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erfil ldguerrero\Documents\5. POAS DARY SSM 2019\1. PLANES OPERATIVOS ANUALES 2019\2. POAS GESTIÓN\6. POAS DIC_2019\Gest_Jurídica\"/>
    </mc:Choice>
  </mc:AlternateContent>
  <bookViews>
    <workbookView xWindow="0" yWindow="0" windowWidth="28800" windowHeight="12330"/>
  </bookViews>
  <sheets>
    <sheet name="Metas_Magnitud" sheetId="3" r:id="rId1"/>
    <sheet name="Anualización" sheetId="4" r:id="rId2"/>
    <sheet name="1_Actuaciones_Realizadas" sheetId="2" r:id="rId3"/>
    <sheet name="Act_1" sheetId="7" r:id="rId4"/>
    <sheet name="2_MIPG" sheetId="8" r:id="rId5"/>
    <sheet name="Act_2" sheetId="9" r:id="rId6"/>
    <sheet name="3_PAAC" sheetId="10" r:id="rId7"/>
    <sheet name="Act_3" sheetId="11" r:id="rId8"/>
    <sheet name="Variables" sheetId="5" r:id="rId9"/>
  </sheets>
  <externalReferences>
    <externalReference r:id="rId10"/>
    <externalReference r:id="rId11"/>
  </externalReferences>
  <definedNames>
    <definedName name="_xlnm._FilterDatabase" localSheetId="8" hidden="1">Variables!$C$2:$C$8</definedName>
    <definedName name="actividades">#REF!</definedName>
    <definedName name="_xlnm.Print_Area" localSheetId="2">'1_Actuaciones_Realizadas'!$A$1:$I$67</definedName>
    <definedName name="CONDICION_POBLACIONAL" localSheetId="4">#REF!</definedName>
    <definedName name="CONDICION_POBLACIONAL" localSheetId="6">#REF!</definedName>
    <definedName name="CONDICION_POBLACIONAL" localSheetId="3">[1]Variables!$C$1:$C$24</definedName>
    <definedName name="CONDICION_POBLACIONAL" localSheetId="5">[1]Variables!$C$1:$C$24</definedName>
    <definedName name="CONDICION_POBLACIONAL" localSheetId="7">[1]Variables!$C$1:$C$24</definedName>
    <definedName name="CONDICION_POBLACIONAL" localSheetId="8">#REF!</definedName>
    <definedName name="CONDICION_POBLACIONAL">[2]Variables!$C$1:$C$24</definedName>
    <definedName name="GRUPO_ETAREO" localSheetId="4">#REF!</definedName>
    <definedName name="GRUPO_ETAREO" localSheetId="6">#REF!</definedName>
    <definedName name="GRUPO_ETAREO" localSheetId="3">[1]Variables!$A$1:$A$8</definedName>
    <definedName name="GRUPO_ETAREO" localSheetId="5">[1]Variables!$A$1:$A$8</definedName>
    <definedName name="GRUPO_ETAREO" localSheetId="7">[1]Variables!$A$1:$A$8</definedName>
    <definedName name="GRUPO_ETAREO" localSheetId="8">#REF!</definedName>
    <definedName name="GRUPO_ETAREO">[2]Variables!$A$1:$A$8</definedName>
    <definedName name="GRUPO_ETAREOS" localSheetId="4">#REF!</definedName>
    <definedName name="GRUPO_ETAREOS" localSheetId="6">#REF!</definedName>
    <definedName name="GRUPO_ETAREOS" localSheetId="3">#REF!</definedName>
    <definedName name="GRUPO_ETAREOS" localSheetId="5">#REF!</definedName>
    <definedName name="GRUPO_ETAREOS" localSheetId="7">#REF!</definedName>
    <definedName name="GRUPO_ETAREOS">#REF!</definedName>
    <definedName name="GRUPO_ETARIO" localSheetId="4">#REF!</definedName>
    <definedName name="GRUPO_ETARIO" localSheetId="6">#REF!</definedName>
    <definedName name="GRUPO_ETARIO" localSheetId="3">#REF!</definedName>
    <definedName name="GRUPO_ETARIO" localSheetId="5">#REF!</definedName>
    <definedName name="GRUPO_ETARIO" localSheetId="7">#REF!</definedName>
    <definedName name="GRUPO_ETARIO">#REF!</definedName>
    <definedName name="GRUPO_ETNICO" localSheetId="4">#REF!</definedName>
    <definedName name="GRUPO_ETNICO" localSheetId="6">#REF!</definedName>
    <definedName name="GRUPO_ETNICO" localSheetId="3">#REF!</definedName>
    <definedName name="GRUPO_ETNICO" localSheetId="5">#REF!</definedName>
    <definedName name="GRUPO_ETNICO" localSheetId="7">#REF!</definedName>
    <definedName name="GRUPO_ETNICO">#REF!</definedName>
    <definedName name="GRUPOETNICO" localSheetId="4">#REF!</definedName>
    <definedName name="GRUPOETNICO" localSheetId="6">#REF!</definedName>
    <definedName name="GRUPOETNICO" localSheetId="3">#REF!</definedName>
    <definedName name="GRUPOETNICO" localSheetId="5">#REF!</definedName>
    <definedName name="GRUPOETNICO" localSheetId="7">#REF!</definedName>
    <definedName name="GRUPOETNICO">#REF!</definedName>
    <definedName name="GRUPOS_ETNICOS" localSheetId="4">#REF!</definedName>
    <definedName name="GRUPOS_ETNICOS" localSheetId="6">#REF!</definedName>
    <definedName name="GRUPOS_ETNICOS" localSheetId="3">[1]Variables!$H$1:$H$8</definedName>
    <definedName name="GRUPOS_ETNICOS" localSheetId="5">[1]Variables!$H$1:$H$8</definedName>
    <definedName name="GRUPOS_ETNICOS" localSheetId="7">[1]Variables!$H$1:$H$8</definedName>
    <definedName name="GRUPOS_ETNICOS" localSheetId="8">#REF!</definedName>
    <definedName name="GRUPOS_ETNICOS">[2]Variables!$H$1:$H$8</definedName>
    <definedName name="LOCALIDAD" localSheetId="4">#REF!</definedName>
    <definedName name="LOCALIDAD" localSheetId="6">#REF!</definedName>
    <definedName name="LOCALIDAD" localSheetId="3">#REF!</definedName>
    <definedName name="LOCALIDAD" localSheetId="5">#REF!</definedName>
    <definedName name="LOCALIDAD" localSheetId="7">#REF!</definedName>
    <definedName name="LOCALIDAD">#REF!</definedName>
    <definedName name="LOCALIZACION" localSheetId="4">#REF!</definedName>
    <definedName name="LOCALIZACION" localSheetId="6">#REF!</definedName>
    <definedName name="LOCALIZACION" localSheetId="3">#REF!</definedName>
    <definedName name="LOCALIZACION" localSheetId="5">#REF!</definedName>
    <definedName name="LOCALIZACION" localSheetId="7">#REF!</definedName>
    <definedName name="LOCALIZACION">#REF!</definedName>
  </definedNames>
  <calcPr calcId="162913"/>
</workbook>
</file>

<file path=xl/calcChain.xml><?xml version="1.0" encoding="utf-8"?>
<calcChain xmlns="http://schemas.openxmlformats.org/spreadsheetml/2006/main">
  <c r="G22" i="9" l="1"/>
  <c r="D22" i="9"/>
  <c r="G35" i="7"/>
  <c r="D35" i="7"/>
  <c r="I41" i="2" l="1"/>
  <c r="I35" i="7" l="1"/>
  <c r="D41" i="2"/>
  <c r="T13" i="3" l="1"/>
  <c r="D39" i="2" l="1"/>
  <c r="D40" i="2"/>
  <c r="I32" i="7"/>
  <c r="I27" i="7" l="1"/>
  <c r="D38" i="2"/>
  <c r="I31" i="2" l="1"/>
  <c r="H36" i="2"/>
  <c r="I36" i="2" s="1"/>
  <c r="H37" i="2"/>
  <c r="I37" i="2" s="1"/>
  <c r="H38" i="2"/>
  <c r="I38" i="2" s="1"/>
  <c r="H39" i="2"/>
  <c r="I39" i="2" s="1"/>
  <c r="H40" i="2"/>
  <c r="I40" i="2"/>
  <c r="H41" i="2"/>
  <c r="I30" i="2"/>
  <c r="H33" i="2"/>
  <c r="I33" i="2" s="1"/>
  <c r="H35" i="2"/>
  <c r="I35" i="2" s="1"/>
  <c r="I22" i="9"/>
  <c r="G35" i="2"/>
  <c r="M28" i="2"/>
  <c r="D35" i="2"/>
  <c r="D32" i="2"/>
  <c r="H32" i="2" s="1"/>
  <c r="I32" i="2" s="1"/>
  <c r="I22" i="7"/>
  <c r="I24" i="7" s="1"/>
  <c r="M13" i="3"/>
  <c r="M15" i="3" s="1"/>
  <c r="G16" i="3"/>
  <c r="H16" i="3"/>
  <c r="H18" i="3" s="1"/>
  <c r="I16" i="3"/>
  <c r="J16" i="3"/>
  <c r="K16" i="3"/>
  <c r="K18" i="3" s="1"/>
  <c r="L16" i="3"/>
  <c r="M16" i="3"/>
  <c r="M18" i="3" s="1"/>
  <c r="G17" i="3"/>
  <c r="H17" i="3"/>
  <c r="I17" i="3"/>
  <c r="I18" i="3" s="1"/>
  <c r="J17" i="3"/>
  <c r="K17" i="3"/>
  <c r="L17" i="3"/>
  <c r="M17" i="3"/>
  <c r="D34" i="2"/>
  <c r="H34" i="2" s="1"/>
  <c r="I34" i="2" s="1"/>
  <c r="G33" i="2"/>
  <c r="G34" i="2"/>
  <c r="G36" i="2"/>
  <c r="G37" i="2"/>
  <c r="G38" i="2"/>
  <c r="G39" i="2"/>
  <c r="G40" i="2"/>
  <c r="G41" i="2"/>
  <c r="I34" i="7"/>
  <c r="G34" i="7"/>
  <c r="D34" i="7"/>
  <c r="I29" i="7"/>
  <c r="G29" i="7"/>
  <c r="D29" i="7"/>
  <c r="G24" i="7"/>
  <c r="D24" i="7"/>
  <c r="G19" i="7"/>
  <c r="D19" i="7"/>
  <c r="L19" i="3"/>
  <c r="L21" i="3" s="1"/>
  <c r="C12" i="4"/>
  <c r="E12" i="4"/>
  <c r="C13" i="4"/>
  <c r="E13" i="4"/>
  <c r="C11" i="11"/>
  <c r="C11" i="9"/>
  <c r="C11" i="7"/>
  <c r="F32" i="8"/>
  <c r="F33" i="8" s="1"/>
  <c r="F34" i="8" s="1"/>
  <c r="F35" i="8" s="1"/>
  <c r="F36" i="8" s="1"/>
  <c r="F37" i="8" s="1"/>
  <c r="F38" i="8" s="1"/>
  <c r="F39" i="8" s="1"/>
  <c r="F40" i="8" s="1"/>
  <c r="F41" i="8" s="1"/>
  <c r="F31" i="8"/>
  <c r="G32" i="2"/>
  <c r="E19" i="3"/>
  <c r="E16" i="3"/>
  <c r="E13" i="3"/>
  <c r="I17" i="7"/>
  <c r="I19" i="7"/>
  <c r="C7" i="9"/>
  <c r="C7" i="11" s="1"/>
  <c r="S20" i="3"/>
  <c r="F30" i="10"/>
  <c r="F31" i="10"/>
  <c r="F32" i="10" s="1"/>
  <c r="F33" i="10" s="1"/>
  <c r="F34" i="10" s="1"/>
  <c r="F35" i="10" s="1"/>
  <c r="F36" i="10" s="1"/>
  <c r="F37" i="10" s="1"/>
  <c r="F38" i="10" s="1"/>
  <c r="F39" i="10" s="1"/>
  <c r="F40" i="10" s="1"/>
  <c r="F41" i="10" s="1"/>
  <c r="F30" i="2"/>
  <c r="E14" i="4"/>
  <c r="C14" i="4"/>
  <c r="B14" i="4"/>
  <c r="U19" i="3"/>
  <c r="R20" i="3"/>
  <c r="Q20" i="3"/>
  <c r="Q21" i="3" s="1"/>
  <c r="P20" i="3"/>
  <c r="O20" i="3"/>
  <c r="O21" i="3" s="1"/>
  <c r="N20" i="3"/>
  <c r="N21" i="3"/>
  <c r="M20" i="3"/>
  <c r="L20" i="3"/>
  <c r="K20" i="3"/>
  <c r="J20" i="3"/>
  <c r="J21" i="3" s="1"/>
  <c r="I20" i="3"/>
  <c r="H20" i="3"/>
  <c r="T20" i="3" s="1"/>
  <c r="S19" i="3"/>
  <c r="R19" i="3"/>
  <c r="R21" i="3"/>
  <c r="Q19" i="3"/>
  <c r="P19" i="3"/>
  <c r="P21" i="3" s="1"/>
  <c r="O19" i="3"/>
  <c r="N19" i="3"/>
  <c r="M19" i="3"/>
  <c r="M21" i="3"/>
  <c r="K19" i="3"/>
  <c r="K21" i="3"/>
  <c r="J19" i="3"/>
  <c r="I19" i="3"/>
  <c r="H19" i="3"/>
  <c r="H21" i="3" s="1"/>
  <c r="G20" i="3"/>
  <c r="G19" i="3"/>
  <c r="I21" i="3"/>
  <c r="F19" i="3"/>
  <c r="A19" i="3"/>
  <c r="B13" i="4"/>
  <c r="U16" i="3"/>
  <c r="S17" i="3"/>
  <c r="R17" i="3"/>
  <c r="Q17" i="3"/>
  <c r="P17" i="3"/>
  <c r="O17" i="3"/>
  <c r="N17" i="3"/>
  <c r="S16" i="3"/>
  <c r="S18" i="3" s="1"/>
  <c r="R16" i="3"/>
  <c r="R18" i="3"/>
  <c r="Q16" i="3"/>
  <c r="Q18" i="3"/>
  <c r="P16" i="3"/>
  <c r="P18" i="3" s="1"/>
  <c r="O16" i="3"/>
  <c r="O18" i="3" s="1"/>
  <c r="N16" i="3"/>
  <c r="N18" i="3"/>
  <c r="F16" i="3"/>
  <c r="A16" i="3"/>
  <c r="B12" i="4"/>
  <c r="U13" i="3"/>
  <c r="S14" i="3"/>
  <c r="R14" i="3"/>
  <c r="Q14" i="3"/>
  <c r="P14" i="3"/>
  <c r="O14" i="3"/>
  <c r="N14" i="3"/>
  <c r="M14" i="3"/>
  <c r="L14" i="3"/>
  <c r="K14" i="3"/>
  <c r="J14" i="3"/>
  <c r="I14" i="3"/>
  <c r="H14" i="3"/>
  <c r="S13" i="3"/>
  <c r="S15" i="3" s="1"/>
  <c r="R13" i="3"/>
  <c r="R15" i="3" s="1"/>
  <c r="Q13" i="3"/>
  <c r="Q15" i="3" s="1"/>
  <c r="P13" i="3"/>
  <c r="O13" i="3"/>
  <c r="N13" i="3"/>
  <c r="N15" i="3" s="1"/>
  <c r="L13" i="3"/>
  <c r="L15" i="3" s="1"/>
  <c r="K13" i="3"/>
  <c r="K15" i="3" s="1"/>
  <c r="J13" i="3"/>
  <c r="I13" i="3"/>
  <c r="I15" i="3" s="1"/>
  <c r="H13" i="3"/>
  <c r="H15" i="3" s="1"/>
  <c r="G14" i="3"/>
  <c r="G13" i="3"/>
  <c r="F13" i="3"/>
  <c r="A13" i="3"/>
  <c r="G20" i="11"/>
  <c r="D20" i="11"/>
  <c r="G41" i="10"/>
  <c r="G40" i="10"/>
  <c r="G39" i="10"/>
  <c r="G38" i="10"/>
  <c r="G37" i="10"/>
  <c r="G36" i="10"/>
  <c r="G35" i="10"/>
  <c r="G34" i="10"/>
  <c r="G33" i="10"/>
  <c r="G32" i="10"/>
  <c r="G31" i="10"/>
  <c r="D31" i="10"/>
  <c r="H31" i="10" s="1"/>
  <c r="I31" i="10" s="1"/>
  <c r="G30" i="10"/>
  <c r="D30" i="10"/>
  <c r="H30" i="10" s="1"/>
  <c r="I30" i="10" s="1"/>
  <c r="G41" i="8"/>
  <c r="G40" i="8"/>
  <c r="G39" i="8"/>
  <c r="G38" i="8"/>
  <c r="G37" i="8"/>
  <c r="G36" i="8"/>
  <c r="G35" i="8"/>
  <c r="G34" i="8"/>
  <c r="G33" i="8"/>
  <c r="G32" i="8"/>
  <c r="G31" i="8"/>
  <c r="D31" i="8"/>
  <c r="H31" i="8" s="1"/>
  <c r="I30" i="8"/>
  <c r="H30" i="8"/>
  <c r="G30" i="8"/>
  <c r="T23" i="5"/>
  <c r="S23" i="5"/>
  <c r="R23" i="5"/>
  <c r="G31" i="2"/>
  <c r="G30" i="2"/>
  <c r="D30" i="2"/>
  <c r="D31" i="2" s="1"/>
  <c r="F31" i="2"/>
  <c r="F32" i="2" s="1"/>
  <c r="F34" i="2"/>
  <c r="F35" i="2"/>
  <c r="F37" i="2"/>
  <c r="F38" i="2"/>
  <c r="F40" i="2"/>
  <c r="F41" i="2"/>
  <c r="L18" i="3"/>
  <c r="J18" i="3"/>
  <c r="T17" i="3"/>
  <c r="I31" i="8" l="1"/>
  <c r="O15" i="3"/>
  <c r="D32" i="10"/>
  <c r="D32" i="8"/>
  <c r="P15" i="3"/>
  <c r="S21" i="3"/>
  <c r="J15" i="3"/>
  <c r="T19" i="3"/>
  <c r="T21" i="3" s="1"/>
  <c r="L14" i="4" s="1"/>
  <c r="T16" i="3"/>
  <c r="T18" i="3" s="1"/>
  <c r="L13" i="4" s="1"/>
  <c r="L12" i="4" l="1"/>
  <c r="T15" i="3"/>
  <c r="D33" i="8"/>
  <c r="H32" i="8"/>
  <c r="I32" i="8"/>
  <c r="H32" i="10"/>
  <c r="I32" i="10" s="1"/>
  <c r="D33" i="10"/>
  <c r="D34" i="8" l="1"/>
  <c r="I33" i="8"/>
  <c r="H33" i="8"/>
  <c r="H33" i="10"/>
  <c r="I33" i="10" s="1"/>
  <c r="D34" i="10"/>
  <c r="I34" i="8" l="1"/>
  <c r="H34" i="8"/>
  <c r="D35" i="8"/>
  <c r="D35" i="10"/>
  <c r="H34" i="10"/>
  <c r="I34" i="10" s="1"/>
  <c r="D36" i="10" l="1"/>
  <c r="H35" i="10"/>
  <c r="I35" i="10" s="1"/>
  <c r="I35" i="8"/>
  <c r="H35" i="8"/>
  <c r="D36" i="8"/>
  <c r="D37" i="10" l="1"/>
  <c r="H36" i="10"/>
  <c r="I36" i="10" s="1"/>
  <c r="D37" i="8"/>
  <c r="I36" i="8"/>
  <c r="H36" i="8"/>
  <c r="D38" i="10" l="1"/>
  <c r="H37" i="10"/>
  <c r="I37" i="10" s="1"/>
  <c r="H37" i="8"/>
  <c r="D38" i="8"/>
  <c r="I37" i="8"/>
  <c r="D39" i="10" l="1"/>
  <c r="H38" i="10"/>
  <c r="I38" i="10" s="1"/>
  <c r="I38" i="8"/>
  <c r="H38" i="8"/>
  <c r="D39" i="8"/>
  <c r="H39" i="8" l="1"/>
  <c r="D40" i="8"/>
  <c r="I39" i="8"/>
  <c r="D40" i="10"/>
  <c r="H39" i="10"/>
  <c r="I39" i="10" s="1"/>
  <c r="D41" i="10" l="1"/>
  <c r="H41" i="10" s="1"/>
  <c r="I41" i="10" s="1"/>
  <c r="H40" i="10"/>
  <c r="I40" i="10" s="1"/>
  <c r="H40" i="8"/>
  <c r="I40" i="8"/>
  <c r="D41" i="8"/>
  <c r="H41" i="8" l="1"/>
  <c r="I41" i="8"/>
</calcChain>
</file>

<file path=xl/sharedStrings.xml><?xml version="1.0" encoding="utf-8"?>
<sst xmlns="http://schemas.openxmlformats.org/spreadsheetml/2006/main" count="863" uniqueCount="437">
  <si>
    <t>Formato de Hoja de Vida Indicador</t>
  </si>
  <si>
    <t>HOJA DE VIDA INDICADOR</t>
  </si>
  <si>
    <t>Mes</t>
  </si>
  <si>
    <t xml:space="preserve">Enero </t>
  </si>
  <si>
    <t>Febrero</t>
  </si>
  <si>
    <t>Marzo</t>
  </si>
  <si>
    <t>Abril</t>
  </si>
  <si>
    <t>Mayo</t>
  </si>
  <si>
    <t>Junio</t>
  </si>
  <si>
    <t>Julio</t>
  </si>
  <si>
    <t>Agosto</t>
  </si>
  <si>
    <t>Septiembre</t>
  </si>
  <si>
    <t>Octubre</t>
  </si>
  <si>
    <t>% Cumplimiento del período reportado</t>
  </si>
  <si>
    <t>% Cumplimiento en la vigencia</t>
  </si>
  <si>
    <t>% Cumplimiento de la meta</t>
  </si>
  <si>
    <t>Noviembre</t>
  </si>
  <si>
    <t>Diciembre</t>
  </si>
  <si>
    <t>PROCESO DIRECCIONAMIENTO ESTRATÉGICO</t>
  </si>
  <si>
    <t>SECCIÓN 1. Identificación del Indicador</t>
  </si>
  <si>
    <t>SECCIÓN 2. Seguimiento al Indicador</t>
  </si>
  <si>
    <t>SECCIÓN 3. Análisis de tendencia del Indicador</t>
  </si>
  <si>
    <t>Apoyo</t>
  </si>
  <si>
    <t>Misional</t>
  </si>
  <si>
    <t>Estratégico</t>
  </si>
  <si>
    <t>Evaluación</t>
  </si>
  <si>
    <t>Anual</t>
  </si>
  <si>
    <t>Semestral</t>
  </si>
  <si>
    <t>Trimestral</t>
  </si>
  <si>
    <t>Mensual</t>
  </si>
  <si>
    <t>Proceso</t>
  </si>
  <si>
    <t>Operación</t>
  </si>
  <si>
    <t>Eficacia</t>
  </si>
  <si>
    <t>Eficiencia</t>
  </si>
  <si>
    <t>Efectividad</t>
  </si>
  <si>
    <t>Producto</t>
  </si>
  <si>
    <t>Actividad</t>
  </si>
  <si>
    <t>SECRETARÍA DISTRITAL DE MOVILIDAD</t>
  </si>
  <si>
    <t xml:space="preserve">CODIGO: PE01-PR01-F03 </t>
  </si>
  <si>
    <t>SECCIÓN 4. Actualización y Responsables del reporte</t>
  </si>
  <si>
    <t>4. Dependencia responsable</t>
  </si>
  <si>
    <t>3. Fuente PMR</t>
  </si>
  <si>
    <t>VARIABLE 1 - Numerador</t>
  </si>
  <si>
    <t>VARIABLE 2 - Denominador</t>
  </si>
  <si>
    <t>Numerador Acumulado (Variable 1)</t>
  </si>
  <si>
    <t>Denominador Acumulado (Variable 2)</t>
  </si>
  <si>
    <t>5. Meta con territorialización</t>
  </si>
  <si>
    <t>6. Proyecto</t>
  </si>
  <si>
    <t>7. Código del Proyecto</t>
  </si>
  <si>
    <t>8. Proceso</t>
  </si>
  <si>
    <t>9. Código del proceso</t>
  </si>
  <si>
    <t>10. Objetivo estratégico</t>
  </si>
  <si>
    <t>11. Meta Producto</t>
  </si>
  <si>
    <t>12. Nombre del indicador</t>
  </si>
  <si>
    <t>13. Tipología</t>
  </si>
  <si>
    <t>14. Fecha de programación</t>
  </si>
  <si>
    <t>15. Tipo anualización</t>
  </si>
  <si>
    <t>Constante</t>
  </si>
  <si>
    <t>Creciente</t>
  </si>
  <si>
    <t>Decreciente</t>
  </si>
  <si>
    <t>Suma</t>
  </si>
  <si>
    <t>16. Objetivo y descripción del Indicador</t>
  </si>
  <si>
    <t>17. Fuente u origen de Datos</t>
  </si>
  <si>
    <t>18. Fórmula de Cálculo</t>
  </si>
  <si>
    <t>19. Unidad de medida del indicador</t>
  </si>
  <si>
    <t xml:space="preserve">20.  Nombre de las Variables </t>
  </si>
  <si>
    <t>21. Unidad de medida (de la variable)</t>
  </si>
  <si>
    <t>22. Descripción de la variable</t>
  </si>
  <si>
    <t>23. Inicio de la Serie</t>
  </si>
  <si>
    <t>26. Valor de la Meta</t>
  </si>
  <si>
    <t xml:space="preserve">28. Observación a la magnitud propuesta para la Meta </t>
  </si>
  <si>
    <t>29. Numerador (Variable 1)</t>
  </si>
  <si>
    <t>30. Denominador (Variable 2)</t>
  </si>
  <si>
    <t>31. Observaciones del avance de meta en el periodo</t>
  </si>
  <si>
    <t>32. Avances y logros</t>
  </si>
  <si>
    <t>33.Retrasos y soluciones</t>
  </si>
  <si>
    <t>34. Beneficios para la Comunidad/Entidad</t>
  </si>
  <si>
    <t>35. Control de actualizaciones</t>
  </si>
  <si>
    <t xml:space="preserve">36. Fecha </t>
  </si>
  <si>
    <t>37. Campo modificado</t>
  </si>
  <si>
    <t>38.Modificación realizada.</t>
  </si>
  <si>
    <t>39. Responsable del Análisis</t>
  </si>
  <si>
    <t>40. Responsable del reporte</t>
  </si>
  <si>
    <t>41. Director / Jefe de Oficina / Subdirector</t>
  </si>
  <si>
    <t>45. Firma Subsecretario  (a) / Ordenador (a) de gasto</t>
  </si>
  <si>
    <t>42. Firma Director / Jefe Oficina</t>
  </si>
  <si>
    <t>43. Firma Subdirector</t>
  </si>
  <si>
    <t>44. Subsecretario (a) / Ordenador (a) de gasto</t>
  </si>
  <si>
    <t>SI</t>
  </si>
  <si>
    <t>NO</t>
  </si>
  <si>
    <t>1. Orientar las acciones de la Secretaría Distrital de Movilidad hacia la visión cero, es decir, la reducción sustancial de víctimas fatales y lesionadas en siniestros de tránsito</t>
  </si>
  <si>
    <t xml:space="preserve">2. Fomentar la cultura ciudadana y el respeto entre todos los usuarios de todas las formas de transporte, protegiendo en especial los actores vulnerables y los modos activos </t>
  </si>
  <si>
    <t>3. Propender por la sostenibilidad ambiental, económica y social de la movilidad en una visión integral de planeción de ciudad y movilidad</t>
  </si>
  <si>
    <t>4. Ser ejemplo en la rendición de cuentas a la ciudadanía</t>
  </si>
  <si>
    <t>5. Ser transparente, incluyente, equitativa en género y garantista de la participación e involucramiento ciudadanos y del sectro privado</t>
  </si>
  <si>
    <t xml:space="preserve">6. Proveer un ecosistema adecuado para la innovación y adopción  de nuevas y mejores tecnologías de movilidad y de información y comunicación </t>
  </si>
  <si>
    <t xml:space="preserve">7. Prestar servicios eficientes, oportunos y de calidad a la ciudadanía, tanto en gestión como en trámites de la movilidad </t>
  </si>
  <si>
    <t>8. Contar con un excelente equipo humano y condiciones laborales que hagan de la Secretaría Distrital de Movilidad un lugar atractivo para trabajar y desarrollarse profesionalmente</t>
  </si>
  <si>
    <t>24. Fin de la Serie</t>
  </si>
  <si>
    <t>25. Línea base</t>
  </si>
  <si>
    <t>27. Frecuencia del reporte</t>
  </si>
  <si>
    <t>1. Código Meta</t>
  </si>
  <si>
    <t xml:space="preserve">2.  Descripción Meta </t>
  </si>
  <si>
    <t>VERSIÓN 1.0</t>
  </si>
  <si>
    <t xml:space="preserve">SISTEMA INTEGRADO DE GESTION DISTRITAL BAJO EL ESTÁNDAR MIPG
</t>
  </si>
  <si>
    <t>Formato de programación y seguimiento al Plan Operativo Anual de gestión sin inversión</t>
  </si>
  <si>
    <t>CODIGO: PE01-PR01-F02</t>
  </si>
  <si>
    <t>VERSIÓN: 1.0</t>
  </si>
  <si>
    <t>DEPENDENCIA:</t>
  </si>
  <si>
    <t>METAS DE GESTIÓN</t>
  </si>
  <si>
    <t>No.</t>
  </si>
  <si>
    <t>PLAN ESTRATÉGICO SDM</t>
  </si>
  <si>
    <t>COMPONENTE PMM</t>
  </si>
  <si>
    <t>META</t>
  </si>
  <si>
    <t>NOMBRE DEL INDICADOR</t>
  </si>
  <si>
    <t>VARIABLES FÓRMULA DEL INDICADOR</t>
  </si>
  <si>
    <t>COMPONENTE ASOCIADO MISIÓN / VISIÓN</t>
  </si>
  <si>
    <t>Ene</t>
  </si>
  <si>
    <t>Feb</t>
  </si>
  <si>
    <t>Mar</t>
  </si>
  <si>
    <t>Abr</t>
  </si>
  <si>
    <t>May</t>
  </si>
  <si>
    <t>Jun</t>
  </si>
  <si>
    <t>Jul</t>
  </si>
  <si>
    <t>Ago</t>
  </si>
  <si>
    <t>Sep</t>
  </si>
  <si>
    <t>Oct</t>
  </si>
  <si>
    <t>Nov</t>
  </si>
  <si>
    <t>Dic</t>
  </si>
  <si>
    <t xml:space="preserve">% de Avance de Ejecución </t>
  </si>
  <si>
    <t>OBSERVACIONES</t>
  </si>
  <si>
    <t>% de Cumplimiento = (Numerador / Denominador )*100</t>
  </si>
  <si>
    <t>Código: PE01-PR01-F02</t>
  </si>
  <si>
    <t>Versión: 1.0</t>
  </si>
  <si>
    <t>SUBSECRETARIA RESPONSABLE:</t>
  </si>
  <si>
    <t>PROGRAMACIÓN CUATRIENIO</t>
  </si>
  <si>
    <t>% CUMPLIMIENTO CUATRIENIO</t>
  </si>
  <si>
    <t>TIPO DE ANUALIZACIÓN</t>
  </si>
  <si>
    <t xml:space="preserve">VARIABLE </t>
  </si>
  <si>
    <t>MAGNITUD CUATRIENIO</t>
  </si>
  <si>
    <t>PILAR / EJES</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</si>
  <si>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</si>
  <si>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</si>
  <si>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</si>
  <si>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</si>
  <si>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</si>
  <si>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</si>
  <si>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02- Pilar Democracia Urbana</t>
  </si>
  <si>
    <t xml:space="preserve">0-5 años Primera infancia </t>
  </si>
  <si>
    <t>Usaquen</t>
  </si>
  <si>
    <t>DANE-Secretaría Distrital de Planeción SDP : Convenio específico de cooperación técnica No 096-2007</t>
  </si>
  <si>
    <t>Total</t>
  </si>
  <si>
    <t>Hombres</t>
  </si>
  <si>
    <t>Mujeres</t>
  </si>
  <si>
    <t>04- Eje Transversal Nuevo Ordenamiento Territorial</t>
  </si>
  <si>
    <t xml:space="preserve">6 - 13 años Infancia </t>
  </si>
  <si>
    <t>Chapinero</t>
  </si>
  <si>
    <t>Grupos de edad</t>
  </si>
  <si>
    <t>USAQUÉN</t>
  </si>
  <si>
    <t>07- Eje Transversal Gobierno legítimo, fortalecimiento local y eficiencia</t>
  </si>
  <si>
    <t>14 - 17 años Adolescencia</t>
  </si>
  <si>
    <t>Santa Fe</t>
  </si>
  <si>
    <t>CHAPINERO</t>
  </si>
  <si>
    <t>18 - 26 años Juventud</t>
  </si>
  <si>
    <t>San Cristobal</t>
  </si>
  <si>
    <t>total</t>
  </si>
  <si>
    <t>SANTA FE</t>
  </si>
  <si>
    <t>27 - 59 años Adultez</t>
  </si>
  <si>
    <t>Usme</t>
  </si>
  <si>
    <t>SAN CRISTÓBAL</t>
  </si>
  <si>
    <t>Logística de Movilidad</t>
  </si>
  <si>
    <t>60 años o más. Personas Mayores</t>
  </si>
  <si>
    <t>Tunjuelito</t>
  </si>
  <si>
    <t>0-4</t>
  </si>
  <si>
    <t>USME</t>
  </si>
  <si>
    <t>Componente Ambiental</t>
  </si>
  <si>
    <t>Todos los grupos</t>
  </si>
  <si>
    <t>Bosa</t>
  </si>
  <si>
    <t>5-9</t>
  </si>
  <si>
    <t>TUNJUELITO</t>
  </si>
  <si>
    <t>Plan de Intercambiadores Modales</t>
  </si>
  <si>
    <t>CONDICION POBLACIONAL</t>
  </si>
  <si>
    <t>Kennedy</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</si>
  <si>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</si>
  <si>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</si>
  <si>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</si>
  <si>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</si>
  <si>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</si>
  <si>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</si>
  <si>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</si>
  <si>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</si>
  <si>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</si>
  <si>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</si>
  <si>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</si>
  <si>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</si>
  <si>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</si>
  <si>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</si>
  <si>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Suba</t>
  </si>
  <si>
    <t>25-29</t>
  </si>
  <si>
    <t>ENGATIVÁ</t>
  </si>
  <si>
    <t>Transporte No Motorizado</t>
  </si>
  <si>
    <t>Ciudadanos-as habitantes de calle</t>
  </si>
  <si>
    <t>Barrios Unidos</t>
  </si>
  <si>
    <t>30-34</t>
  </si>
  <si>
    <t>SUBA</t>
  </si>
  <si>
    <t>Plan de Ordenamiento de Estacionamientos</t>
  </si>
  <si>
    <t>Comunidad en general</t>
  </si>
  <si>
    <t>Teusaquillo</t>
  </si>
  <si>
    <t>35-39</t>
  </si>
  <si>
    <t>B. UNIDOS</t>
  </si>
  <si>
    <t xml:space="preserve">Infraestructura Vial </t>
  </si>
  <si>
    <t>Familias en emergencia social y catastrófica</t>
  </si>
  <si>
    <t>Los Martires</t>
  </si>
  <si>
    <t>40-44</t>
  </si>
  <si>
    <t>TEUSAQUILLO</t>
  </si>
  <si>
    <t>Componente Institucional</t>
  </si>
  <si>
    <t>Familias en situacion de vulnerabilidad</t>
  </si>
  <si>
    <t>Antonio Nariño</t>
  </si>
  <si>
    <t>45-49</t>
  </si>
  <si>
    <t>LOS MÁRTIRES</t>
  </si>
  <si>
    <t xml:space="preserve">OBJETIVOS ESTRATÉGICOS </t>
  </si>
  <si>
    <t>Familias ubicadas en zonas de alto deterioro urbano</t>
  </si>
  <si>
    <t>Puente Aranda</t>
  </si>
  <si>
    <t>50-54</t>
  </si>
  <si>
    <t>A. NARIÑO</t>
  </si>
  <si>
    <t>Jovenes desescolarizados</t>
  </si>
  <si>
    <t>La Candelaria</t>
  </si>
  <si>
    <t>55-59</t>
  </si>
  <si>
    <t>PTE. ARANDA</t>
  </si>
  <si>
    <t>Jovenes escolarizados</t>
  </si>
  <si>
    <t>Rafael Uribe Uribe</t>
  </si>
  <si>
    <t>60-64</t>
  </si>
  <si>
    <t>CANDELARIA</t>
  </si>
  <si>
    <t>Mujeres gestantes y lactantes</t>
  </si>
  <si>
    <t>Ciudad Bolivar</t>
  </si>
  <si>
    <t>65-69</t>
  </si>
  <si>
    <t>R.URIBE</t>
  </si>
  <si>
    <t>Niños y niñas de primera infancia</t>
  </si>
  <si>
    <t>Sumapaz</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</si>
  <si>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</si>
  <si>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</si>
  <si>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</si>
  <si>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</si>
  <si>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</si>
  <si>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</si>
  <si>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</si>
  <si>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Niños, niñas y adolescentes en riesgo social vinculacion temprana al trabajo o acompañamiento</t>
  </si>
  <si>
    <t>Entidad</t>
  </si>
  <si>
    <t>80 Y MÁS</t>
  </si>
  <si>
    <t>Niños, niñas y adolescentes escolarizados</t>
  </si>
  <si>
    <t>Distrital</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</si>
  <si>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</si>
  <si>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</si>
  <si>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</si>
  <si>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</si>
  <si>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</si>
  <si>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</si>
  <si>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</si>
  <si>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</si>
  <si>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</si>
  <si>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</si>
  <si>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</si>
  <si>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</si>
  <si>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</si>
  <si>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</si>
  <si>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</si>
  <si>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</si>
  <si>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</si>
  <si>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</si>
  <si>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</si>
  <si>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</si>
  <si>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</si>
  <si>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</si>
  <si>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</si>
  <si>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</si>
  <si>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</si>
  <si>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</si>
  <si>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</si>
  <si>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PROGRAMAS PDD</t>
  </si>
  <si>
    <t>Otros Grupos étnicos</t>
  </si>
  <si>
    <t>18 - Mejor Movilidad para Todos</t>
  </si>
  <si>
    <t>Rom</t>
  </si>
  <si>
    <t>29 - Articulación regional y planeación integral del transporte</t>
  </si>
  <si>
    <t>Raizales</t>
  </si>
  <si>
    <t>42 - Transparencia, gestión pública y servicio a la ciudadanía</t>
  </si>
  <si>
    <t>43 - Modernización institucional</t>
  </si>
  <si>
    <t>44 - Gobierno y ciudadanía digital</t>
  </si>
  <si>
    <t>PROYECTOS ESTRATÉGICOS PDD</t>
  </si>
  <si>
    <t>143 - Construcción y conservación de vías y calles completas para la ciudad</t>
  </si>
  <si>
    <t>144 - Gestión y control de la demanda de transporte</t>
  </si>
  <si>
    <t>145 - Peatones y bicicletas</t>
  </si>
  <si>
    <t>146 - Seguridad y comportamientos para la movilidad</t>
  </si>
  <si>
    <t>147 - Transporte público integrado y de calidad</t>
  </si>
  <si>
    <t>162 - Articulación regional y planeación integral del transporte</t>
  </si>
  <si>
    <t>179 - Ambiente Sano</t>
  </si>
  <si>
    <t>188 - Servicio a la ciudadanía para la movilidad</t>
  </si>
  <si>
    <t>190 - Modernización Física</t>
  </si>
  <si>
    <t>192 - Fortalecimiento institucional a través del uso de TIC</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</si>
  <si>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</si>
  <si>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</si>
  <si>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Diseñar y ejecutar los programas de seguridad, salud en el trabajo y prevención de riesgos, que contribuyan con el bienestar de todos los servidores de la Entidad.</t>
  </si>
  <si>
    <t>3. Garantizar mecanismos de participación ciudadana y control social, sobre la gestión de la Secretaría Distrital de Movilidad.</t>
  </si>
  <si>
    <t>4. Fortalecer la cultura del control, que afiance en los servidores de la Secretaría Distrital de Movilidad, la aplicación, revisión y seguimiento a los controles establecidos en el SIG, que contribuya con la mejora continua.</t>
  </si>
  <si>
    <t>5. Promover una cultura de responsabilidad ambiental, mediante el uso adecuado de recursos y la mitigación de los impactos ambientales.</t>
  </si>
  <si>
    <t>6. Establecer e implementar estándares que contribuyan a la seguridad de la información de la Secretaría Distrital de Movilidad.</t>
  </si>
  <si>
    <t>7. Desarrollar los planes de manejo y control de la organización, disposición, preservación y valoración de los archivos de la entidad, para la conservación de la memoria institucional.</t>
  </si>
  <si>
    <t>PA05</t>
  </si>
  <si>
    <t>Enero de 2019</t>
  </si>
  <si>
    <t>Porcentaje</t>
  </si>
  <si>
    <t>Garantizar con eficiencia las solicitudes allegadas a la Direccion de Contratación bajo el principo de transparencia.</t>
  </si>
  <si>
    <t xml:space="preserve">Diana Marcela Rojas Gualdron </t>
  </si>
  <si>
    <t>Carolina Pombo Rivera</t>
  </si>
  <si>
    <r>
      <t>Formato de Anexo de Ac</t>
    </r>
    <r>
      <rPr>
        <b/>
        <sz val="10"/>
        <color indexed="8"/>
        <rFont val="Arial"/>
        <family val="2"/>
      </rPr>
      <t>tividades</t>
    </r>
  </si>
  <si>
    <t>CODIGO Y NOMBRE DEL PROYECTO DE INVERSIÓN O DEL POA SIN INVERSIÓN</t>
  </si>
  <si>
    <t>SUBSECRETARÍA RESPONSABLE:</t>
  </si>
  <si>
    <t>ORDENADOR DEL GASTO:</t>
  </si>
  <si>
    <t>META POA ASOCIADA</t>
  </si>
  <si>
    <t>Sección No. 2: EJECUCIÓN</t>
  </si>
  <si>
    <t>1. NÚMERO</t>
  </si>
  <si>
    <t>2. ACTIVIDADES PRIMARIAS</t>
  </si>
  <si>
    <t>3. PONDERACIÓN
ACTIVIDAD PRIMARIA</t>
  </si>
  <si>
    <t>4. No.</t>
  </si>
  <si>
    <t>5. ACTIVIDADES SECUNDARIAS</t>
  </si>
  <si>
    <t>6. PONDERACIÓN
ACTIVIDAD SECUNDARIA</t>
  </si>
  <si>
    <t>7. FECHA ESTIMADA DE  EJECUCIÓN</t>
  </si>
  <si>
    <t>8. AVANCE PONDERADO</t>
  </si>
  <si>
    <t>9. FECHA EJECUCIÓN</t>
  </si>
  <si>
    <t>10. OBSERVACIONES</t>
  </si>
  <si>
    <t>Gestionar las actuaciones relacionadas con las diferentes etapas contractuales (Procesos de Selección, contratacion directa y Acompañamiento a sancionatorios) del primer trimestre</t>
  </si>
  <si>
    <t>Gestionar las actuaciones relacionadas con las diferentes etapas contractuales (Procesos de Selección, contratacion directa y Acompañamiento a sancionatorios)  del segundo trimestre</t>
  </si>
  <si>
    <t>Gestionar las actuaciones relacionadas con las diferentes etapas contractuales (Procesos de Selección, contratacion directa y Acompañamiento a sancionatorios)  del tercer trimestre</t>
  </si>
  <si>
    <t>Gestionar las actuaciones relacionadas con las diferentes etapas contractuales (Procesos de Selección, contratacion directa y Acompañamiento a sancionatorios)  del cuarto trimestre</t>
  </si>
  <si>
    <t>TOTAL MAGNITUD VIGENCIA</t>
  </si>
  <si>
    <t>TOTAL</t>
  </si>
  <si>
    <t>CAROLINA POMBO RIVERA</t>
  </si>
  <si>
    <t xml:space="preserve">SISTEMA INTEGRADO DE GESTION DISTRITAL  BAJO EL ESTÁNDAR MIPG
</t>
  </si>
  <si>
    <t>CÓDIGO: PE01-PR01-F07</t>
  </si>
  <si>
    <t>SISTEMA INTEGRADO DE GESTION DISTRITAL BAJO EL ESTÁNDAR MIPG</t>
  </si>
  <si>
    <t>N.A.</t>
  </si>
  <si>
    <t>Enero  de 2019</t>
  </si>
  <si>
    <t>Registro administrativo</t>
  </si>
  <si>
    <t>Implementar el Modelo Integrado de Planeación y Gestión-MIPG, para identificar oportunidades de mejora con el fin de satisfacer  las necesidades de la ciudadania y cumplir con las metas estipuladas por la administracion.</t>
  </si>
  <si>
    <t>Diana Marcela Rojas</t>
  </si>
  <si>
    <t>Registros Administrativos</t>
  </si>
  <si>
    <t>(Total actividades ejecutadas / Total actividades programadas)*100</t>
  </si>
  <si>
    <t xml:space="preserve">Total actividades ejecutadas </t>
  </si>
  <si>
    <t>Total actividades programadas</t>
  </si>
  <si>
    <t>Cantidad</t>
  </si>
  <si>
    <t xml:space="preserve">Diana Marcela Rojas </t>
  </si>
  <si>
    <t>Gestionar dentro de los terminos establecidos por la ley el 97% de las actuaciones relacionadas con las diferentes etapas contractuales ( Procesos de Selección,Contratación directa y acompañamiento de procesos sancionatorios)</t>
  </si>
  <si>
    <t>N/A</t>
  </si>
  <si>
    <t>Angelica Maria Ramirez Garza</t>
  </si>
  <si>
    <t xml:space="preserve">Angelica Maria Ramirez Garza </t>
  </si>
  <si>
    <t>Elaborar el documento con los perfiles de abogados externos, teniendo en cuenta los criterios de litigiosidad, complejidad de los casos y el impacto de los procesos y remite los perfiles de abogados externos a la oficina jurídica, a la dependencia encargada de la contratación y al representante legal.</t>
  </si>
  <si>
    <t xml:space="preserve">Realizar seguimiento a los riesgos en la ejecución contractual e informar las alertas respectiva </t>
  </si>
  <si>
    <t xml:space="preserve">Dirección de Contratación </t>
  </si>
  <si>
    <t>Registros administrativos</t>
  </si>
  <si>
    <t>Actuaciones realizadas en las diferentes etapas contractuales</t>
  </si>
  <si>
    <t>Sección No. 1: PROGRAMACIÓN  VIGENCIA 2019</t>
  </si>
  <si>
    <t>Dirección de Contratación</t>
  </si>
  <si>
    <t>Gestionar los procesos de selección que sean solicitados a la Dirección de contratación.</t>
  </si>
  <si>
    <t xml:space="preserve">Gestionar los procesos de contratación directa relacionados con prestación de servicios profesionales y/o apoyo a la gestión </t>
  </si>
  <si>
    <t>Gestionar las solicitudes de liquidación radicadas en la Dirección.</t>
  </si>
  <si>
    <t>Acompañar los procesos sancionatorios cuando sean solicitados a la Dirección.</t>
  </si>
  <si>
    <t>MIPG</t>
  </si>
  <si>
    <t>Elaboración de estudios previos y de necesidad.</t>
  </si>
  <si>
    <t xml:space="preserve">Cumplir el 100% de las actividades propuestas en el Modelo Integrado de Planeación y Gestión - MIPG por la Dirección de Contratación </t>
  </si>
  <si>
    <t xml:space="preserve">Realizar el 100% de las actividades programadas en el Plan Anticorrupción y de Atención al Ciudadano de la vigencia por la Dirección de Contratación </t>
  </si>
  <si>
    <t xml:space="preserve"> P.A.A.C</t>
  </si>
  <si>
    <t xml:space="preserve">Monitoreo del comportamiento de los riesgos de corrupción de la Dirección de Contratación I Semestre </t>
  </si>
  <si>
    <t xml:space="preserve">Monitoreo del comportamiento de los riesgos de corrupción de la Dirección de Contratación II Semestre </t>
  </si>
  <si>
    <t xml:space="preserve">SEGUIMIENTO PLAN OPERATIVO ANUAL - POA                                         VIGENCIA:2019 </t>
  </si>
  <si>
    <t>Subsecretaría de Gestión Jurídica</t>
  </si>
  <si>
    <t>Seguimiento mediante PAA-PAAC y Matriz de Riesgos.</t>
  </si>
  <si>
    <t xml:space="preserve">DIRECCIÓN DE CONTRATACIÓN </t>
  </si>
  <si>
    <t>SUBSECRETARÍA DE GESTIÓN JURÍDICA</t>
  </si>
  <si>
    <t>El cumplimiento de las acciones propuestas en el P.A.A.C genera confianza en los grupos de valor y partes interesadas de la entidad.</t>
  </si>
  <si>
    <t>N.A</t>
  </si>
  <si>
    <t>POA GESTIÓN SIN INVERSIÓN DIRECCIÓN DE CONTRATACIÓN</t>
  </si>
  <si>
    <t>MAGNITUD META - Vigencia</t>
  </si>
  <si>
    <t>porcentaje</t>
  </si>
  <si>
    <t>7. Prestar servicios eficientes, oportunos y de calidad a la ciudadanía, tanto en gestión como en trámites de la movilidad.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</si>
  <si>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4. Ser ejemplo en la rendición de cuentas a la ciudadanía.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</si>
  <si>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OBJETIVO ESTRATÉGICO Y DE CALIDAD</t>
  </si>
  <si>
    <t>Medir el cumplimiento de las acciones definidas para el desarrollo del Modelo Integrado de Planeación y Gestión a cargo de la Dirección de Contratación</t>
  </si>
  <si>
    <t>(Porcentaje de actividades ejecutadas / Porcentaje total de actividades programadas en la vigencia)*100</t>
  </si>
  <si>
    <t>Porcentaje de actividades ejecutadas</t>
  </si>
  <si>
    <t>Corresponde a las  actividades que en el periodo de reporte se culminaron y se registran en el anexo de actividades</t>
  </si>
  <si>
    <t xml:space="preserve"> Porcentaje total de actividades programadas en la vigencia</t>
  </si>
  <si>
    <t xml:space="preserve">Corresponde al total de las actividades programadas en la vigencia </t>
  </si>
  <si>
    <t>Medir el cumplimiento de los actividades registradas en cada componente del P.A.A.C para la Direccion de Contratación en el P.A.A.C. de la vigencia</t>
  </si>
  <si>
    <t xml:space="preserve">Corresponde a las actividades realizadas y evidenciadas en el trimestre </t>
  </si>
  <si>
    <t xml:space="preserve">Corresponde al  total de las actividades registradas en cada componente del P.A.A.C. </t>
  </si>
  <si>
    <t>Porcentaje  total de las actuaciones radicadas en la Dirección relacionadas con las diferentes etapas contractuales programado</t>
  </si>
  <si>
    <t>Promedio de los porcentajes de actuaciones gestionadas cada trimestre en lo transcurrido de la vigencia</t>
  </si>
  <si>
    <t xml:space="preserve">TOTAL </t>
  </si>
  <si>
    <t>Corresponde al valor de la meta programado para cada trimestre (97%)</t>
  </si>
  <si>
    <t>Los porcentajes tenidos en cuenta en el promedio se van incorporando a medida que transcurre la vigencia</t>
  </si>
  <si>
    <t>Promedio de los porcentajes de actuaciones gestionadas cada trimestre en lo transcurrido de la vigencia /Porcentaje  total de las actuaciones radicadas en la Dirección relacionadas con las diferentes etapas contractuales programado</t>
  </si>
  <si>
    <t>40.Responsable del Reporte</t>
  </si>
  <si>
    <t>Se cambia de Responsable del reporte teniendo en cuenta que la Dr Angelica Maria es quien remite la informaciòn sin embargo la responsable de la consolidacion y reporte de los indicadores es Diana Rojas.</t>
  </si>
  <si>
    <t>El valor que se registra en la casilla avance ponderado hace referencia al % de cumplimiento de la actividad secundaria con relacion a la ponderacion de la actividad ( Informacion que se observa en la Hoja 1 avances y logros).
Entre enero y marzo se gestionó el  100% de los procesos recibidos,de 21 procesos de seleccion recibidos se gestionaron  21 (Ver casilla avancesy logros Hoja de Vida indicador). , el avance ponderado para la actividad es del 35% por cuanto el peso porcentual asigando a la meta por parte del área es del 35%. (100*0,35)</t>
  </si>
  <si>
    <t>El valor que se registra en la casilla avance ponderado hace referencia al % de cumplimiento de la actividad secundaria con relacion a la ponderacion de la actividad ( Informacion que se observa en la Hoja 1 avances y logros).
Entre enero y marzo se gestionó el  100% de los procesos recibidos,de 1104 contratos solicitados se gestionaron 1104  (Ver casilla avancesy logros Hoja de Vida indicador). , el avance ponderado para la actividad es del 35% por cuanto el peso porcentual asigando a la meta por parte del área es del 35%. (100*0,35)</t>
  </si>
  <si>
    <t>El valor que se registra en la casilla avance ponderado hace referencia al % de cumplimiento de la actividad secundaria con relacion a la ponderacion de la actividad ( Informacion que se observa en la Hoja 1 avances y logros).
Entre enero y marzo se gestionó el  78,05% de las solicitudes de liquidacion recibidas ,de 123 liquidaciones se gestionaron 96 (Ver casilla avancesy logros Hoja de Vida indicador). , el avance ponderado para la actividad es del 7,81% por cuanto el peso porcentual asigando a la meta por parte del área es del 10%. (100*0,10)</t>
  </si>
  <si>
    <t xml:space="preserve">Monitoreo del comportamiento de los riesgos de corrupción de la Dirección de Contratación III Semestre </t>
  </si>
  <si>
    <t>COMPONENTE 1. GESTIÓN DEL RIESGO DE CORRUPCIÓN</t>
  </si>
  <si>
    <t>COMPONENTE .6 ACTIVIDADES ADICIONALES 
SEGUIMIENTO Y EVALUACIÓN</t>
  </si>
  <si>
    <t>El valor que se registra en la casilla avance ponderado hace referencia al % de cumplimiento de la actividad secundaria con relacion a la ponderacion de la actividad ( Informacion que se observa en la Hoja 1 avances y logros).
Entre abril y junio se gestionó el  100% de los procesos recibidos,de 58 procesos de seleccion recibidos se gestionaron  58 (Ver casilla avancesy logros Hoja de Vida indicador). , el avance ponderado para la actividad es del 35% por cuanto el peso porcentual asigando a la meta por parte del área es del 35%. (100*0,35)</t>
  </si>
  <si>
    <t>El valor que se registra en la casilla avance ponderado hace referencia al % de cumplimiento de la actividad secundaria con relacion a la ponderacion de la actividad ( Informacion que se observa en la Hoja 1 avances y logros).
Entre abril y junio se gestionó el  100% de los procesos recibidos,de 798 contratos solicitados se gestionaron 798 (Ver casilla avancesy logros Hoja de Vida indicador). , el avance ponderado para la actividad es del 35% por cuanto el peso porcentual asigando a la meta por parte del área es del 35%. (100*0,35)</t>
  </si>
  <si>
    <t>El valor que se registra en la casilla avance ponderado hace referencia al % de cumplimiento de la actividad secundaria con relacion a la ponderacion de la actividad ( Informacion que se observa en la Hoja 1 avances y logros).
Entre abril y junio se gestionó el  54,41% de las solicitudes de liquidacion recibidas ,de  68 liquidaciones se gestionaron 37 (Ver casilla avancesy logros Hoja de Vida indicador). , el avance ponderado para la actividad es del 5,44% por cuanto el peso porcentual asigando a la meta por parte del área es del 10%. (100*0,10).
Nota: Adicionalmente de los 37 liquidaciones gestionadas en el periodo de reporte, la Direcciòn entre abril y junio gestiono 12 de las 27 solicitudes de liquidaciòn que habian quedado pendientes en el trimestre pasado.</t>
  </si>
  <si>
    <t>El valor que se registra en la casilla avance ponderado hace referencia al % de cumplimiento de la actividad secundaria con relacion a la ponderacion de la actividad ( Informacion que se observa en la Hoja 1 avances y logros).
Entre abril-junio se gestionó el  100% de los procesos sancionatorios recibidas , de 5 procesos radicados en l dependencia se gestionaron 5 (Ver casilla avancesy logros Hoja de Vida indicador). , el avance ponderado para la actividad es del 20% por cuanto el peso porcentual asigando a la meta por parte del área es del 20%. (100*0,20)</t>
  </si>
  <si>
    <t>El valor que se registra en la casilla avance ponderado hace referencia al % de cumplimiento de la actividad secundaria con relacion a la ponderacion de la actividad ( Informacion que se observa en la Hoja 1 avances y logros).
Entre enero y marzo se gestionó el  100% de los procesos sancionatorios recibidas ,de 4 procesos recibidos se gestionaron 4 (Ver casilla avancesy logros Hoja de Vida indicador). , el avance ponderado para la actividad es del 20% por cuanto el peso porcentual asigando a la meta por parte del área es del 20%. (100*0,20)</t>
  </si>
  <si>
    <t>Medir el cumplimiento de la gestión adelantada frente a las solicitudes radicadas en la dirección con relación a las diferentes etapas contractuales. el cumplimiento de la meta se alcanzara cada trimestre.
Frente a la forma de medición, se precisa, que por parte del área se determinarón 4 actividades secundarias que se realizan en cada trimestre; teniendo en cuenta el comportamiento de cada una de ellas, el área determinó dar un peso porcentual a cada una así: 
* Gestionar los procesos de selección que sean solicitados a la Dirección de contratación:35%
* Gestionar los procesos de contratación directa relacionados con prestación de servicios profesionales y/o apoyo a la gestión:35%
* Gestionar las solicitudes de liquidación radicadas en la Dirección:10%
*Acompañar los procesos sancionatorios cuando sean solicitados a la Dirección:20%
En este sentido, el porcentaje de avance ponderado de cada actividad EN EL TRIMESTRE( Ver Hoja de actividades) resulta del porcentaje de cumplimiento logrado según la gestión adelantada (No.  de actuaciones gestionadas /No.total de actuaciones programadas) *100 ( Ver casilla de avances y logros),multiplicada por el % de peso dado a cada actividad divido en 100. La sumatoria de los porcentajes de cada trimestre, es el valor que se relacionará como ejetuado en cada trimestre ( VER HOJA SECCIÓN 2. Seguimiento al Indicador)
En cuanto al valor acumulado de la vigencia relacionado en la columna T de la Hoja "Metas_Magnitud", la fórmula de cálculo es la que se encuentra en el campo 13, esta se actualizará cada trimestre al vincular al promedio los porcentajes arrojados cada trimestre.</t>
  </si>
  <si>
    <t>En el mes de mayo se realizo seguimiento a los controles y acciones planteadas en el Mapa de Riesgos.</t>
  </si>
  <si>
    <t xml:space="preserve">
La Subsecretaria de Gestion Juridica en conjunto con la Dirección de Contratación realiza los estudios previos de los abogados externos ( Carlos Medellin-Francisco Bernate, Vivero y asociados con el proposito de plasmar las esfecifidades del contrato ( Valor-tiempo-necesidad,etc)</t>
  </si>
  <si>
    <t>Establecer tiempos prudenciales amplios y suficientes para la etapa pre-contractual (Cronograma) 6,14</t>
  </si>
  <si>
    <t>Estructuración y Evaluación de Procesos Contractuales. 6,15</t>
  </si>
  <si>
    <t>5. Ser transparente, incluyente, equitativa en género y garantista de la participación e involucramiento ciudadanos y del sectro privado.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</si>
  <si>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El valor que se registra en la casilla avance ponderado hace referencia al % de cumplimiento de la actividad secundaria con relacion a la ponderacion de la actividad ( Informacion que se observa en la Hoja 1 avances y logros).
Entre julio y septiembre  se gestionó el  100% de los procesos recibidos,de 38 procesos de seleccion recibidos se gestionaron 38 (Ver casilla avancesy logros Hoja de Vida indicador). , el avance ponderado para la actividad es del 35% por cuanto el peso porcentual asigando a la meta por parte del área es del 35%. (100*0,35)</t>
  </si>
  <si>
    <t>Para el tercer trimestre no se realizaròn contratos de prestacion de Servcios teniendo en cuenta que la entidad se encuentra en Ley de garantias.</t>
  </si>
  <si>
    <t>El valor que se registra en la casilla avance ponderado hace referencia al % de cumplimiento de la actividad secundaria con relacion a la ponderacion de la actividad ( Informacion que se observa en la Hoja 1 avances y logros).
Entre Julio y septiembre se gestionó el 15,64% de las solicitudes de liquidacion recibidas de 326  liquidaciones se gestionaròn 51 (Ver casilla avancesy logros Hoja de Vida indicador). , el avance ponderado para la actividad es del 1,56% por cuanto el peso porcentual asigando a la meta por parte del área es del 10%. (100*0,10).
Nota: Adicionalmente de las 51 liquidaciones gestionadas en el periodo de reporte, la Direcciòn en el tercer trimestre gestiono 46 de las solicitudes de liquidaciòn que habian quedado pendientes en el trimestre pasado.</t>
  </si>
  <si>
    <t>El valor que se registra en la casilla avance ponderado hace referencia al % de cumplimiento de la actividad secundaria con relacion a la ponderacion de la actividad ( Informacion que se observa en la Hoja 1 avances y logros).
Entre julio y septiembre  se gestionó el  100% de los procesos sancionatorios recibidos de 9 procesos radicados en la dependencia se presto el acompañamiento correspondiente en los 9 procesos sancionatorios (Ver casilla avancesy logros Hoja de Vida indicador). , el avance ponderado para la actividad es del 20% por cuanto el peso porcentual asigando a la meta por parte del área es del 20%. (100*0,20)</t>
  </si>
  <si>
    <t>En el mes de agosto  se realizo seguimiento y monitoreo a las acciones de tratamiento sobre el riesgo residual de la Matriz de Riesgos.</t>
  </si>
  <si>
    <t>El valor que se registra en la casilla avance ponderado hace referencia al % de cumplimiento de la actividad secundaria con relacion a la ponderacion de la actividad ( Informacion que se observa en la Hoja 1 avances y logros).
Entre octubre y diciembre  se gestionó el  100% de los procesos recibidos,de 26 procesos de seleccion recibidos se gestionaron 26 (Ver casilla avancesy logros Hoja de Vida indicador). , el avance ponderado para la actividad es del 35% por cuanto el peso porcentual asigando a la meta por parte del área es del 35%. (100*0,35)</t>
  </si>
  <si>
    <t>El valor que se registra en la casilla avance ponderado hace referencia al % de cumplimiento de la actividad secundaria con relacion a la ponderacion de la actividad ( Informacion que se observa en la Hoja 1 avances y logros).
Entre octubre y diciembre  se gestionó el  100% de los procesos recibidos,de 21 contratos solicitados se gestionaron 21 (Ver casilla avancesy logros Hoja de Vida indicador). , el avance ponderado para la actividad es del 35% por cuanto el peso porcentual asigando a la meta por parte del área es del 35%. (100*0,35)</t>
  </si>
  <si>
    <t>El valor que se registra en la casilla avance ponderado hace referencia al % de cumplimiento de la actividad secundaria con relacion a la ponderacion de la actividad ( Informacion que se observa en la Hoja 1 avances y logros).
Entre octubre y diciembre se gestionó el 63,78% de las solicitudes de liquidacion recibidas de 185  liquidaciones se gestionaròn 118 (Ver casilla avancesy logros Hoja de Vida indicador). , el avance ponderado para la actividad es del 6,38% por cuanto el peso porcentual asigando a la meta por parte del área es del 10%. (100*0,10).
Nota: Adicionalmente de las 118 liquidaciones gestionadas en el periodo de reporte, la Direcciòn en el cuarto trimestre gestiono 269 de las solicitudes de liquidaciòn que habian quedado pendientes en el trimestre pasado.</t>
  </si>
  <si>
    <t>El valor que se registra en la casilla avance ponderado hace referencia al % de cumplimiento de la actividad secundaria con relacion a la ponderacion de la actividad ( Informacion que se observa en la Hoja 1 avances y logros).
Entre julio y septiembre  se gestionó el  100% de los procesos sancionatorios recibidos de 26 procesos radicados en la dependencia se presto el acompañamiento correspondiente en los  26 procesos sancionatorios (Ver casilla avancesy logros Hoja de Vida indicador). , el avance ponderado para la actividad es del 20% por cuanto el peso porcentual asigando a la meta por parte del área es del 20%. (100*0,20)</t>
  </si>
  <si>
    <t>Para el  cuarto trimestre la Direccion de contratacion, con el plan de contingencia realizado en liquidaciòn logro aumentar el cumplimiento de la meta, asi las cosas la direccion supero la meta propuesta para el 2019.</t>
  </si>
  <si>
    <t xml:space="preserve">Se remite evidencia del  seguimiento a los controles y acciones planteadas en el Mapa de Riesgos a corte diciembre </t>
  </si>
  <si>
    <t>Para el cuarto trimestre se da cumplimento a todas las actividades programadas para la vigencia logrando asi cumplir la meta en un 100%.</t>
  </si>
  <si>
    <t>Se remite evidencias respectivas.</t>
  </si>
  <si>
    <t>Se remite evidencia del  seguimiento a los controles y acciones planteadas en el Mapa de Riesgos a corte diciembre.</t>
  </si>
  <si>
    <t>La Dirección de Contratación  establecio dinámicas para atender las solicitudes de contratación de las diferentes dependencias allegadas a la Dirección 
Durante el cuarto  trimestre se gestionaron:
-26 de 26 procesos de selección (100%)
-21  de 21 Prestacion de Servicios (100%)
-118 de 185 actas de liquidación (63,78%)
-26 de 26 procesos sancionatorios (100%) 
Total variable 1:96,38%
Haciendo un analisis de la Vigencia 2019  se puede evidenciar que la Dirección de Contratación no ha tenido  un % de cumplimiento igual en los 4 trimestres ver casilla (29) teniendo en cuenta  que los tramites de  solicitudes de liquidacion han sido variables en los trimestres ( ver hoja de actividades) actividad que afecta el  mantener un % constante,sin embargo es importante mencionar que  la gestion de la Direccion de Contratacion ha sido eficaz en  todas sus actividades incliuyendo liquidaciones que para el 4 trimestre se logro dar respuesta en un % superior comparado con trimestres pasados  lo que ha permitido superar el valor de la meta  (98,24% ).</t>
  </si>
  <si>
    <t>Incluir dentro del manual de contratación lineamientos respecto a compras sostenibles en las que se incluya  el uso de bienes con material reciclado</t>
  </si>
  <si>
    <t>Se remite Manual de Contratacion Actualizado con los lineamientos respecto a compras sostenibles.</t>
  </si>
  <si>
    <t xml:space="preserve">Al finalizar la vigencia se puede analizar que la Dirección de contratación, dio pleno cumplimiento a las actividades del plan de adecuacion y sostenibilidad Mipg en las fechas establecidas ( ver hoja de actividades), evidenciando una eficaz gestion por parte de la Dirección,lo anterior ha permitido alcanzar el cumpimiento de la meta para la vigencia. </t>
  </si>
  <si>
    <t xml:space="preserve">Al finalizar la vigencia se puede analizar que la Dirección de contratación ha tenido un cumplimiento constante, teniendo en cuenta que se cumplieron todas las actividades del PAAC en las fechas establecidas ( ver hoja de actividades), evidenciando una eficaz gestion por parte de la Dirección,lo anterior ha permitido alcanzar el cumpimiento de la meta para la vigencia.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</si>
</sst>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 #,##0_-;_-* &quot;-&quot;_-;_-@_-"/>
    <numFmt numFmtId="164" formatCode="_-* #,##0.00\ &quot;€&quot;_-;\-* #,##0.00\ &quot;€&quot;_-;_-* &quot;-&quot;??\ &quot;€&quot;_-;_-@_-"/>
    <numFmt numFmtId="165" formatCode="_(&quot;$&quot;\ * #,##0.00_);_(&quot;$&quot;\ * \(#,##0.00\);_(&quot;$&quot;\ * &quot;-&quot;??_);_(@_)"/>
    <numFmt numFmtId="166" formatCode="_(* #,##0.00_);_(* \(#,##0.00\);_(* &quot;-&quot;??_);_(@_)"/>
    <numFmt numFmtId="167" formatCode="_ * #,##0.00_ ;_ * \-#,##0.00_ ;_ * &quot;-&quot;??_ ;_ @_ "/>
    <numFmt numFmtId="168" formatCode="0.0%"/>
    <numFmt numFmtId="169" formatCode="0.0"/>
    <numFmt numFmtId="170" formatCode="0.000"/>
  </numFmts>
  <fonts count="45" x14ac:knownFonts="1">
    <font>
      <sz val="11"/>
      <color theme="1"/>
      <name val="Calibri"/>
      <family val="2"/>
      <scheme val="minor"/>
    </font>
    <font>
      <sz val="11"/>
      <color theme="1"/>
      <name val="Calibri"/>
      <family val="2"/>
      <scheme val="minor"/>
    </font>
    <font>
      <sz val="11"/>
      <color indexed="8"/>
      <name val="Calibri"/>
      <family val="2"/>
    </font>
    <font>
      <b/>
      <sz val="10"/>
      <name val="Arial"/>
      <family val="2"/>
    </font>
    <font>
      <sz val="10"/>
      <name val="Arial"/>
      <family val="2"/>
    </font>
    <font>
      <b/>
      <sz val="11"/>
      <color theme="1"/>
      <name val="Arial"/>
      <family val="2"/>
    </font>
    <font>
      <b/>
      <sz val="11"/>
      <name val="Arial"/>
      <family val="2"/>
    </font>
    <font>
      <sz val="10"/>
      <color theme="1"/>
      <name val="Arial"/>
      <family val="2"/>
    </font>
    <font>
      <b/>
      <sz val="10"/>
      <color theme="1"/>
      <name val="Arial"/>
      <family val="2"/>
    </font>
    <font>
      <sz val="11"/>
      <name val="Arial"/>
      <family val="2"/>
    </font>
    <font>
      <u/>
      <sz val="11"/>
      <name val="Arial"/>
      <family val="2"/>
    </font>
    <font>
      <sz val="7"/>
      <color theme="1"/>
      <name val="Arial"/>
      <family val="2"/>
    </font>
    <font>
      <b/>
      <sz val="9"/>
      <name val="Arial"/>
      <family val="2"/>
    </font>
    <font>
      <sz val="9"/>
      <name val="Arial"/>
      <family val="2"/>
    </font>
    <font>
      <b/>
      <sz val="9"/>
      <color theme="1"/>
      <name val="Arial"/>
      <family val="2"/>
    </font>
    <font>
      <sz val="9"/>
      <color theme="4"/>
      <name val="Arial"/>
      <family val="2"/>
    </font>
    <font>
      <b/>
      <sz val="9"/>
      <color theme="4"/>
      <name val="Arial"/>
      <family val="2"/>
    </font>
    <font>
      <sz val="9"/>
      <color theme="1"/>
      <name val="Arial"/>
      <family val="2"/>
    </font>
    <font>
      <sz val="9"/>
      <color theme="0" tint="-0.249977111117893"/>
      <name val="Arial"/>
      <family val="2"/>
    </font>
    <font>
      <sz val="9"/>
      <color theme="0" tint="-0.34998626667073579"/>
      <name val="Arial"/>
      <family val="2"/>
    </font>
    <font>
      <sz val="9"/>
      <color theme="0" tint="-0.14999847407452621"/>
      <name val="Arial"/>
      <family val="2"/>
    </font>
    <font>
      <b/>
      <sz val="14"/>
      <color theme="1"/>
      <name val="Arial"/>
      <family val="2"/>
    </font>
    <font>
      <b/>
      <sz val="16"/>
      <color theme="1"/>
      <name val="Calibri"/>
      <family val="2"/>
      <scheme val="minor"/>
    </font>
    <font>
      <b/>
      <sz val="18"/>
      <color theme="1"/>
      <name val="Calibri"/>
      <family val="2"/>
      <scheme val="minor"/>
    </font>
    <font>
      <sz val="12"/>
      <color theme="1"/>
      <name val="Arial"/>
      <family val="2"/>
    </font>
    <font>
      <b/>
      <sz val="12"/>
      <color theme="1"/>
      <name val="Arial"/>
      <family val="2"/>
    </font>
    <font>
      <sz val="12"/>
      <name val="Arial"/>
      <family val="2"/>
    </font>
    <font>
      <b/>
      <sz val="12"/>
      <name val="Arial"/>
      <family val="2"/>
    </font>
    <font>
      <b/>
      <sz val="9"/>
      <color indexed="9"/>
      <name val="Arial"/>
      <family val="2"/>
    </font>
    <font>
      <sz val="10"/>
      <color rgb="FF000000"/>
      <name val="Arial"/>
      <family val="2"/>
    </font>
    <font>
      <b/>
      <sz val="10"/>
      <color indexed="9"/>
      <name val="Arial"/>
      <family val="2"/>
    </font>
    <font>
      <sz val="11"/>
      <name val="Calibri"/>
      <family val="2"/>
    </font>
    <font>
      <b/>
      <sz val="11"/>
      <color theme="0"/>
      <name val="Calibri"/>
      <family val="2"/>
      <scheme val="minor"/>
    </font>
    <font>
      <b/>
      <sz val="11"/>
      <color theme="1"/>
      <name val="Calibri"/>
      <family val="2"/>
      <scheme val="minor"/>
    </font>
    <font>
      <b/>
      <sz val="10"/>
      <color indexed="8"/>
      <name val="Arial"/>
      <family val="2"/>
    </font>
    <font>
      <b/>
      <sz val="11"/>
      <color theme="3" tint="-0.499984740745262"/>
      <name val="Calibri"/>
      <family val="2"/>
      <scheme val="minor"/>
    </font>
    <font>
      <b/>
      <sz val="11"/>
      <color theme="1"/>
      <name val="Calibri"/>
      <family val="2"/>
    </font>
    <font>
      <sz val="11"/>
      <color rgb="FF000000"/>
      <name val="Calibri"/>
      <family val="2"/>
    </font>
    <font>
      <u/>
      <sz val="9"/>
      <name val="Arial"/>
      <family val="2"/>
    </font>
    <font>
      <sz val="7"/>
      <name val="Arial"/>
      <family val="2"/>
    </font>
    <font>
      <sz val="11"/>
      <name val="Calibri"/>
      <family val="2"/>
      <scheme val="minor"/>
    </font>
    <font>
      <sz val="11"/>
      <color rgb="FFFF0000"/>
      <name val="Calibri"/>
      <family val="2"/>
      <scheme val="minor"/>
    </font>
    <font>
      <sz val="9"/>
      <name val="Calibri"/>
      <family val="2"/>
    </font>
    <font>
      <b/>
      <sz val="18"/>
      <color rgb="FFFF0000"/>
      <name val="Arial"/>
      <family val="2"/>
    </font>
    <font>
      <sz val="9"/>
      <color rgb="FFFF0000"/>
      <name val="Arial"/>
      <family val="2"/>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CCFF"/>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00B0F0"/>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rgb="FFC6D9F0"/>
        <bgColor rgb="FFC6D9F0"/>
      </patternFill>
    </fill>
    <fill>
      <patternFill patternType="solid">
        <fgColor theme="0"/>
        <bgColor rgb="FFFFFFFF"/>
      </patternFill>
    </fill>
    <fill>
      <patternFill patternType="solid">
        <fgColor theme="3" tint="0.79998168889431442"/>
        <bgColor rgb="FFC6D9F0"/>
      </patternFill>
    </fill>
    <fill>
      <patternFill patternType="solid">
        <fgColor theme="0" tint="-4.9989318521683403E-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medium">
        <color indexed="64"/>
      </left>
      <right style="medium">
        <color indexed="64"/>
      </right>
      <top style="hair">
        <color indexed="10"/>
      </top>
      <bottom style="medium">
        <color indexed="64"/>
      </bottom>
      <diagonal/>
    </border>
    <border>
      <left style="medium">
        <color indexed="64"/>
      </left>
      <right style="hair">
        <color indexed="10"/>
      </right>
      <top style="hair">
        <color indexed="10"/>
      </top>
      <bottom style="medium">
        <color indexed="64"/>
      </bottom>
      <diagonal/>
    </border>
    <border>
      <left style="hair">
        <color indexed="10"/>
      </left>
      <right style="hair">
        <color indexed="10"/>
      </right>
      <top style="hair">
        <color indexed="10"/>
      </top>
      <bottom style="medium">
        <color indexed="64"/>
      </bottom>
      <diagonal/>
    </border>
    <border>
      <left style="hair">
        <color indexed="10"/>
      </left>
      <right style="medium">
        <color indexed="64"/>
      </right>
      <top style="hair">
        <color indexed="10"/>
      </top>
      <bottom style="medium">
        <color indexed="64"/>
      </bottom>
      <diagonal/>
    </border>
    <border>
      <left style="medium">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5">
    <xf numFmtId="0" fontId="0" fillId="0" borderId="0"/>
    <xf numFmtId="167" fontId="4"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7" fontId="4"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5" fontId="4" fillId="0" borderId="0" applyFont="0" applyFill="0" applyBorder="0" applyAlignment="0" applyProtection="0"/>
    <xf numFmtId="165" fontId="2"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4" fillId="0" borderId="0"/>
    <xf numFmtId="0" fontId="4" fillId="0" borderId="0"/>
    <xf numFmtId="0" fontId="13" fillId="0" borderId="0"/>
    <xf numFmtId="0" fontId="37" fillId="0" borderId="0"/>
    <xf numFmtId="41" fontId="1" fillId="0" borderId="0" applyFont="0" applyFill="0" applyBorder="0" applyAlignment="0" applyProtection="0"/>
  </cellStyleXfs>
  <cellXfs count="560">
    <xf numFmtId="0" fontId="0" fillId="0" borderId="0" xfId="0"/>
    <xf numFmtId="0" fontId="11" fillId="0" borderId="0" xfId="0" applyFont="1" applyProtection="1"/>
    <xf numFmtId="0" fontId="0" fillId="0" borderId="0" xfId="0" applyProtection="1"/>
    <xf numFmtId="0" fontId="11" fillId="0" borderId="0" xfId="0" applyFont="1" applyAlignment="1" applyProtection="1">
      <alignment horizontal="center"/>
    </xf>
    <xf numFmtId="0" fontId="3" fillId="0" borderId="0" xfId="14" applyFont="1" applyFill="1" applyBorder="1" applyAlignment="1" applyProtection="1">
      <alignment horizontal="center" vertical="center"/>
    </xf>
    <xf numFmtId="0" fontId="12" fillId="5" borderId="1" xfId="14" applyFont="1" applyFill="1" applyBorder="1" applyAlignment="1">
      <alignment vertical="center" wrapText="1"/>
    </xf>
    <xf numFmtId="0" fontId="12" fillId="5" borderId="1" xfId="14" applyFont="1" applyFill="1" applyBorder="1" applyAlignment="1">
      <alignment horizontal="center" vertical="center" wrapText="1"/>
    </xf>
    <xf numFmtId="0" fontId="12" fillId="5" borderId="1" xfId="0" applyFont="1" applyFill="1" applyBorder="1" applyAlignment="1">
      <alignment horizontal="center" vertical="center" wrapText="1"/>
    </xf>
    <xf numFmtId="0" fontId="17" fillId="0" borderId="0" xfId="0" applyFont="1" applyFill="1"/>
    <xf numFmtId="0" fontId="17" fillId="0" borderId="0" xfId="0" applyFont="1"/>
    <xf numFmtId="0" fontId="19" fillId="0" borderId="0" xfId="11" applyFont="1" applyFill="1" applyAlignment="1" applyProtection="1">
      <alignment vertical="center" wrapText="1"/>
    </xf>
    <xf numFmtId="0" fontId="19" fillId="0" borderId="0" xfId="11" applyFont="1" applyFill="1" applyAlignment="1" applyProtection="1">
      <alignment vertical="center"/>
    </xf>
    <xf numFmtId="0" fontId="18" fillId="0" borderId="0" xfId="11" applyFont="1" applyFill="1" applyAlignment="1" applyProtection="1">
      <alignment vertical="center"/>
    </xf>
    <xf numFmtId="0" fontId="20" fillId="0" borderId="0" xfId="0" applyFont="1" applyFill="1"/>
    <xf numFmtId="0" fontId="0" fillId="3" borderId="0" xfId="0" applyFill="1" applyBorder="1" applyProtection="1"/>
    <xf numFmtId="0" fontId="22" fillId="3" borderId="0" xfId="0" applyFont="1" applyFill="1" applyBorder="1" applyAlignment="1" applyProtection="1">
      <alignment vertical="center"/>
    </xf>
    <xf numFmtId="0" fontId="22" fillId="3" borderId="0" xfId="0" applyFont="1" applyFill="1" applyBorder="1" applyAlignment="1" applyProtection="1">
      <alignment vertical="center" wrapText="1"/>
    </xf>
    <xf numFmtId="0" fontId="22" fillId="3" borderId="0" xfId="0" applyFont="1" applyFill="1" applyBorder="1" applyAlignment="1" applyProtection="1">
      <alignment horizontal="center" vertical="center" wrapText="1"/>
    </xf>
    <xf numFmtId="169" fontId="22" fillId="3" borderId="0" xfId="0" applyNumberFormat="1" applyFont="1" applyFill="1" applyBorder="1" applyAlignment="1" applyProtection="1">
      <alignment horizontal="center" vertical="center" wrapText="1"/>
    </xf>
    <xf numFmtId="0" fontId="23" fillId="3" borderId="0" xfId="0" applyFont="1" applyFill="1" applyBorder="1" applyAlignment="1" applyProtection="1">
      <alignment vertical="center" wrapText="1"/>
    </xf>
    <xf numFmtId="0" fontId="0" fillId="0" borderId="0" xfId="0" applyFill="1" applyProtection="1"/>
    <xf numFmtId="0" fontId="22" fillId="0" borderId="0" xfId="0" applyFont="1" applyBorder="1" applyAlignment="1" applyProtection="1">
      <alignment horizontal="center" vertical="center" wrapText="1"/>
    </xf>
    <xf numFmtId="0" fontId="22" fillId="0" borderId="0" xfId="0" applyFont="1" applyBorder="1" applyAlignment="1" applyProtection="1">
      <alignment vertical="center" wrapText="1"/>
    </xf>
    <xf numFmtId="0" fontId="23" fillId="0" borderId="0" xfId="0" applyFont="1" applyBorder="1" applyAlignment="1" applyProtection="1">
      <alignment horizontal="center" vertical="center" wrapText="1"/>
    </xf>
    <xf numFmtId="0" fontId="0" fillId="0" borderId="0" xfId="0" applyBorder="1" applyProtection="1"/>
    <xf numFmtId="0" fontId="0" fillId="0" borderId="0" xfId="0" applyFont="1" applyBorder="1" applyAlignment="1" applyProtection="1"/>
    <xf numFmtId="0" fontId="14" fillId="0" borderId="17" xfId="0" applyFont="1" applyBorder="1" applyAlignment="1" applyProtection="1">
      <alignment vertical="center" wrapText="1"/>
    </xf>
    <xf numFmtId="0" fontId="17" fillId="0" borderId="0" xfId="0" applyFont="1" applyFill="1" applyProtection="1"/>
    <xf numFmtId="0" fontId="17" fillId="0" borderId="0" xfId="0" applyFont="1" applyFill="1" applyAlignment="1" applyProtection="1">
      <alignment horizontal="center" vertical="center"/>
    </xf>
    <xf numFmtId="10" fontId="6" fillId="7" borderId="1" xfId="11" applyNumberFormat="1" applyFont="1" applyFill="1" applyBorder="1" applyAlignment="1" applyProtection="1">
      <alignment horizontal="center" vertical="center" wrapText="1"/>
    </xf>
    <xf numFmtId="168" fontId="26" fillId="9" borderId="1" xfId="0" applyNumberFormat="1" applyFont="1" applyFill="1" applyBorder="1" applyAlignment="1" applyProtection="1">
      <alignment vertical="center" wrapText="1"/>
    </xf>
    <xf numFmtId="0" fontId="24" fillId="0" borderId="0" xfId="0" applyFont="1" applyProtection="1"/>
    <xf numFmtId="0" fontId="3" fillId="8" borderId="1" xfId="20" applyFont="1" applyFill="1" applyBorder="1" applyAlignment="1">
      <alignment horizontal="center" vertical="center"/>
    </xf>
    <xf numFmtId="0" fontId="4" fillId="0" borderId="0" xfId="21"/>
    <xf numFmtId="0" fontId="4" fillId="0" borderId="0" xfId="21" applyAlignment="1">
      <alignment vertical="center"/>
    </xf>
    <xf numFmtId="3" fontId="3" fillId="2" borderId="0" xfId="21" applyNumberFormat="1" applyFont="1" applyFill="1" applyBorder="1" applyAlignment="1">
      <alignment vertical="center"/>
    </xf>
    <xf numFmtId="0" fontId="4" fillId="0" borderId="1" xfId="20" applyBorder="1" applyAlignment="1">
      <alignment vertical="center"/>
    </xf>
    <xf numFmtId="0" fontId="4" fillId="0" borderId="1" xfId="21" applyBorder="1" applyAlignment="1">
      <alignment vertical="center"/>
    </xf>
    <xf numFmtId="0" fontId="4" fillId="0" borderId="1" xfId="21" applyBorder="1" applyAlignment="1">
      <alignment horizontal="center" vertical="center"/>
    </xf>
    <xf numFmtId="0" fontId="12" fillId="8" borderId="1" xfId="20" applyFont="1" applyFill="1" applyBorder="1" applyAlignment="1">
      <alignment horizontal="center" vertical="center"/>
    </xf>
    <xf numFmtId="0" fontId="4" fillId="0" borderId="0" xfId="20"/>
    <xf numFmtId="0" fontId="12" fillId="8" borderId="1" xfId="20" applyFont="1" applyFill="1" applyBorder="1" applyAlignment="1">
      <alignment horizontal="center" wrapText="1"/>
    </xf>
    <xf numFmtId="0" fontId="4" fillId="0" borderId="1" xfId="20" applyBorder="1" applyAlignment="1">
      <alignment wrapText="1"/>
    </xf>
    <xf numFmtId="0" fontId="28" fillId="10" borderId="20" xfId="22" applyFont="1" applyFill="1" applyBorder="1" applyAlignment="1">
      <alignment horizontal="center" vertical="center"/>
    </xf>
    <xf numFmtId="0" fontId="28" fillId="10" borderId="21" xfId="22" applyFont="1" applyFill="1" applyBorder="1" applyAlignment="1">
      <alignment horizontal="center" vertical="center"/>
    </xf>
    <xf numFmtId="0" fontId="28" fillId="10" borderId="22" xfId="22" applyFont="1" applyFill="1" applyBorder="1" applyAlignment="1">
      <alignment horizontal="center" vertical="center"/>
    </xf>
    <xf numFmtId="0" fontId="12" fillId="8" borderId="1" xfId="20" applyFont="1" applyFill="1" applyBorder="1" applyAlignment="1">
      <alignment horizontal="center" vertical="center" wrapText="1"/>
    </xf>
    <xf numFmtId="0" fontId="4" fillId="0" borderId="1" xfId="20" applyBorder="1"/>
    <xf numFmtId="3" fontId="12" fillId="0" borderId="1" xfId="20" applyNumberFormat="1" applyFont="1" applyFill="1" applyBorder="1" applyAlignment="1">
      <alignment horizontal="right"/>
    </xf>
    <xf numFmtId="0" fontId="4" fillId="0" borderId="1" xfId="21" applyBorder="1"/>
    <xf numFmtId="0" fontId="28" fillId="10" borderId="24" xfId="22" applyFont="1" applyFill="1" applyBorder="1" applyAlignment="1">
      <alignment horizontal="center" vertical="center" wrapText="1"/>
    </xf>
    <xf numFmtId="0" fontId="28" fillId="10" borderId="25" xfId="22" applyFont="1" applyFill="1" applyBorder="1" applyAlignment="1">
      <alignment horizontal="center" vertical="center" wrapText="1"/>
    </xf>
    <xf numFmtId="0" fontId="28" fillId="10" borderId="26" xfId="22" applyFont="1" applyFill="1" applyBorder="1" applyAlignment="1">
      <alignment horizontal="center" vertical="center" wrapText="1"/>
    </xf>
    <xf numFmtId="0" fontId="12" fillId="11" borderId="27" xfId="22" applyFont="1" applyFill="1" applyBorder="1"/>
    <xf numFmtId="0" fontId="13" fillId="11" borderId="2" xfId="22" applyFont="1" applyFill="1" applyBorder="1" applyAlignment="1">
      <alignment horizontal="center"/>
    </xf>
    <xf numFmtId="0" fontId="13" fillId="11" borderId="0" xfId="22" applyFont="1" applyFill="1" applyBorder="1" applyAlignment="1">
      <alignment horizontal="center"/>
    </xf>
    <xf numFmtId="0" fontId="13" fillId="11" borderId="5" xfId="22" applyFont="1" applyFill="1" applyBorder="1" applyAlignment="1">
      <alignment horizontal="center"/>
    </xf>
    <xf numFmtId="3" fontId="13" fillId="0" borderId="1" xfId="20" applyNumberFormat="1" applyFont="1" applyFill="1" applyBorder="1" applyAlignment="1"/>
    <xf numFmtId="0" fontId="3" fillId="8" borderId="1" xfId="21" applyFont="1" applyFill="1" applyBorder="1" applyAlignment="1">
      <alignment horizontal="center" vertical="center"/>
    </xf>
    <xf numFmtId="0" fontId="12" fillId="3" borderId="1" xfId="22" applyFont="1" applyFill="1" applyBorder="1" applyAlignment="1">
      <alignment horizontal="center"/>
    </xf>
    <xf numFmtId="3" fontId="12" fillId="3" borderId="1" xfId="11" applyNumberFormat="1" applyFont="1" applyFill="1" applyBorder="1" applyAlignment="1">
      <alignment horizontal="right"/>
    </xf>
    <xf numFmtId="0" fontId="13" fillId="3" borderId="1" xfId="22" applyFont="1" applyFill="1" applyBorder="1" applyAlignment="1">
      <alignment horizontal="center"/>
    </xf>
    <xf numFmtId="3" fontId="13" fillId="3" borderId="1" xfId="11" applyNumberFormat="1" applyFont="1" applyFill="1" applyBorder="1" applyAlignment="1"/>
    <xf numFmtId="0" fontId="3" fillId="8" borderId="1" xfId="21" applyFont="1" applyFill="1" applyBorder="1" applyAlignment="1">
      <alignment horizontal="center"/>
    </xf>
    <xf numFmtId="0" fontId="4" fillId="0" borderId="1" xfId="0" applyFont="1" applyBorder="1" applyAlignment="1">
      <alignment vertical="center" wrapText="1"/>
    </xf>
    <xf numFmtId="0" fontId="4" fillId="0" borderId="1" xfId="21" applyBorder="1" applyAlignment="1">
      <alignment vertical="center" wrapText="1"/>
    </xf>
    <xf numFmtId="0" fontId="12" fillId="0" borderId="1" xfId="20" applyFont="1" applyFill="1" applyBorder="1" applyAlignment="1">
      <alignment horizontal="center"/>
    </xf>
    <xf numFmtId="3" fontId="4" fillId="0" borderId="1" xfId="20" applyNumberFormat="1" applyBorder="1"/>
    <xf numFmtId="0" fontId="29" fillId="12" borderId="1" xfId="0" applyFont="1" applyFill="1" applyBorder="1" applyAlignment="1">
      <alignment horizontal="justify" vertical="center" wrapText="1"/>
    </xf>
    <xf numFmtId="0" fontId="4" fillId="0" borderId="0" xfId="21" applyFont="1"/>
    <xf numFmtId="0" fontId="4" fillId="0" borderId="1" xfId="21" applyFont="1" applyBorder="1" applyAlignment="1">
      <alignment vertical="center"/>
    </xf>
    <xf numFmtId="0" fontId="4" fillId="0" borderId="0" xfId="21" applyFont="1" applyAlignment="1">
      <alignment vertical="center"/>
    </xf>
    <xf numFmtId="0" fontId="4" fillId="0" borderId="0" xfId="21" applyFont="1" applyBorder="1" applyAlignment="1">
      <alignment horizontal="center" vertical="center"/>
    </xf>
    <xf numFmtId="3" fontId="4" fillId="0" borderId="1" xfId="20" applyNumberFormat="1" applyFont="1" applyFill="1" applyBorder="1" applyAlignment="1"/>
    <xf numFmtId="0" fontId="4" fillId="0" borderId="0" xfId="20" applyFont="1"/>
    <xf numFmtId="0" fontId="30" fillId="10" borderId="20" xfId="22" applyFont="1" applyFill="1" applyBorder="1" applyAlignment="1">
      <alignment horizontal="centerContinuous" vertical="center"/>
    </xf>
    <xf numFmtId="0" fontId="30" fillId="10" borderId="21" xfId="22" applyFont="1" applyFill="1" applyBorder="1" applyAlignment="1">
      <alignment horizontal="centerContinuous" vertical="center"/>
    </xf>
    <xf numFmtId="0" fontId="30" fillId="10" borderId="22" xfId="22" applyFont="1" applyFill="1" applyBorder="1" applyAlignment="1">
      <alignment horizontal="centerContinuous" vertical="center"/>
    </xf>
    <xf numFmtId="0" fontId="4" fillId="0" borderId="0" xfId="21" applyFont="1" applyAlignment="1">
      <alignment horizontal="center" vertical="center"/>
    </xf>
    <xf numFmtId="0" fontId="30" fillId="10" borderId="24" xfId="22" applyFont="1" applyFill="1" applyBorder="1" applyAlignment="1">
      <alignment horizontal="center" vertical="center" wrapText="1"/>
    </xf>
    <xf numFmtId="0" fontId="30" fillId="10" borderId="25" xfId="22" applyFont="1" applyFill="1" applyBorder="1" applyAlignment="1">
      <alignment horizontal="center" vertical="center" wrapText="1"/>
    </xf>
    <xf numFmtId="0" fontId="30" fillId="10" borderId="26" xfId="22" applyFont="1" applyFill="1" applyBorder="1" applyAlignment="1">
      <alignment horizontal="center" vertical="center" wrapText="1"/>
    </xf>
    <xf numFmtId="0" fontId="3" fillId="11" borderId="27" xfId="22" applyFont="1" applyFill="1" applyBorder="1"/>
    <xf numFmtId="0" fontId="4" fillId="11" borderId="2" xfId="22" applyFont="1" applyFill="1" applyBorder="1" applyAlignment="1">
      <alignment horizontal="center"/>
    </xf>
    <xf numFmtId="0" fontId="4" fillId="11" borderId="0" xfId="22" applyFont="1" applyFill="1" applyBorder="1" applyAlignment="1">
      <alignment horizontal="center"/>
    </xf>
    <xf numFmtId="0" fontId="4" fillId="11" borderId="5" xfId="22" applyFont="1" applyFill="1" applyBorder="1" applyAlignment="1">
      <alignment horizontal="center"/>
    </xf>
    <xf numFmtId="0" fontId="3" fillId="0" borderId="30" xfId="22" applyFont="1" applyFill="1" applyBorder="1" applyAlignment="1">
      <alignment horizontal="center"/>
    </xf>
    <xf numFmtId="3" fontId="3" fillId="0" borderId="24" xfId="22" applyNumberFormat="1" applyFont="1" applyFill="1" applyBorder="1" applyAlignment="1">
      <alignment horizontal="right"/>
    </xf>
    <xf numFmtId="3" fontId="3" fillId="0" borderId="25" xfId="22" applyNumberFormat="1" applyFont="1" applyFill="1" applyBorder="1" applyAlignment="1">
      <alignment horizontal="right"/>
    </xf>
    <xf numFmtId="3" fontId="3" fillId="0" borderId="26" xfId="22" applyNumberFormat="1" applyFont="1" applyFill="1" applyBorder="1" applyAlignment="1">
      <alignment horizontal="right"/>
    </xf>
    <xf numFmtId="0" fontId="4" fillId="0" borderId="30" xfId="22" applyFont="1" applyFill="1" applyBorder="1" applyAlignment="1">
      <alignment horizontal="center"/>
    </xf>
    <xf numFmtId="3" fontId="4" fillId="0" borderId="24" xfId="22" applyNumberFormat="1" applyFont="1" applyFill="1" applyBorder="1" applyAlignment="1"/>
    <xf numFmtId="3" fontId="4" fillId="0" borderId="25" xfId="22" applyNumberFormat="1" applyFont="1" applyFill="1" applyBorder="1" applyAlignment="1"/>
    <xf numFmtId="3" fontId="4" fillId="0" borderId="26" xfId="22" applyNumberFormat="1" applyFont="1" applyFill="1" applyBorder="1" applyAlignment="1"/>
    <xf numFmtId="0" fontId="29" fillId="0" borderId="1" xfId="0" applyFont="1" applyBorder="1" applyAlignment="1">
      <alignment horizontal="justify" vertical="center" wrapText="1"/>
    </xf>
    <xf numFmtId="0" fontId="4" fillId="0" borderId="0" xfId="21" applyAlignment="1">
      <alignment horizontal="center" vertical="center"/>
    </xf>
    <xf numFmtId="0" fontId="13" fillId="0" borderId="30" xfId="22" applyFont="1" applyFill="1" applyBorder="1" applyAlignment="1">
      <alignment horizontal="center"/>
    </xf>
    <xf numFmtId="3" fontId="13" fillId="0" borderId="24" xfId="22" applyNumberFormat="1" applyFont="1" applyFill="1" applyBorder="1" applyAlignment="1"/>
    <xf numFmtId="3" fontId="13" fillId="0" borderId="25" xfId="22" applyNumberFormat="1" applyFont="1" applyFill="1" applyBorder="1" applyAlignment="1"/>
    <xf numFmtId="3" fontId="13" fillId="0" borderId="26" xfId="22" applyNumberFormat="1" applyFont="1" applyFill="1" applyBorder="1" applyAlignment="1"/>
    <xf numFmtId="0" fontId="3" fillId="0" borderId="0" xfId="21" applyFont="1" applyBorder="1" applyAlignment="1">
      <alignment vertical="center"/>
    </xf>
    <xf numFmtId="0" fontId="4" fillId="0" borderId="0" xfId="21" applyBorder="1" applyAlignment="1">
      <alignment vertical="center"/>
    </xf>
    <xf numFmtId="0" fontId="0" fillId="0" borderId="1" xfId="0" applyFont="1" applyBorder="1" applyAlignment="1"/>
    <xf numFmtId="0" fontId="13" fillId="0" borderId="31" xfId="22" applyFont="1" applyFill="1" applyBorder="1" applyAlignment="1">
      <alignment horizontal="center"/>
    </xf>
    <xf numFmtId="3" fontId="13" fillId="0" borderId="32" xfId="22" applyNumberFormat="1" applyFont="1" applyFill="1" applyBorder="1" applyAlignment="1"/>
    <xf numFmtId="3" fontId="13" fillId="0" borderId="33" xfId="22" applyNumberFormat="1" applyFont="1" applyFill="1" applyBorder="1" applyAlignment="1"/>
    <xf numFmtId="3" fontId="13" fillId="0" borderId="34" xfId="22" applyNumberFormat="1" applyFont="1" applyFill="1" applyBorder="1" applyAlignment="1"/>
    <xf numFmtId="0" fontId="0" fillId="0" borderId="1" xfId="0" applyFont="1" applyBorder="1" applyAlignment="1">
      <alignment horizontal="justify" wrapText="1"/>
    </xf>
    <xf numFmtId="0" fontId="0" fillId="0" borderId="1" xfId="0" applyFont="1" applyBorder="1" applyAlignment="1">
      <alignment wrapText="1"/>
    </xf>
    <xf numFmtId="0" fontId="7" fillId="0" borderId="0" xfId="0" applyFont="1" applyBorder="1" applyAlignment="1" applyProtection="1">
      <alignment horizontal="center"/>
      <protection locked="0"/>
    </xf>
    <xf numFmtId="0" fontId="8" fillId="0" borderId="0" xfId="0" applyFont="1" applyBorder="1" applyAlignment="1" applyProtection="1">
      <alignment horizontal="center" vertical="center" wrapText="1"/>
      <protection locked="0"/>
    </xf>
    <xf numFmtId="0" fontId="33" fillId="0" borderId="0" xfId="0" applyFont="1" applyBorder="1" applyAlignment="1">
      <alignment horizontal="center"/>
    </xf>
    <xf numFmtId="0" fontId="14" fillId="0" borderId="0" xfId="0" applyFont="1" applyBorder="1" applyAlignment="1" applyProtection="1">
      <alignment vertical="center" wrapText="1"/>
    </xf>
    <xf numFmtId="0" fontId="14" fillId="0" borderId="0" xfId="0" applyFont="1" applyBorder="1" applyAlignment="1" applyProtection="1">
      <alignment horizontal="center" vertical="center" wrapText="1"/>
    </xf>
    <xf numFmtId="0" fontId="33" fillId="5" borderId="1" xfId="0" applyFont="1" applyFill="1" applyBorder="1" applyAlignment="1">
      <alignment horizontal="center" vertical="center" wrapText="1"/>
    </xf>
    <xf numFmtId="0" fontId="33" fillId="0" borderId="0" xfId="0" applyFont="1" applyFill="1" applyBorder="1" applyAlignment="1">
      <alignment horizontal="center" vertical="center" wrapText="1"/>
    </xf>
    <xf numFmtId="10" fontId="36" fillId="15" borderId="1" xfId="19" applyNumberFormat="1" applyFont="1" applyFill="1" applyBorder="1" applyAlignment="1">
      <alignment horizontal="center" vertical="center" wrapText="1"/>
    </xf>
    <xf numFmtId="9" fontId="36" fillId="15" borderId="1" xfId="19" applyFont="1" applyFill="1" applyBorder="1" applyAlignment="1">
      <alignment horizontal="center" vertical="center" wrapText="1"/>
    </xf>
    <xf numFmtId="0" fontId="33" fillId="5" borderId="1" xfId="0" applyFont="1" applyFill="1" applyBorder="1" applyAlignment="1">
      <alignment vertical="center" wrapText="1"/>
    </xf>
    <xf numFmtId="0" fontId="0" fillId="0" borderId="0" xfId="0" applyAlignment="1">
      <alignment horizontal="center" vertical="center"/>
    </xf>
    <xf numFmtId="0" fontId="0" fillId="0" borderId="0" xfId="0" applyAlignment="1">
      <alignment horizontal="center"/>
    </xf>
    <xf numFmtId="0" fontId="14" fillId="0" borderId="12" xfId="0" applyFont="1" applyBorder="1" applyAlignment="1" applyProtection="1">
      <alignment horizontal="justify" vertical="center" wrapText="1"/>
    </xf>
    <xf numFmtId="0" fontId="14" fillId="0" borderId="17" xfId="0" applyFont="1" applyBorder="1" applyAlignment="1" applyProtection="1">
      <alignment horizontal="justify" vertical="center" wrapText="1"/>
    </xf>
    <xf numFmtId="0" fontId="0" fillId="0" borderId="1" xfId="0" applyBorder="1"/>
    <xf numFmtId="0" fontId="20" fillId="0" borderId="0" xfId="11" applyFont="1" applyFill="1" applyAlignment="1" applyProtection="1">
      <alignment vertical="center" wrapText="1"/>
    </xf>
    <xf numFmtId="0" fontId="20" fillId="0" borderId="0" xfId="11" applyFont="1" applyFill="1" applyAlignment="1" applyProtection="1">
      <alignment vertical="center"/>
    </xf>
    <xf numFmtId="10" fontId="15" fillId="2" borderId="1" xfId="19" applyNumberFormat="1" applyFont="1" applyFill="1" applyBorder="1" applyAlignment="1">
      <alignment horizontal="center" vertical="center"/>
    </xf>
    <xf numFmtId="10" fontId="13" fillId="2" borderId="1" xfId="19" applyNumberFormat="1" applyFont="1" applyFill="1" applyBorder="1" applyAlignment="1">
      <alignment horizontal="center" vertical="center"/>
    </xf>
    <xf numFmtId="10" fontId="15" fillId="3" borderId="1" xfId="19" applyNumberFormat="1" applyFont="1" applyFill="1" applyBorder="1" applyAlignment="1" applyProtection="1">
      <alignment horizontal="center" vertical="center" wrapText="1"/>
      <protection locked="0"/>
    </xf>
    <xf numFmtId="10" fontId="13" fillId="3" borderId="1" xfId="19" applyNumberFormat="1" applyFont="1" applyFill="1" applyBorder="1" applyAlignment="1" applyProtection="1">
      <alignment horizontal="center" vertical="center" wrapText="1"/>
      <protection locked="0"/>
    </xf>
    <xf numFmtId="0" fontId="39" fillId="0" borderId="0" xfId="0" applyFont="1" applyFill="1" applyAlignment="1" applyProtection="1">
      <alignment horizontal="center"/>
    </xf>
    <xf numFmtId="0" fontId="12" fillId="5" borderId="1" xfId="14" applyFont="1" applyFill="1" applyBorder="1" applyAlignment="1">
      <alignment vertical="top" wrapText="1"/>
    </xf>
    <xf numFmtId="10" fontId="17" fillId="0" borderId="1" xfId="19" applyNumberFormat="1" applyFont="1" applyBorder="1" applyAlignment="1">
      <alignment horizontal="center" vertical="center" wrapText="1"/>
    </xf>
    <xf numFmtId="0" fontId="0" fillId="0" borderId="1" xfId="0" applyBorder="1" applyAlignment="1">
      <alignment horizontal="center" vertical="center"/>
    </xf>
    <xf numFmtId="0" fontId="33" fillId="15" borderId="1" xfId="0" applyFont="1" applyFill="1" applyBorder="1" applyAlignment="1">
      <alignment horizontal="center" vertical="center" wrapText="1"/>
    </xf>
    <xf numFmtId="0" fontId="0" fillId="0" borderId="0" xfId="0" applyBorder="1"/>
    <xf numFmtId="0" fontId="0" fillId="0" borderId="41" xfId="0" applyBorder="1"/>
    <xf numFmtId="0" fontId="0" fillId="0" borderId="7" xfId="0" applyBorder="1"/>
    <xf numFmtId="0" fontId="0" fillId="0" borderId="0" xfId="0" applyBorder="1" applyAlignment="1">
      <alignment horizontal="center"/>
    </xf>
    <xf numFmtId="0" fontId="0" fillId="0" borderId="42" xfId="0" applyBorder="1"/>
    <xf numFmtId="0" fontId="39" fillId="0" borderId="1" xfId="0" applyFont="1" applyBorder="1" applyProtection="1"/>
    <xf numFmtId="0" fontId="40" fillId="0" borderId="1" xfId="0" applyFont="1" applyBorder="1" applyProtection="1"/>
    <xf numFmtId="0" fontId="39" fillId="0" borderId="1" xfId="0" applyFont="1" applyBorder="1" applyAlignment="1" applyProtection="1">
      <alignment horizontal="center"/>
    </xf>
    <xf numFmtId="0" fontId="33" fillId="0" borderId="1" xfId="0" applyFont="1" applyFill="1" applyBorder="1" applyAlignment="1">
      <alignment horizontal="center" vertical="center" wrapText="1"/>
    </xf>
    <xf numFmtId="0" fontId="7" fillId="0" borderId="0" xfId="0" applyFont="1" applyBorder="1" applyAlignment="1" applyProtection="1">
      <alignment horizontal="center" vertical="center"/>
      <protection locked="0"/>
    </xf>
    <xf numFmtId="0" fontId="33" fillId="0" borderId="0" xfId="0" applyFont="1" applyBorder="1" applyAlignment="1">
      <alignment horizontal="center" vertical="center"/>
    </xf>
    <xf numFmtId="0" fontId="41" fillId="0" borderId="0" xfId="0" applyFont="1" applyAlignment="1">
      <alignment wrapText="1"/>
    </xf>
    <xf numFmtId="0" fontId="6" fillId="7" borderId="1" xfId="1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17" fontId="7" fillId="0" borderId="1" xfId="19" applyNumberFormat="1" applyFont="1" applyFill="1" applyBorder="1" applyAlignment="1">
      <alignment horizontal="center" vertical="center"/>
    </xf>
    <xf numFmtId="17" fontId="7" fillId="0" borderId="1" xfId="19" applyNumberFormat="1" applyFont="1" applyFill="1" applyBorder="1" applyAlignment="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7" fontId="7" fillId="0" borderId="1" xfId="19" applyNumberFormat="1" applyFont="1" applyBorder="1" applyAlignment="1">
      <alignment horizontal="center" vertical="center"/>
    </xf>
    <xf numFmtId="41" fontId="24" fillId="3" borderId="1" xfId="24" applyFont="1" applyFill="1" applyBorder="1" applyAlignment="1" applyProtection="1">
      <alignment vertical="center" wrapText="1"/>
      <protection locked="0"/>
    </xf>
    <xf numFmtId="10" fontId="25" fillId="3" borderId="1" xfId="24" applyNumberFormat="1" applyFont="1" applyFill="1" applyBorder="1" applyAlignment="1" applyProtection="1">
      <alignment horizontal="center" vertical="center" wrapText="1"/>
    </xf>
    <xf numFmtId="10" fontId="25" fillId="3" borderId="1" xfId="19" applyNumberFormat="1" applyFont="1" applyFill="1" applyBorder="1" applyAlignment="1" applyProtection="1">
      <alignment horizontal="center" vertical="center" wrapText="1"/>
    </xf>
    <xf numFmtId="0" fontId="0" fillId="3" borderId="0" xfId="0" applyFill="1" applyProtection="1"/>
    <xf numFmtId="0" fontId="43" fillId="0" borderId="0" xfId="0" applyFont="1" applyBorder="1" applyAlignment="1" applyProtection="1">
      <alignment vertical="center" wrapText="1"/>
    </xf>
    <xf numFmtId="9" fontId="7" fillId="0" borderId="1" xfId="19" applyFont="1" applyFill="1" applyBorder="1" applyAlignment="1">
      <alignment horizontal="center" vertical="center"/>
    </xf>
    <xf numFmtId="0" fontId="7" fillId="0" borderId="1" xfId="23" applyFont="1" applyFill="1" applyBorder="1" applyAlignment="1">
      <alignment horizontal="justify" vertical="center" wrapText="1"/>
    </xf>
    <xf numFmtId="9" fontId="36" fillId="15" borderId="1" xfId="19" applyFont="1" applyFill="1" applyBorder="1" applyAlignment="1">
      <alignment horizontal="center" vertical="center" wrapText="1"/>
    </xf>
    <xf numFmtId="10" fontId="1" fillId="0" borderId="1" xfId="19" applyNumberFormat="1" applyFont="1" applyFill="1" applyBorder="1" applyAlignment="1">
      <alignment horizontal="center" vertical="center"/>
    </xf>
    <xf numFmtId="10" fontId="1" fillId="0" borderId="9" xfId="19" applyNumberFormat="1" applyFont="1" applyFill="1" applyBorder="1" applyAlignment="1">
      <alignment horizontal="center" vertical="center"/>
    </xf>
    <xf numFmtId="170" fontId="17" fillId="0" borderId="0" xfId="0" applyNumberFormat="1" applyFont="1" applyFill="1"/>
    <xf numFmtId="0" fontId="4" fillId="0" borderId="1" xfId="0" applyFont="1" applyFill="1" applyBorder="1" applyAlignment="1">
      <alignment vertical="center" wrapText="1"/>
    </xf>
    <xf numFmtId="10" fontId="15" fillId="0" borderId="1" xfId="19" applyNumberFormat="1" applyFont="1" applyFill="1" applyBorder="1" applyAlignment="1" applyProtection="1">
      <alignment horizontal="center" vertical="center" wrapText="1"/>
      <protection locked="0"/>
    </xf>
    <xf numFmtId="9" fontId="24" fillId="3" borderId="1" xfId="19" applyFont="1" applyFill="1" applyBorder="1" applyAlignment="1" applyProtection="1">
      <alignment vertical="center" wrapText="1"/>
      <protection locked="0"/>
    </xf>
    <xf numFmtId="9" fontId="24" fillId="3" borderId="1" xfId="19" applyFont="1" applyFill="1" applyBorder="1" applyAlignment="1" applyProtection="1">
      <alignment vertical="center"/>
      <protection locked="0"/>
    </xf>
    <xf numFmtId="10" fontId="27" fillId="3" borderId="1" xfId="19" applyNumberFormat="1" applyFont="1" applyFill="1" applyBorder="1" applyAlignment="1" applyProtection="1">
      <alignment horizontal="center" vertical="center" wrapText="1"/>
    </xf>
    <xf numFmtId="0" fontId="6" fillId="7" borderId="1" xfId="11" applyFont="1" applyFill="1" applyBorder="1" applyAlignment="1" applyProtection="1">
      <alignment horizontal="center" vertical="center" wrapText="1"/>
    </xf>
    <xf numFmtId="2" fontId="25" fillId="3" borderId="1" xfId="24" applyNumberFormat="1" applyFont="1" applyFill="1" applyBorder="1" applyAlignment="1" applyProtection="1">
      <alignment horizontal="center" vertical="center" wrapText="1"/>
    </xf>
    <xf numFmtId="2" fontId="25" fillId="3" borderId="1" xfId="19" applyNumberFormat="1" applyFont="1" applyFill="1" applyBorder="1" applyAlignment="1" applyProtection="1">
      <alignment horizontal="center" vertical="center" wrapText="1"/>
    </xf>
    <xf numFmtId="0" fontId="12" fillId="5" borderId="1" xfId="14" applyFont="1" applyFill="1" applyBorder="1" applyAlignment="1" applyProtection="1">
      <alignment horizontal="justify" vertical="center" wrapText="1"/>
      <protection locked="0"/>
    </xf>
    <xf numFmtId="0" fontId="12" fillId="5" borderId="1" xfId="14" applyFont="1" applyFill="1" applyBorder="1" applyAlignment="1" applyProtection="1">
      <alignment horizontal="center" vertical="center" wrapText="1"/>
      <protection locked="0"/>
    </xf>
    <xf numFmtId="0" fontId="12" fillId="5" borderId="1" xfId="14" applyFont="1" applyFill="1" applyBorder="1" applyAlignment="1" applyProtection="1">
      <alignment horizontal="left" vertical="center" wrapText="1"/>
      <protection locked="0"/>
    </xf>
    <xf numFmtId="10" fontId="24" fillId="3" borderId="1" xfId="19" applyNumberFormat="1" applyFont="1" applyFill="1" applyBorder="1" applyAlignment="1" applyProtection="1">
      <alignment vertical="center"/>
      <protection locked="0"/>
    </xf>
    <xf numFmtId="10" fontId="24" fillId="3" borderId="1" xfId="19" applyNumberFormat="1" applyFont="1" applyFill="1" applyBorder="1" applyAlignment="1" applyProtection="1">
      <alignment vertical="center" wrapText="1"/>
      <protection locked="0"/>
    </xf>
    <xf numFmtId="17" fontId="7" fillId="3" borderId="1" xfId="19" applyNumberFormat="1" applyFont="1" applyFill="1" applyBorder="1" applyAlignment="1">
      <alignment horizontal="center" vertical="center"/>
    </xf>
    <xf numFmtId="17" fontId="7" fillId="3" borderId="1" xfId="0" applyNumberFormat="1" applyFont="1" applyFill="1" applyBorder="1" applyAlignment="1">
      <alignment vertical="center" wrapText="1"/>
    </xf>
    <xf numFmtId="0" fontId="3" fillId="0" borderId="0" xfId="0" applyFont="1" applyAlignment="1" applyProtection="1">
      <alignment horizontal="center"/>
    </xf>
    <xf numFmtId="0" fontId="4" fillId="0" borderId="0" xfId="0" applyFont="1" applyProtection="1"/>
    <xf numFmtId="0" fontId="3" fillId="0" borderId="0" xfId="0" applyFont="1" applyProtection="1"/>
    <xf numFmtId="0" fontId="4" fillId="0" borderId="0" xfId="0" applyFont="1" applyFill="1" applyProtection="1"/>
    <xf numFmtId="0" fontId="13" fillId="0" borderId="0" xfId="0" applyFont="1" applyFill="1" applyProtection="1"/>
    <xf numFmtId="0" fontId="20" fillId="0" borderId="0" xfId="0" applyFont="1" applyFill="1" applyProtection="1"/>
    <xf numFmtId="0" fontId="13" fillId="0" borderId="0" xfId="0" applyFont="1" applyProtection="1"/>
    <xf numFmtId="0" fontId="3" fillId="0" borderId="0" xfId="0" applyFont="1" applyFill="1" applyBorder="1" applyAlignment="1" applyProtection="1">
      <alignment horizontal="center" vertical="center" wrapText="1"/>
    </xf>
    <xf numFmtId="0" fontId="6" fillId="0" borderId="0" xfId="14" applyFont="1" applyFill="1" applyBorder="1" applyAlignment="1" applyProtection="1">
      <alignment horizontal="center" vertical="center"/>
    </xf>
    <xf numFmtId="0" fontId="12" fillId="5" borderId="1" xfId="14" applyFont="1" applyFill="1" applyBorder="1" applyAlignment="1" applyProtection="1">
      <alignment horizontal="left" vertical="center" wrapText="1"/>
    </xf>
    <xf numFmtId="0" fontId="13" fillId="17" borderId="1" xfId="0" applyFont="1" applyFill="1" applyBorder="1" applyAlignment="1" applyProtection="1">
      <alignment horizontal="center" vertical="center"/>
    </xf>
    <xf numFmtId="0" fontId="9" fillId="0" borderId="0" xfId="14" applyFont="1" applyFill="1" applyBorder="1" applyAlignment="1" applyProtection="1">
      <alignment horizontal="center" vertical="top" wrapText="1"/>
    </xf>
    <xf numFmtId="0" fontId="12" fillId="16" borderId="1" xfId="0" applyFont="1" applyFill="1" applyBorder="1" applyAlignment="1" applyProtection="1">
      <alignment horizontal="left" vertical="center" wrapText="1"/>
    </xf>
    <xf numFmtId="0" fontId="12" fillId="18" borderId="1" xfId="0" applyFont="1" applyFill="1" applyBorder="1" applyAlignment="1" applyProtection="1">
      <alignment vertical="center" wrapText="1"/>
    </xf>
    <xf numFmtId="0" fontId="9" fillId="0" borderId="0" xfId="14" applyFont="1" applyFill="1" applyBorder="1" applyAlignment="1" applyProtection="1">
      <alignment horizontal="center" vertical="center"/>
    </xf>
    <xf numFmtId="1" fontId="6" fillId="0" borderId="0" xfId="5" applyNumberFormat="1" applyFont="1" applyFill="1" applyBorder="1" applyAlignment="1" applyProtection="1">
      <alignment horizontal="center" vertical="center" wrapText="1"/>
    </xf>
    <xf numFmtId="0" fontId="6" fillId="0" borderId="0" xfId="17" applyNumberFormat="1" applyFont="1" applyFill="1" applyBorder="1" applyAlignment="1" applyProtection="1">
      <alignment horizontal="center" vertical="center" wrapText="1"/>
    </xf>
    <xf numFmtId="0" fontId="9" fillId="0" borderId="0" xfId="14" applyFont="1" applyFill="1" applyBorder="1" applyAlignment="1" applyProtection="1">
      <alignment horizontal="left" vertical="center" wrapText="1"/>
    </xf>
    <xf numFmtId="0" fontId="9" fillId="0" borderId="0" xfId="14" applyFont="1" applyFill="1" applyBorder="1" applyAlignment="1" applyProtection="1">
      <alignment horizontal="center" vertical="center" wrapText="1"/>
    </xf>
    <xf numFmtId="0" fontId="6" fillId="0" borderId="0" xfId="14" applyFont="1" applyFill="1" applyBorder="1" applyAlignment="1" applyProtection="1">
      <alignment horizontal="center" vertical="center" wrapText="1"/>
    </xf>
    <xf numFmtId="0" fontId="10" fillId="0" borderId="0" xfId="14" applyFont="1" applyFill="1" applyBorder="1" applyAlignment="1" applyProtection="1">
      <alignment horizontal="center" vertical="center"/>
    </xf>
    <xf numFmtId="9" fontId="6" fillId="0" borderId="0" xfId="17" applyFont="1" applyFill="1" applyBorder="1" applyAlignment="1" applyProtection="1">
      <alignment horizontal="center" vertical="center"/>
    </xf>
    <xf numFmtId="168" fontId="9" fillId="0" borderId="0" xfId="17" applyNumberFormat="1" applyFont="1" applyFill="1" applyBorder="1" applyAlignment="1" applyProtection="1">
      <alignment horizontal="center" vertical="center" wrapText="1"/>
    </xf>
    <xf numFmtId="168" fontId="9" fillId="0" borderId="0" xfId="17" applyNumberFormat="1" applyFont="1" applyFill="1" applyBorder="1" applyAlignment="1" applyProtection="1">
      <alignment horizontal="center" vertical="top" wrapText="1"/>
    </xf>
    <xf numFmtId="9" fontId="9" fillId="0" borderId="0" xfId="17" applyFont="1" applyFill="1" applyBorder="1" applyAlignment="1" applyProtection="1">
      <alignment horizontal="center" vertical="center" wrapText="1"/>
    </xf>
    <xf numFmtId="9" fontId="9" fillId="0" borderId="0" xfId="17" applyFont="1" applyFill="1" applyBorder="1" applyAlignment="1" applyProtection="1">
      <alignment horizontal="center" vertical="top" wrapText="1"/>
    </xf>
    <xf numFmtId="0" fontId="12" fillId="18" borderId="1" xfId="0" applyFont="1" applyFill="1" applyBorder="1" applyAlignment="1" applyProtection="1">
      <alignment vertical="top" wrapText="1"/>
    </xf>
    <xf numFmtId="9" fontId="9" fillId="0" borderId="0" xfId="19" applyFont="1" applyFill="1" applyBorder="1" applyAlignment="1" applyProtection="1">
      <alignment horizontal="center" vertical="center" wrapText="1"/>
    </xf>
    <xf numFmtId="0" fontId="12" fillId="5" borderId="1" xfId="14" applyFont="1" applyFill="1" applyBorder="1" applyAlignment="1" applyProtection="1">
      <alignment horizontal="justify" vertical="center" wrapText="1"/>
    </xf>
    <xf numFmtId="0" fontId="4" fillId="0" borderId="0" xfId="14" applyFont="1" applyFill="1" applyBorder="1" applyAlignment="1" applyProtection="1">
      <alignment horizontal="center" vertical="center" wrapText="1"/>
    </xf>
    <xf numFmtId="0" fontId="4" fillId="0" borderId="0" xfId="0" applyFont="1" applyFill="1" applyBorder="1" applyAlignment="1" applyProtection="1">
      <alignment horizontal="center" vertical="center"/>
    </xf>
    <xf numFmtId="0" fontId="3" fillId="0" borderId="0" xfId="14" applyFont="1" applyFill="1" applyBorder="1" applyAlignment="1" applyProtection="1">
      <alignment horizontal="center" vertical="center" wrapText="1"/>
    </xf>
    <xf numFmtId="0" fontId="4" fillId="0" borderId="0" xfId="14" applyFont="1" applyFill="1" applyBorder="1" applyAlignment="1" applyProtection="1">
      <alignment horizontal="center" vertical="center"/>
    </xf>
    <xf numFmtId="0" fontId="4" fillId="0" borderId="0" xfId="14" applyFont="1" applyFill="1" applyBorder="1" applyAlignment="1" applyProtection="1">
      <alignment vertical="center" wrapText="1"/>
    </xf>
    <xf numFmtId="0" fontId="3" fillId="2" borderId="0" xfId="14" applyFont="1" applyFill="1" applyAlignment="1" applyProtection="1">
      <alignment horizontal="center" vertical="center"/>
    </xf>
    <xf numFmtId="0" fontId="4" fillId="2" borderId="0" xfId="14" applyFont="1" applyFill="1" applyAlignment="1" applyProtection="1">
      <alignment vertical="center"/>
    </xf>
    <xf numFmtId="0" fontId="4" fillId="2" borderId="0" xfId="14" applyFont="1" applyFill="1" applyAlignment="1" applyProtection="1">
      <alignment vertical="top" wrapText="1"/>
    </xf>
    <xf numFmtId="9" fontId="3" fillId="2" borderId="0" xfId="17" applyFont="1" applyFill="1" applyAlignment="1" applyProtection="1">
      <alignment vertical="center"/>
    </xf>
    <xf numFmtId="9" fontId="4" fillId="2" borderId="0" xfId="17" applyFont="1" applyFill="1" applyAlignment="1" applyProtection="1">
      <alignment vertical="center"/>
    </xf>
    <xf numFmtId="0" fontId="4" fillId="0" borderId="0" xfId="14" applyFont="1" applyFill="1" applyAlignment="1" applyProtection="1">
      <alignment vertical="center"/>
    </xf>
    <xf numFmtId="0" fontId="12" fillId="5" borderId="1" xfId="0" applyFont="1" applyFill="1" applyBorder="1" applyAlignment="1" applyProtection="1">
      <alignment horizontal="center" vertical="center" wrapText="1"/>
      <protection locked="0"/>
    </xf>
    <xf numFmtId="0" fontId="12" fillId="5" borderId="1" xfId="14" applyFont="1" applyFill="1" applyBorder="1" applyAlignment="1" applyProtection="1">
      <alignment horizontal="center" vertical="center"/>
      <protection locked="0"/>
    </xf>
    <xf numFmtId="10" fontId="15" fillId="2" borderId="1" xfId="19" applyNumberFormat="1" applyFont="1" applyFill="1" applyBorder="1" applyAlignment="1" applyProtection="1">
      <alignment horizontal="center" vertical="center"/>
      <protection locked="0"/>
    </xf>
    <xf numFmtId="10" fontId="13" fillId="2" borderId="1" xfId="19" applyNumberFormat="1" applyFont="1" applyFill="1" applyBorder="1" applyAlignment="1" applyProtection="1">
      <alignment horizontal="center" vertical="center"/>
      <protection locked="0"/>
    </xf>
    <xf numFmtId="10" fontId="13" fillId="0" borderId="1" xfId="19" applyNumberFormat="1" applyFont="1" applyBorder="1" applyAlignment="1" applyProtection="1">
      <alignment horizontal="center" vertical="center" wrapText="1"/>
      <protection locked="0"/>
    </xf>
    <xf numFmtId="0" fontId="8" fillId="0" borderId="0" xfId="0" applyFont="1" applyAlignment="1" applyProtection="1">
      <alignment horizontal="center"/>
    </xf>
    <xf numFmtId="0" fontId="7" fillId="0" borderId="0" xfId="0" applyFont="1" applyProtection="1"/>
    <xf numFmtId="0" fontId="8" fillId="0" borderId="0" xfId="0" applyFont="1" applyProtection="1"/>
    <xf numFmtId="0" fontId="17" fillId="0" borderId="0" xfId="0" applyFont="1" applyProtection="1"/>
    <xf numFmtId="0" fontId="13" fillId="3" borderId="1" xfId="14" applyFont="1" applyFill="1" applyBorder="1" applyAlignment="1" applyProtection="1">
      <alignment horizontal="center" vertical="center"/>
    </xf>
    <xf numFmtId="0" fontId="12" fillId="5" borderId="1" xfId="14" applyFont="1" applyFill="1" applyBorder="1" applyAlignment="1" applyProtection="1">
      <alignment vertical="center" wrapText="1"/>
    </xf>
    <xf numFmtId="0" fontId="12" fillId="5" borderId="1" xfId="14" applyFont="1" applyFill="1" applyBorder="1" applyAlignment="1" applyProtection="1">
      <alignment vertical="top" wrapText="1"/>
    </xf>
    <xf numFmtId="41" fontId="15" fillId="2" borderId="1" xfId="24" applyFont="1" applyFill="1" applyBorder="1" applyAlignment="1" applyProtection="1">
      <alignment horizontal="center" vertical="center"/>
      <protection locked="0"/>
    </xf>
    <xf numFmtId="41" fontId="13" fillId="2" borderId="1" xfId="24" applyFont="1" applyFill="1" applyBorder="1" applyAlignment="1" applyProtection="1">
      <alignment horizontal="center" vertical="center"/>
      <protection locked="0"/>
    </xf>
    <xf numFmtId="10" fontId="16" fillId="0" borderId="1" xfId="19" applyNumberFormat="1" applyFont="1" applyBorder="1" applyAlignment="1" applyProtection="1">
      <alignment horizontal="center" vertical="center" wrapText="1"/>
      <protection locked="0"/>
    </xf>
    <xf numFmtId="10" fontId="15" fillId="0" borderId="1" xfId="19" applyNumberFormat="1" applyFont="1" applyBorder="1" applyAlignment="1" applyProtection="1">
      <alignment horizontal="center" vertical="center" wrapText="1"/>
      <protection locked="0"/>
    </xf>
    <xf numFmtId="10" fontId="17" fillId="0" borderId="1" xfId="19" applyNumberFormat="1" applyFont="1" applyBorder="1" applyAlignment="1" applyProtection="1">
      <alignment horizontal="center" vertical="center" wrapText="1"/>
      <protection locked="0"/>
    </xf>
    <xf numFmtId="10" fontId="24" fillId="3" borderId="1" xfId="19" applyNumberFormat="1" applyFont="1" applyFill="1" applyBorder="1" applyAlignment="1" applyProtection="1">
      <alignment horizontal="center" vertical="center"/>
      <protection locked="0"/>
    </xf>
    <xf numFmtId="10" fontId="1" fillId="19" borderId="9" xfId="19" applyNumberFormat="1" applyFont="1" applyFill="1" applyBorder="1" applyAlignment="1">
      <alignment horizontal="center" vertical="center"/>
    </xf>
    <xf numFmtId="17" fontId="7" fillId="19" borderId="1" xfId="19" applyNumberFormat="1" applyFont="1" applyFill="1" applyBorder="1" applyAlignment="1">
      <alignment horizontal="center" vertical="center"/>
    </xf>
    <xf numFmtId="17" fontId="7" fillId="19" borderId="1" xfId="0" applyNumberFormat="1" applyFont="1" applyFill="1" applyBorder="1" applyAlignment="1">
      <alignment vertical="center" wrapText="1"/>
    </xf>
    <xf numFmtId="0" fontId="7" fillId="19" borderId="6" xfId="0" applyFont="1" applyFill="1" applyBorder="1" applyAlignment="1">
      <alignment horizontal="center" vertical="center"/>
    </xf>
    <xf numFmtId="9" fontId="0" fillId="0" borderId="0" xfId="19" applyFont="1" applyFill="1" applyAlignment="1">
      <alignment wrapText="1"/>
    </xf>
    <xf numFmtId="9" fontId="0" fillId="0" borderId="0" xfId="19" applyFont="1"/>
    <xf numFmtId="10" fontId="16" fillId="0" borderId="1" xfId="19" applyNumberFormat="1" applyFont="1" applyBorder="1" applyAlignment="1">
      <alignment horizontal="center" vertical="center" wrapText="1"/>
    </xf>
    <xf numFmtId="10" fontId="15" fillId="0" borderId="1" xfId="19" applyNumberFormat="1" applyFont="1" applyBorder="1" applyAlignment="1">
      <alignment horizontal="center" vertical="center" wrapText="1"/>
    </xf>
    <xf numFmtId="10" fontId="0" fillId="0" borderId="0" xfId="19" applyNumberFormat="1" applyFont="1"/>
    <xf numFmtId="0" fontId="12" fillId="5" borderId="1" xfId="14" applyFont="1" applyFill="1" applyBorder="1" applyAlignment="1" applyProtection="1">
      <alignment horizontal="center" vertical="center" wrapText="1"/>
      <protection locked="0"/>
    </xf>
    <xf numFmtId="14" fontId="13" fillId="2" borderId="1" xfId="14" applyNumberFormat="1" applyFont="1" applyFill="1" applyBorder="1" applyAlignment="1" applyProtection="1">
      <alignment vertical="center" wrapText="1"/>
      <protection locked="0"/>
    </xf>
    <xf numFmtId="17" fontId="7" fillId="0" borderId="1" xfId="0" applyNumberFormat="1" applyFont="1" applyFill="1" applyBorder="1" applyAlignment="1">
      <alignment vertical="center" wrapText="1"/>
    </xf>
    <xf numFmtId="9" fontId="7" fillId="0" borderId="1" xfId="19" applyFont="1" applyFill="1" applyBorder="1" applyAlignment="1">
      <alignment horizontal="center" vertical="center"/>
    </xf>
    <xf numFmtId="0" fontId="7" fillId="0" borderId="1" xfId="0" applyFont="1" applyFill="1" applyBorder="1" applyAlignment="1">
      <alignment horizontal="justify" vertical="center" wrapText="1"/>
    </xf>
    <xf numFmtId="17" fontId="7" fillId="0" borderId="1" xfId="19" applyNumberFormat="1" applyFont="1" applyBorder="1" applyAlignment="1">
      <alignment horizontal="center" vertical="center"/>
    </xf>
    <xf numFmtId="10" fontId="18" fillId="0" borderId="0" xfId="19" applyNumberFormat="1" applyFont="1" applyFill="1" applyAlignment="1" applyProtection="1">
      <alignment vertical="center"/>
    </xf>
    <xf numFmtId="9" fontId="33" fillId="5" borderId="1" xfId="0" applyNumberFormat="1" applyFont="1" applyFill="1" applyBorder="1" applyAlignment="1">
      <alignment vertical="center" wrapText="1"/>
    </xf>
    <xf numFmtId="0" fontId="4" fillId="0" borderId="1" xfId="0" applyFont="1" applyFill="1" applyBorder="1" applyAlignment="1">
      <alignment horizontal="justify" vertical="center" wrapText="1"/>
    </xf>
    <xf numFmtId="9" fontId="7" fillId="0" borderId="1" xfId="19" applyFont="1" applyBorder="1" applyAlignment="1">
      <alignment horizontal="justify" vertical="center"/>
    </xf>
    <xf numFmtId="17" fontId="7" fillId="0" borderId="1" xfId="19" applyNumberFormat="1" applyFont="1" applyBorder="1" applyAlignment="1">
      <alignment horizontal="justify" vertical="center"/>
    </xf>
    <xf numFmtId="17" fontId="7" fillId="0" borderId="1" xfId="0" applyNumberFormat="1" applyFont="1" applyBorder="1" applyAlignment="1">
      <alignment horizontal="justify" vertical="center" wrapText="1"/>
    </xf>
    <xf numFmtId="0" fontId="7" fillId="0" borderId="1" xfId="0" applyFont="1" applyBorder="1" applyAlignment="1">
      <alignment horizontal="justify" vertical="center"/>
    </xf>
    <xf numFmtId="17" fontId="7" fillId="0" borderId="1" xfId="19" applyNumberFormat="1" applyFont="1" applyBorder="1" applyAlignment="1">
      <alignment horizontal="center" vertical="center"/>
    </xf>
    <xf numFmtId="10" fontId="7" fillId="0" borderId="1" xfId="0" applyNumberFormat="1" applyFont="1" applyBorder="1" applyAlignment="1">
      <alignment horizontal="left" vertical="center" wrapText="1"/>
    </xf>
    <xf numFmtId="0" fontId="7" fillId="3" borderId="1" xfId="0" applyFont="1" applyFill="1" applyBorder="1" applyAlignment="1">
      <alignment vertical="center" wrapText="1"/>
    </xf>
    <xf numFmtId="9" fontId="7" fillId="0" borderId="1" xfId="0" applyNumberFormat="1" applyFont="1" applyBorder="1" applyAlignment="1">
      <alignment horizontal="center" vertical="center" wrapText="1"/>
    </xf>
    <xf numFmtId="10" fontId="7" fillId="0" borderId="1" xfId="0" applyNumberFormat="1" applyFont="1" applyBorder="1" applyAlignment="1">
      <alignment vertical="center" wrapText="1"/>
    </xf>
    <xf numFmtId="9" fontId="7" fillId="0" borderId="1" xfId="19" applyFont="1" applyFill="1" applyBorder="1" applyAlignment="1">
      <alignment horizontal="center" vertical="center"/>
    </xf>
    <xf numFmtId="17" fontId="7" fillId="0" borderId="1" xfId="19" applyNumberFormat="1" applyFont="1" applyBorder="1" applyAlignment="1">
      <alignment horizontal="center" vertical="center"/>
    </xf>
    <xf numFmtId="0" fontId="12" fillId="5" borderId="1" xfId="14" applyFont="1" applyFill="1" applyBorder="1" applyAlignment="1">
      <alignment horizontal="center" vertical="center"/>
    </xf>
    <xf numFmtId="0" fontId="12" fillId="5" borderId="1" xfId="14" applyFont="1" applyFill="1" applyBorder="1" applyAlignment="1">
      <alignment horizontal="left" vertical="center" wrapText="1"/>
    </xf>
    <xf numFmtId="0" fontId="13" fillId="3" borderId="1" xfId="14" applyFont="1" applyFill="1" applyBorder="1" applyAlignment="1">
      <alignment horizontal="center" vertical="center"/>
    </xf>
    <xf numFmtId="0" fontId="12" fillId="5" borderId="1" xfId="14" applyFont="1" applyFill="1" applyBorder="1" applyAlignment="1" applyProtection="1">
      <alignment horizontal="justify" vertical="center" wrapText="1"/>
      <protection locked="0"/>
    </xf>
    <xf numFmtId="0" fontId="12" fillId="5" borderId="1" xfId="14" applyFont="1" applyFill="1" applyBorder="1" applyAlignment="1" applyProtection="1">
      <alignment horizontal="center" vertical="center" wrapText="1"/>
      <protection locked="0"/>
    </xf>
    <xf numFmtId="0" fontId="12" fillId="5" borderId="1" xfId="14" applyFont="1" applyFill="1" applyBorder="1" applyAlignment="1">
      <alignment horizontal="justify" vertical="center" wrapText="1"/>
    </xf>
    <xf numFmtId="17" fontId="7" fillId="0" borderId="1" xfId="19" applyNumberFormat="1" applyFont="1" applyBorder="1" applyAlignment="1">
      <alignment horizontal="center" vertical="center"/>
    </xf>
    <xf numFmtId="9" fontId="36" fillId="15" borderId="1" xfId="19"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23" applyFont="1" applyFill="1" applyBorder="1" applyAlignment="1">
      <alignment horizontal="justify" vertical="center" wrapText="1"/>
    </xf>
    <xf numFmtId="9" fontId="7" fillId="0" borderId="1" xfId="19" applyFont="1" applyFill="1" applyBorder="1" applyAlignment="1">
      <alignment horizontal="center" vertical="center"/>
    </xf>
    <xf numFmtId="0" fontId="7" fillId="0" borderId="1" xfId="0" applyFont="1" applyFill="1" applyBorder="1" applyAlignment="1">
      <alignment horizontal="center" vertical="center" wrapText="1"/>
    </xf>
    <xf numFmtId="17" fontId="7" fillId="0" borderId="1" xfId="19" applyNumberFormat="1" applyFont="1" applyBorder="1" applyAlignment="1">
      <alignment horizontal="center" vertical="center"/>
    </xf>
    <xf numFmtId="0" fontId="17" fillId="3" borderId="0" xfId="0" applyFont="1" applyFill="1" applyBorder="1" applyProtection="1"/>
    <xf numFmtId="0" fontId="17" fillId="0" borderId="0" xfId="0" applyFont="1" applyBorder="1" applyProtection="1"/>
    <xf numFmtId="0" fontId="14" fillId="0" borderId="0" xfId="0" applyFont="1" applyProtection="1"/>
    <xf numFmtId="0" fontId="12" fillId="7" borderId="1" xfId="0" applyFont="1" applyFill="1" applyBorder="1" applyAlignment="1" applyProtection="1">
      <alignment horizontal="center" vertical="center" wrapText="1"/>
    </xf>
    <xf numFmtId="0" fontId="17" fillId="3"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justify" vertical="center" wrapText="1"/>
    </xf>
    <xf numFmtId="0" fontId="13" fillId="9" borderId="1" xfId="0" applyFont="1" applyFill="1" applyBorder="1" applyAlignment="1" applyProtection="1">
      <alignment horizontal="center" vertical="center" wrapText="1"/>
    </xf>
    <xf numFmtId="9" fontId="13" fillId="3" borderId="1" xfId="0" applyNumberFormat="1" applyFont="1" applyFill="1" applyBorder="1" applyAlignment="1" applyProtection="1">
      <alignment horizontal="justify" vertical="center" wrapText="1"/>
    </xf>
    <xf numFmtId="9" fontId="17" fillId="3" borderId="1" xfId="0" applyNumberFormat="1" applyFont="1" applyFill="1" applyBorder="1" applyAlignment="1" applyProtection="1">
      <alignment horizontal="center" vertical="center" wrapText="1"/>
    </xf>
    <xf numFmtId="168" fontId="17" fillId="3" borderId="1" xfId="0" applyNumberFormat="1" applyFont="1" applyFill="1" applyBorder="1" applyAlignment="1" applyProtection="1">
      <alignment vertical="center" wrapText="1"/>
    </xf>
    <xf numFmtId="10" fontId="17" fillId="3" borderId="1" xfId="0" applyNumberFormat="1" applyFont="1" applyFill="1" applyBorder="1" applyAlignment="1" applyProtection="1">
      <alignment vertical="center" wrapText="1"/>
    </xf>
    <xf numFmtId="168" fontId="17" fillId="3" borderId="1" xfId="0" applyNumberFormat="1" applyFont="1" applyFill="1" applyBorder="1" applyAlignment="1" applyProtection="1">
      <alignment horizontal="center" vertical="center" wrapText="1"/>
    </xf>
    <xf numFmtId="0" fontId="17" fillId="3" borderId="0" xfId="0" applyFont="1" applyFill="1" applyProtection="1"/>
    <xf numFmtId="9" fontId="17" fillId="3" borderId="1" xfId="0" applyNumberFormat="1" applyFont="1" applyFill="1" applyBorder="1" applyAlignment="1" applyProtection="1">
      <alignment vertical="center" wrapText="1"/>
    </xf>
    <xf numFmtId="0" fontId="14" fillId="0" borderId="0" xfId="0" applyFont="1" applyAlignment="1">
      <alignment horizontal="center"/>
    </xf>
    <xf numFmtId="0" fontId="14" fillId="0" borderId="0" xfId="0" applyFont="1"/>
    <xf numFmtId="0" fontId="14" fillId="0" borderId="0" xfId="0" applyFont="1" applyFill="1" applyBorder="1" applyAlignment="1" applyProtection="1">
      <alignment horizontal="center" vertical="center" wrapText="1"/>
      <protection locked="0"/>
    </xf>
    <xf numFmtId="0" fontId="12" fillId="0" borderId="0" xfId="14" applyFont="1" applyFill="1" applyBorder="1" applyAlignment="1" applyProtection="1">
      <alignment horizontal="center" vertical="center"/>
    </xf>
    <xf numFmtId="0" fontId="14" fillId="0" borderId="0" xfId="14" applyFont="1" applyFill="1" applyBorder="1" applyAlignment="1">
      <alignment horizontal="center" vertical="center"/>
    </xf>
    <xf numFmtId="0" fontId="13" fillId="0" borderId="0" xfId="14" applyFont="1" applyFill="1" applyBorder="1" applyAlignment="1">
      <alignment horizontal="center" vertical="top" wrapText="1"/>
    </xf>
    <xf numFmtId="0" fontId="13" fillId="0" borderId="0" xfId="14" applyFont="1" applyFill="1" applyBorder="1" applyAlignment="1">
      <alignment horizontal="center" vertical="center"/>
    </xf>
    <xf numFmtId="1" fontId="12" fillId="0" borderId="0" xfId="5" applyNumberFormat="1" applyFont="1" applyFill="1" applyBorder="1" applyAlignment="1">
      <alignment horizontal="center" vertical="center" wrapText="1"/>
    </xf>
    <xf numFmtId="0" fontId="12" fillId="0" borderId="0" xfId="17" applyNumberFormat="1" applyFont="1" applyFill="1" applyBorder="1" applyAlignment="1">
      <alignment horizontal="center" vertical="center" wrapText="1"/>
    </xf>
    <xf numFmtId="0" fontId="13" fillId="0" borderId="0" xfId="14" applyFont="1" applyFill="1" applyBorder="1" applyAlignment="1">
      <alignment horizontal="left" vertical="center" wrapText="1"/>
    </xf>
    <xf numFmtId="0" fontId="12" fillId="0" borderId="51" xfId="14" applyFont="1" applyFill="1" applyBorder="1" applyAlignment="1">
      <alignment vertical="center" wrapText="1"/>
    </xf>
    <xf numFmtId="0" fontId="12" fillId="0" borderId="0" xfId="14" applyFont="1" applyFill="1" applyBorder="1" applyAlignment="1">
      <alignment horizontal="center" vertical="center" wrapText="1"/>
    </xf>
    <xf numFmtId="0" fontId="13" fillId="0" borderId="0" xfId="14" applyFont="1" applyFill="1" applyBorder="1" applyAlignment="1">
      <alignment horizontal="center" vertical="center" wrapText="1"/>
    </xf>
    <xf numFmtId="168" fontId="13" fillId="0" borderId="0" xfId="17" applyNumberFormat="1" applyFont="1" applyFill="1" applyBorder="1" applyAlignment="1">
      <alignment horizontal="center" vertical="top" wrapText="1"/>
    </xf>
    <xf numFmtId="9" fontId="13" fillId="0" borderId="0" xfId="17" applyFont="1" applyFill="1" applyBorder="1" applyAlignment="1">
      <alignment horizontal="center" vertical="top" wrapText="1"/>
    </xf>
    <xf numFmtId="9" fontId="12" fillId="0" borderId="0" xfId="17" applyFont="1" applyFill="1" applyBorder="1" applyAlignment="1">
      <alignment horizontal="center" vertical="center"/>
    </xf>
    <xf numFmtId="9" fontId="17" fillId="0" borderId="0" xfId="19" applyFont="1" applyFill="1" applyBorder="1" applyAlignment="1">
      <alignment horizontal="center" vertical="center" wrapText="1"/>
    </xf>
    <xf numFmtId="0" fontId="44" fillId="0" borderId="0" xfId="14" applyFont="1" applyFill="1" applyBorder="1" applyAlignment="1" applyProtection="1">
      <alignment horizontal="center" vertical="center" wrapText="1"/>
      <protection locked="0"/>
    </xf>
    <xf numFmtId="0" fontId="12" fillId="0" borderId="0" xfId="14" applyFont="1" applyFill="1" applyBorder="1" applyAlignment="1">
      <alignment horizontal="center" vertical="center"/>
    </xf>
    <xf numFmtId="0" fontId="17" fillId="0" borderId="0" xfId="0" applyFont="1" applyFill="1" applyBorder="1" applyAlignment="1">
      <alignment horizontal="center" vertical="center"/>
    </xf>
    <xf numFmtId="0" fontId="12" fillId="0" borderId="0" xfId="14" applyFont="1" applyFill="1" applyBorder="1" applyAlignment="1" applyProtection="1">
      <alignment horizontal="center" vertical="center" wrapText="1"/>
      <protection locked="0"/>
    </xf>
    <xf numFmtId="0" fontId="13" fillId="0" borderId="0" xfId="14" applyFont="1" applyFill="1" applyBorder="1" applyAlignment="1" applyProtection="1">
      <alignment horizontal="center" vertical="center"/>
      <protection locked="0"/>
    </xf>
    <xf numFmtId="0" fontId="13" fillId="0" borderId="0" xfId="14" applyFont="1" applyFill="1" applyBorder="1" applyAlignment="1" applyProtection="1">
      <alignment vertical="center" wrapText="1"/>
      <protection locked="0"/>
    </xf>
    <xf numFmtId="0" fontId="17" fillId="0" borderId="1" xfId="0" applyFont="1" applyBorder="1" applyProtection="1"/>
    <xf numFmtId="0" fontId="17" fillId="0" borderId="1" xfId="0" applyFont="1" applyBorder="1" applyAlignment="1" applyProtection="1">
      <alignment horizontal="center"/>
    </xf>
    <xf numFmtId="0" fontId="17" fillId="0" borderId="0" xfId="0" applyFont="1" applyFill="1" applyAlignment="1" applyProtection="1">
      <alignment horizontal="center"/>
    </xf>
    <xf numFmtId="0" fontId="12" fillId="2" borderId="1" xfId="14" applyFont="1" applyFill="1" applyBorder="1" applyAlignment="1">
      <alignment horizontal="center" vertical="center"/>
    </xf>
    <xf numFmtId="0" fontId="13" fillId="2" borderId="1" xfId="14" applyFont="1" applyFill="1" applyBorder="1" applyAlignment="1">
      <alignment vertical="center"/>
    </xf>
    <xf numFmtId="0" fontId="13" fillId="2" borderId="1" xfId="14" applyFont="1" applyFill="1" applyBorder="1" applyAlignment="1">
      <alignment vertical="top" wrapText="1"/>
    </xf>
    <xf numFmtId="9" fontId="12" fillId="2" borderId="1" xfId="17" applyFont="1" applyFill="1" applyBorder="1" applyAlignment="1">
      <alignment vertical="center"/>
    </xf>
    <xf numFmtId="9" fontId="13" fillId="2" borderId="1" xfId="17" applyFont="1" applyFill="1" applyBorder="1" applyAlignment="1">
      <alignment vertical="center"/>
    </xf>
    <xf numFmtId="0" fontId="13" fillId="0" borderId="0" xfId="14" applyFont="1" applyFill="1" applyAlignment="1">
      <alignment vertical="center"/>
    </xf>
    <xf numFmtId="0" fontId="12" fillId="2" borderId="8" xfId="14" applyFont="1" applyFill="1" applyBorder="1" applyAlignment="1">
      <alignment horizontal="center" vertical="center"/>
    </xf>
    <xf numFmtId="0" fontId="13" fillId="2" borderId="8" xfId="14" applyFont="1" applyFill="1" applyBorder="1" applyAlignment="1">
      <alignment vertical="center"/>
    </xf>
    <xf numFmtId="0" fontId="13" fillId="2" borderId="8" xfId="14" applyFont="1" applyFill="1" applyBorder="1" applyAlignment="1">
      <alignment vertical="top" wrapText="1"/>
    </xf>
    <xf numFmtId="9" fontId="12" fillId="2" borderId="8" xfId="17" applyFont="1" applyFill="1" applyBorder="1" applyAlignment="1">
      <alignment vertical="center"/>
    </xf>
    <xf numFmtId="9" fontId="13" fillId="2" borderId="8" xfId="17" applyFont="1" applyFill="1" applyBorder="1" applyAlignment="1">
      <alignment vertical="center"/>
    </xf>
    <xf numFmtId="0" fontId="14" fillId="0" borderId="0" xfId="0" applyFont="1" applyBorder="1" applyAlignment="1">
      <alignment horizontal="center"/>
    </xf>
    <xf numFmtId="0" fontId="17" fillId="0" borderId="0" xfId="0" applyFont="1" applyBorder="1"/>
    <xf numFmtId="0" fontId="14" fillId="0" borderId="0" xfId="0" applyFont="1" applyBorder="1"/>
    <xf numFmtId="10" fontId="7" fillId="0" borderId="1" xfId="0" applyNumberFormat="1" applyFont="1" applyFill="1" applyBorder="1" applyAlignment="1">
      <alignment horizontal="center" vertical="center" wrapText="1"/>
    </xf>
    <xf numFmtId="10" fontId="7" fillId="19" borderId="1" xfId="0" applyNumberFormat="1" applyFont="1" applyFill="1" applyBorder="1" applyAlignment="1">
      <alignment horizontal="center" vertical="center" wrapText="1"/>
    </xf>
    <xf numFmtId="10" fontId="7" fillId="3" borderId="1" xfId="0" applyNumberFormat="1" applyFont="1" applyFill="1" applyBorder="1" applyAlignment="1">
      <alignment horizontal="center" vertical="center" wrapText="1"/>
    </xf>
    <xf numFmtId="17" fontId="7" fillId="0" borderId="1" xfId="0" applyNumberFormat="1" applyFont="1" applyBorder="1" applyAlignment="1">
      <alignment horizontal="center" vertical="center"/>
    </xf>
    <xf numFmtId="10" fontId="13" fillId="0" borderId="1" xfId="19" applyNumberFormat="1" applyFont="1" applyFill="1" applyBorder="1" applyAlignment="1">
      <alignment horizontal="center" vertical="center"/>
    </xf>
    <xf numFmtId="0" fontId="7" fillId="0" borderId="1" xfId="0" applyFont="1" applyFill="1" applyBorder="1" applyAlignment="1">
      <alignment horizontal="left" vertical="center" wrapText="1"/>
    </xf>
    <xf numFmtId="10" fontId="7" fillId="0" borderId="1" xfId="0" applyNumberFormat="1" applyFont="1" applyFill="1" applyBorder="1" applyAlignment="1">
      <alignment horizontal="left" vertical="center" wrapText="1"/>
    </xf>
    <xf numFmtId="0" fontId="26" fillId="0" borderId="1" xfId="11" applyFont="1" applyFill="1" applyBorder="1" applyAlignment="1" applyProtection="1">
      <alignment horizontal="justify" vertical="center" wrapText="1"/>
      <protection locked="0"/>
    </xf>
    <xf numFmtId="0" fontId="0" fillId="3" borderId="10" xfId="0" applyFill="1" applyBorder="1" applyAlignment="1" applyProtection="1">
      <alignment horizontal="center"/>
    </xf>
    <xf numFmtId="0" fontId="0" fillId="3" borderId="11" xfId="0" applyFill="1" applyBorder="1" applyAlignment="1" applyProtection="1">
      <alignment horizontal="center"/>
    </xf>
    <xf numFmtId="0" fontId="0" fillId="3" borderId="2" xfId="0" applyFill="1" applyBorder="1" applyAlignment="1" applyProtection="1">
      <alignment horizontal="center"/>
    </xf>
    <xf numFmtId="0" fontId="0" fillId="3" borderId="5" xfId="0" applyFill="1" applyBorder="1" applyAlignment="1" applyProtection="1">
      <alignment horizontal="center"/>
    </xf>
    <xf numFmtId="0" fontId="0" fillId="3" borderId="15" xfId="0" applyFill="1" applyBorder="1" applyAlignment="1" applyProtection="1">
      <alignment horizontal="center"/>
    </xf>
    <xf numFmtId="0" fontId="0" fillId="3" borderId="16" xfId="0" applyFill="1" applyBorder="1" applyAlignment="1" applyProtection="1">
      <alignment horizontal="center"/>
    </xf>
    <xf numFmtId="10" fontId="24" fillId="3" borderId="1" xfId="19" applyNumberFormat="1" applyFont="1" applyFill="1" applyBorder="1" applyAlignment="1" applyProtection="1">
      <alignment horizontal="justify" vertical="center" wrapText="1"/>
    </xf>
    <xf numFmtId="0" fontId="25" fillId="8" borderId="1" xfId="0" applyFont="1" applyFill="1" applyBorder="1" applyAlignment="1" applyProtection="1">
      <alignment horizontal="justify" vertical="center" wrapText="1"/>
    </xf>
    <xf numFmtId="0" fontId="5" fillId="0" borderId="12"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6" fillId="6" borderId="1" xfId="0" applyFont="1" applyFill="1" applyBorder="1" applyAlignment="1" applyProtection="1">
      <alignment horizontal="center" vertical="center"/>
    </xf>
    <xf numFmtId="0" fontId="6" fillId="7" borderId="1" xfId="11" applyFont="1" applyFill="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0" fontId="24" fillId="0" borderId="1" xfId="0" applyFont="1" applyBorder="1" applyAlignment="1" applyProtection="1">
      <alignment horizontal="center" vertical="center" wrapText="1"/>
    </xf>
    <xf numFmtId="0" fontId="24" fillId="0" borderId="1" xfId="0" applyFont="1" applyBorder="1" applyAlignment="1" applyProtection="1">
      <alignment horizontal="justify" vertical="center" wrapText="1"/>
    </xf>
    <xf numFmtId="0" fontId="12" fillId="7" borderId="8" xfId="0" applyFont="1" applyFill="1" applyBorder="1" applyAlignment="1" applyProtection="1">
      <alignment horizontal="center" vertical="center" wrapText="1"/>
    </xf>
    <xf numFmtId="0" fontId="12" fillId="7" borderId="9" xfId="0" applyFont="1" applyFill="1" applyBorder="1" applyAlignment="1" applyProtection="1">
      <alignment horizontal="center" vertical="center" wrapText="1"/>
    </xf>
    <xf numFmtId="0" fontId="17" fillId="0" borderId="1" xfId="0" applyFont="1" applyFill="1" applyBorder="1" applyAlignment="1" applyProtection="1">
      <alignment horizontal="center"/>
    </xf>
    <xf numFmtId="0" fontId="14" fillId="0" borderId="1" xfId="0" applyFont="1" applyFill="1" applyBorder="1" applyAlignment="1" applyProtection="1">
      <alignment horizontal="center" vertical="center" wrapText="1"/>
    </xf>
    <xf numFmtId="0" fontId="14" fillId="3" borderId="6" xfId="0" applyFont="1" applyFill="1" applyBorder="1" applyAlignment="1" applyProtection="1">
      <alignment horizontal="center" vertical="center"/>
    </xf>
    <xf numFmtId="0" fontId="14" fillId="3" borderId="4" xfId="0" applyFont="1" applyFill="1" applyBorder="1" applyAlignment="1" applyProtection="1">
      <alignment horizontal="center" vertical="center"/>
    </xf>
    <xf numFmtId="0" fontId="14" fillId="3" borderId="3" xfId="0" applyFont="1" applyFill="1" applyBorder="1" applyAlignment="1" applyProtection="1">
      <alignment horizontal="center" vertical="center"/>
    </xf>
    <xf numFmtId="0" fontId="14" fillId="3" borderId="1" xfId="0" applyFont="1" applyFill="1" applyBorder="1" applyAlignment="1" applyProtection="1">
      <alignment horizontal="center" vertical="center"/>
    </xf>
    <xf numFmtId="0" fontId="14" fillId="0" borderId="12" xfId="0" applyFont="1" applyBorder="1" applyAlignment="1" applyProtection="1">
      <alignment horizontal="center" vertical="center" wrapText="1"/>
    </xf>
    <xf numFmtId="0" fontId="14" fillId="0" borderId="14"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3" fillId="0" borderId="1" xfId="14" applyFont="1" applyFill="1" applyBorder="1" applyAlignment="1">
      <alignment horizontal="justify" vertical="center" wrapText="1"/>
    </xf>
    <xf numFmtId="0" fontId="13" fillId="3" borderId="1" xfId="14" applyFont="1" applyFill="1" applyBorder="1" applyAlignment="1">
      <alignment horizontal="center" vertical="center" wrapText="1"/>
    </xf>
    <xf numFmtId="0" fontId="12" fillId="5" borderId="1" xfId="14" applyFont="1" applyFill="1" applyBorder="1" applyAlignment="1">
      <alignment horizontal="center" vertical="center"/>
    </xf>
    <xf numFmtId="9" fontId="12" fillId="5" borderId="1" xfId="17" applyFont="1" applyFill="1" applyBorder="1" applyAlignment="1">
      <alignment horizontal="center" vertical="center"/>
    </xf>
    <xf numFmtId="0" fontId="12" fillId="3" borderId="1" xfId="14" applyFont="1" applyFill="1" applyBorder="1" applyAlignment="1" applyProtection="1">
      <alignment horizontal="center" vertical="center"/>
    </xf>
    <xf numFmtId="0" fontId="14" fillId="3" borderId="1" xfId="14" applyFont="1" applyFill="1" applyBorder="1" applyAlignment="1">
      <alignment horizontal="center" vertical="center"/>
    </xf>
    <xf numFmtId="0" fontId="14" fillId="4" borderId="1" xfId="14" applyFont="1" applyFill="1" applyBorder="1" applyAlignment="1">
      <alignment horizontal="center" vertical="center"/>
    </xf>
    <xf numFmtId="0" fontId="12" fillId="5" borderId="1" xfId="14" applyFont="1" applyFill="1" applyBorder="1" applyAlignment="1">
      <alignment horizontal="left" vertical="center" wrapText="1"/>
    </xf>
    <xf numFmtId="0" fontId="13" fillId="3" borderId="1" xfId="14" applyFont="1" applyFill="1" applyBorder="1" applyAlignment="1">
      <alignment horizontal="left" vertical="center" wrapText="1"/>
    </xf>
    <xf numFmtId="9" fontId="13" fillId="3" borderId="1" xfId="17" applyFont="1" applyFill="1" applyBorder="1" applyAlignment="1">
      <alignment horizontal="center" vertical="center"/>
    </xf>
    <xf numFmtId="0" fontId="13" fillId="3" borderId="1" xfId="17" applyNumberFormat="1" applyFont="1" applyFill="1" applyBorder="1" applyAlignment="1">
      <alignment horizontal="center" vertical="center" wrapText="1"/>
    </xf>
    <xf numFmtId="1" fontId="13" fillId="3" borderId="1" xfId="5" applyNumberFormat="1" applyFont="1" applyFill="1" applyBorder="1" applyAlignment="1">
      <alignment horizontal="center" vertical="center" wrapText="1"/>
    </xf>
    <xf numFmtId="0" fontId="13" fillId="3" borderId="1" xfId="14" applyFont="1" applyFill="1" applyBorder="1" applyAlignment="1">
      <alignment horizontal="center" vertical="center"/>
    </xf>
    <xf numFmtId="0" fontId="13" fillId="17" borderId="1" xfId="0" applyFont="1" applyFill="1" applyBorder="1" applyAlignment="1">
      <alignment horizontal="center" vertical="center"/>
    </xf>
    <xf numFmtId="0" fontId="13" fillId="3" borderId="1" xfId="0" applyFont="1" applyFill="1" applyBorder="1"/>
    <xf numFmtId="0" fontId="12" fillId="5" borderId="1" xfId="14" applyFont="1" applyFill="1" applyBorder="1" applyAlignment="1" applyProtection="1">
      <alignment horizontal="justify" vertical="center" wrapText="1"/>
      <protection locked="0"/>
    </xf>
    <xf numFmtId="0" fontId="13" fillId="17" borderId="1" xfId="0" applyFont="1" applyFill="1" applyBorder="1" applyAlignment="1">
      <alignment horizontal="center" vertical="center" wrapText="1"/>
    </xf>
    <xf numFmtId="0" fontId="12" fillId="5" borderId="1" xfId="14" applyFont="1" applyFill="1" applyBorder="1" applyAlignment="1" applyProtection="1">
      <alignment horizontal="center" vertical="center" wrapText="1"/>
      <protection locked="0"/>
    </xf>
    <xf numFmtId="0" fontId="13" fillId="3" borderId="1" xfId="14" applyFont="1" applyFill="1" applyBorder="1" applyAlignment="1" applyProtection="1">
      <alignment horizontal="center" vertical="center"/>
      <protection locked="0"/>
    </xf>
    <xf numFmtId="0" fontId="13" fillId="2" borderId="1" xfId="14" applyFont="1" applyFill="1" applyBorder="1" applyAlignment="1" applyProtection="1">
      <alignment horizontal="center" vertical="center" wrapText="1"/>
      <protection locked="0"/>
    </xf>
    <xf numFmtId="0" fontId="12" fillId="5" borderId="1" xfId="14" applyFont="1" applyFill="1" applyBorder="1" applyAlignment="1" applyProtection="1">
      <alignment horizontal="left" vertical="center" wrapText="1"/>
      <protection locked="0"/>
    </xf>
    <xf numFmtId="0" fontId="13" fillId="0" borderId="1" xfId="14" applyFont="1" applyFill="1" applyBorder="1" applyAlignment="1">
      <alignment horizontal="center" vertical="center" wrapText="1"/>
    </xf>
    <xf numFmtId="0" fontId="12" fillId="5" borderId="1" xfId="14" applyFont="1" applyFill="1" applyBorder="1" applyAlignment="1">
      <alignment horizontal="justify" vertical="center"/>
    </xf>
    <xf numFmtId="0" fontId="13" fillId="0" borderId="1" xfId="14"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Fill="1" applyBorder="1" applyAlignment="1">
      <alignment horizontal="left" vertical="center"/>
    </xf>
    <xf numFmtId="14" fontId="13" fillId="3" borderId="1" xfId="14" applyNumberFormat="1" applyFont="1" applyFill="1" applyBorder="1" applyAlignment="1">
      <alignment horizontal="center" vertical="center" wrapText="1"/>
    </xf>
    <xf numFmtId="0" fontId="14" fillId="0" borderId="1" xfId="14" applyFont="1" applyFill="1" applyBorder="1" applyAlignment="1">
      <alignment horizontal="center" vertical="center"/>
    </xf>
    <xf numFmtId="0" fontId="38" fillId="3" borderId="1" xfId="14" applyFont="1" applyFill="1" applyBorder="1" applyAlignment="1">
      <alignment horizontal="center" vertical="center"/>
    </xf>
    <xf numFmtId="10" fontId="13" fillId="3" borderId="1" xfId="17" applyNumberFormat="1" applyFont="1" applyFill="1" applyBorder="1" applyAlignment="1">
      <alignment horizontal="center" vertical="center" wrapText="1"/>
    </xf>
    <xf numFmtId="9" fontId="13" fillId="3" borderId="1" xfId="17" applyFont="1" applyFill="1" applyBorder="1" applyAlignment="1">
      <alignment horizontal="center" vertical="center" wrapText="1"/>
    </xf>
    <xf numFmtId="0" fontId="12" fillId="5" borderId="1" xfId="14" applyFont="1" applyFill="1" applyBorder="1" applyAlignment="1">
      <alignment horizontal="justify" vertical="center" wrapText="1"/>
    </xf>
    <xf numFmtId="0" fontId="13" fillId="2" borderId="1" xfId="14" applyFont="1" applyFill="1" applyBorder="1" applyAlignment="1" applyProtection="1">
      <alignment horizontal="left" vertical="center" wrapText="1"/>
      <protection locked="0"/>
    </xf>
    <xf numFmtId="0" fontId="13" fillId="3" borderId="1" xfId="0" applyFont="1" applyFill="1" applyBorder="1" applyAlignment="1">
      <alignment horizontal="center" vertical="center"/>
    </xf>
    <xf numFmtId="0" fontId="17" fillId="3" borderId="1" xfId="0" applyFont="1" applyFill="1" applyBorder="1" applyAlignment="1">
      <alignment horizontal="left" vertical="center"/>
    </xf>
    <xf numFmtId="0" fontId="13" fillId="3" borderId="1" xfId="0" applyFont="1" applyFill="1" applyBorder="1" applyAlignment="1">
      <alignment vertical="center" wrapText="1"/>
    </xf>
    <xf numFmtId="0" fontId="17" fillId="3" borderId="1" xfId="0" applyFont="1" applyFill="1" applyBorder="1" applyAlignment="1" applyProtection="1">
      <alignment horizontal="center"/>
      <protection locked="0"/>
    </xf>
    <xf numFmtId="0" fontId="14" fillId="3" borderId="1" xfId="0" applyFont="1" applyFill="1" applyBorder="1" applyAlignment="1" applyProtection="1">
      <alignment horizontal="center" vertical="center" wrapText="1"/>
      <protection locked="0"/>
    </xf>
    <xf numFmtId="0" fontId="13" fillId="3" borderId="6" xfId="14" applyFont="1" applyFill="1" applyBorder="1" applyAlignment="1">
      <alignment horizontal="center" vertical="center" wrapText="1"/>
    </xf>
    <xf numFmtId="0" fontId="13" fillId="3" borderId="4" xfId="14" applyFont="1" applyFill="1" applyBorder="1" applyAlignment="1">
      <alignment horizontal="center" vertical="center" wrapText="1"/>
    </xf>
    <xf numFmtId="0" fontId="13" fillId="3" borderId="3" xfId="14" applyFont="1" applyFill="1" applyBorder="1" applyAlignment="1">
      <alignment horizontal="center" vertical="center" wrapText="1"/>
    </xf>
    <xf numFmtId="0" fontId="7" fillId="19" borderId="6" xfId="0" applyFont="1" applyFill="1" applyBorder="1" applyAlignment="1">
      <alignment horizontal="center" vertical="center" wrapText="1"/>
    </xf>
    <xf numFmtId="0" fontId="7" fillId="19" borderId="3"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56"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48" xfId="0" applyFont="1" applyBorder="1" applyAlignment="1" applyProtection="1">
      <alignment horizontal="center"/>
      <protection locked="0"/>
    </xf>
    <xf numFmtId="0" fontId="7" fillId="0" borderId="49" xfId="0" applyFont="1" applyBorder="1" applyAlignment="1" applyProtection="1">
      <alignment horizontal="center"/>
      <protection locked="0"/>
    </xf>
    <xf numFmtId="0" fontId="7" fillId="0" borderId="50" xfId="0" applyFont="1" applyBorder="1" applyAlignment="1" applyProtection="1">
      <alignment horizontal="center"/>
      <protection locked="0"/>
    </xf>
    <xf numFmtId="0" fontId="8" fillId="0" borderId="46" xfId="0" applyFont="1" applyFill="1" applyBorder="1" applyAlignment="1" applyProtection="1">
      <alignment horizontal="center" vertical="center"/>
      <protection locked="0"/>
    </xf>
    <xf numFmtId="0" fontId="8" fillId="0" borderId="39" xfId="0" applyFont="1" applyFill="1" applyBorder="1" applyAlignment="1" applyProtection="1">
      <alignment horizontal="center" vertical="center"/>
      <protection locked="0"/>
    </xf>
    <xf numFmtId="0" fontId="8" fillId="0" borderId="3"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47" xfId="0" applyFont="1" applyBorder="1" applyAlignment="1" applyProtection="1">
      <alignment horizontal="center" vertical="center" wrapText="1"/>
      <protection locked="0"/>
    </xf>
    <xf numFmtId="0" fontId="8" fillId="0" borderId="40" xfId="0" applyFont="1" applyBorder="1" applyAlignment="1" applyProtection="1">
      <alignment horizontal="center" vertical="center" wrapText="1"/>
      <protection locked="0"/>
    </xf>
    <xf numFmtId="0" fontId="33" fillId="3" borderId="40" xfId="0" applyFont="1" applyFill="1" applyBorder="1" applyAlignment="1">
      <alignment horizontal="center"/>
    </xf>
    <xf numFmtId="0" fontId="33" fillId="15" borderId="1" xfId="0" applyFont="1" applyFill="1" applyBorder="1" applyAlignment="1">
      <alignment horizontal="center" vertical="center" wrapText="1"/>
    </xf>
    <xf numFmtId="9" fontId="36" fillId="15" borderId="1" xfId="19" applyFont="1" applyFill="1" applyBorder="1" applyAlignment="1">
      <alignment horizontal="center" vertical="center" wrapText="1"/>
    </xf>
    <xf numFmtId="0" fontId="32" fillId="14" borderId="1" xfId="0" applyFont="1" applyFill="1" applyBorder="1" applyAlignment="1">
      <alignment horizontal="center"/>
    </xf>
    <xf numFmtId="0" fontId="29" fillId="0" borderId="43" xfId="23" applyFont="1" applyFill="1" applyBorder="1" applyAlignment="1">
      <alignment horizontal="left" vertical="center" wrapText="1"/>
    </xf>
    <xf numFmtId="0" fontId="29" fillId="0" borderId="44" xfId="23" applyFont="1" applyFill="1" applyBorder="1" applyAlignment="1">
      <alignment horizontal="left" vertical="center" wrapText="1"/>
    </xf>
    <xf numFmtId="0" fontId="29" fillId="0" borderId="45" xfId="23" applyFont="1" applyFill="1" applyBorder="1" applyAlignment="1">
      <alignment horizontal="left" vertical="center" wrapText="1"/>
    </xf>
    <xf numFmtId="0" fontId="29" fillId="3" borderId="43" xfId="23" applyFont="1" applyFill="1" applyBorder="1" applyAlignment="1">
      <alignment horizontal="left" vertical="center" wrapText="1"/>
    </xf>
    <xf numFmtId="0" fontId="29" fillId="3" borderId="44" xfId="23" applyFont="1" applyFill="1" applyBorder="1" applyAlignment="1">
      <alignment horizontal="left" vertical="center" wrapText="1"/>
    </xf>
    <xf numFmtId="0" fontId="29" fillId="3" borderId="45" xfId="23" applyFont="1" applyFill="1" applyBorder="1" applyAlignment="1">
      <alignment horizontal="left" vertical="center" wrapText="1"/>
    </xf>
    <xf numFmtId="0" fontId="35" fillId="13" borderId="1" xfId="0" applyFont="1" applyFill="1" applyBorder="1" applyAlignment="1">
      <alignment horizontal="center" vertical="center"/>
    </xf>
    <xf numFmtId="0" fontId="7" fillId="0" borderId="1" xfId="0" applyFont="1" applyFill="1" applyBorder="1" applyAlignment="1">
      <alignment horizontal="justify" vertical="center" wrapText="1"/>
    </xf>
    <xf numFmtId="0" fontId="12" fillId="18" borderId="1" xfId="0" applyFont="1" applyFill="1" applyBorder="1" applyAlignment="1" applyProtection="1">
      <alignment horizontal="left" vertical="center" wrapText="1"/>
    </xf>
    <xf numFmtId="0" fontId="42" fillId="5" borderId="1" xfId="0" applyFont="1" applyFill="1" applyBorder="1" applyAlignment="1" applyProtection="1">
      <alignment horizontal="left"/>
    </xf>
    <xf numFmtId="0" fontId="13" fillId="17" borderId="1" xfId="0" applyFont="1" applyFill="1" applyBorder="1" applyAlignment="1" applyProtection="1">
      <alignment horizontal="center" vertical="center"/>
    </xf>
    <xf numFmtId="0" fontId="42" fillId="3" borderId="1" xfId="0" applyFont="1" applyFill="1" applyBorder="1" applyProtection="1"/>
    <xf numFmtId="0" fontId="9" fillId="3" borderId="1" xfId="0" applyFont="1" applyFill="1" applyBorder="1" applyAlignment="1" applyProtection="1">
      <alignment horizontal="center"/>
    </xf>
    <xf numFmtId="0" fontId="6"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6" fillId="3" borderId="1" xfId="14" applyFont="1" applyFill="1" applyBorder="1" applyAlignment="1" applyProtection="1">
      <alignment horizontal="center" vertical="center"/>
    </xf>
    <xf numFmtId="0" fontId="12" fillId="4" borderId="1" xfId="14" applyFont="1" applyFill="1" applyBorder="1" applyAlignment="1" applyProtection="1">
      <alignment horizontal="center" vertical="center"/>
    </xf>
    <xf numFmtId="0" fontId="12" fillId="5" borderId="1" xfId="14" applyFont="1" applyFill="1" applyBorder="1" applyAlignment="1" applyProtection="1">
      <alignment horizontal="left" vertical="center" wrapText="1"/>
    </xf>
    <xf numFmtId="0" fontId="13" fillId="3" borderId="1" xfId="14" applyFont="1" applyFill="1" applyBorder="1" applyAlignment="1" applyProtection="1">
      <alignment horizontal="center" vertical="center" wrapText="1"/>
    </xf>
    <xf numFmtId="0" fontId="13" fillId="17" borderId="1" xfId="0" applyFont="1" applyFill="1" applyBorder="1" applyAlignment="1" applyProtection="1">
      <alignment horizontal="center" vertical="center" wrapText="1"/>
    </xf>
    <xf numFmtId="0" fontId="13" fillId="3" borderId="1" xfId="0" applyFont="1" applyFill="1" applyBorder="1" applyAlignment="1" applyProtection="1">
      <alignment horizontal="center" vertical="center" wrapText="1"/>
    </xf>
    <xf numFmtId="1" fontId="13" fillId="17" borderId="1" xfId="0" applyNumberFormat="1" applyFont="1" applyFill="1" applyBorder="1" applyAlignment="1" applyProtection="1">
      <alignment horizontal="center" vertical="center" wrapText="1"/>
    </xf>
    <xf numFmtId="9" fontId="13" fillId="17" borderId="1" xfId="0" applyNumberFormat="1" applyFont="1" applyFill="1" applyBorder="1" applyAlignment="1" applyProtection="1">
      <alignment horizontal="center" vertical="center"/>
    </xf>
    <xf numFmtId="0" fontId="42" fillId="3" borderId="1" xfId="0" applyFont="1" applyFill="1" applyBorder="1" applyAlignment="1" applyProtection="1">
      <alignment horizontal="center"/>
    </xf>
    <xf numFmtId="0" fontId="13" fillId="3" borderId="1" xfId="0" applyFont="1" applyFill="1" applyBorder="1" applyAlignment="1" applyProtection="1">
      <alignment horizontal="center" vertical="center"/>
    </xf>
    <xf numFmtId="49" fontId="13" fillId="17" borderId="1" xfId="0" applyNumberFormat="1" applyFont="1" applyFill="1" applyBorder="1" applyAlignment="1" applyProtection="1">
      <alignment horizontal="center" vertical="center"/>
    </xf>
    <xf numFmtId="0" fontId="38" fillId="3" borderId="1" xfId="14" applyFont="1" applyFill="1" applyBorder="1" applyAlignment="1" applyProtection="1">
      <alignment horizontal="center" vertical="center"/>
    </xf>
    <xf numFmtId="0" fontId="12" fillId="16" borderId="1" xfId="0" applyFont="1" applyFill="1" applyBorder="1" applyAlignment="1" applyProtection="1">
      <alignment horizontal="left" vertical="center" wrapText="1"/>
    </xf>
    <xf numFmtId="0" fontId="31" fillId="0" borderId="1" xfId="0" applyFont="1" applyBorder="1" applyProtection="1"/>
    <xf numFmtId="0" fontId="12" fillId="16" borderId="1" xfId="0" applyFont="1" applyFill="1" applyBorder="1" applyAlignment="1" applyProtection="1">
      <alignment horizontal="center" vertical="center"/>
    </xf>
    <xf numFmtId="0" fontId="42" fillId="0" borderId="1" xfId="0" applyFont="1" applyBorder="1" applyProtection="1"/>
    <xf numFmtId="9" fontId="12" fillId="16" borderId="1" xfId="0" applyNumberFormat="1" applyFont="1" applyFill="1" applyBorder="1" applyAlignment="1" applyProtection="1">
      <alignment horizontal="center" vertical="center"/>
    </xf>
    <xf numFmtId="0" fontId="13" fillId="3" borderId="1" xfId="14" applyFont="1" applyFill="1" applyBorder="1" applyAlignment="1" applyProtection="1">
      <alignment vertical="center" wrapText="1"/>
      <protection locked="0"/>
    </xf>
    <xf numFmtId="0" fontId="13" fillId="3" borderId="1" xfId="14" applyFont="1" applyFill="1" applyBorder="1" applyAlignment="1" applyProtection="1">
      <alignment horizontal="center" vertical="center"/>
    </xf>
    <xf numFmtId="14" fontId="13" fillId="17" borderId="1" xfId="0" applyNumberFormat="1" applyFont="1" applyFill="1" applyBorder="1" applyAlignment="1" applyProtection="1">
      <alignment horizontal="center" vertical="center" wrapText="1"/>
    </xf>
    <xf numFmtId="14" fontId="42" fillId="3" borderId="1" xfId="0" applyNumberFormat="1" applyFont="1" applyFill="1" applyBorder="1" applyProtection="1"/>
    <xf numFmtId="9" fontId="13" fillId="3" borderId="1" xfId="0" applyNumberFormat="1" applyFont="1" applyFill="1" applyBorder="1" applyAlignment="1" applyProtection="1">
      <alignment horizontal="center" vertical="center" wrapText="1"/>
    </xf>
    <xf numFmtId="9" fontId="42" fillId="3" borderId="1" xfId="0" applyNumberFormat="1" applyFont="1" applyFill="1" applyBorder="1" applyProtection="1"/>
    <xf numFmtId="9" fontId="13" fillId="17" borderId="1" xfId="0" applyNumberFormat="1" applyFont="1" applyFill="1" applyBorder="1" applyAlignment="1" applyProtection="1">
      <alignment horizontal="center" vertical="center" wrapText="1"/>
    </xf>
    <xf numFmtId="0" fontId="12" fillId="4" borderId="1" xfId="14" applyFont="1" applyFill="1" applyBorder="1" applyAlignment="1" applyProtection="1">
      <alignment horizontal="center" vertical="center"/>
      <protection locked="0"/>
    </xf>
    <xf numFmtId="0" fontId="13" fillId="3" borderId="1" xfId="14" applyFont="1" applyFill="1" applyBorder="1" applyAlignment="1" applyProtection="1">
      <alignment horizontal="center" vertical="center" wrapText="1"/>
      <protection locked="0"/>
    </xf>
    <xf numFmtId="0" fontId="12" fillId="5" borderId="1" xfId="14" applyFont="1" applyFill="1" applyBorder="1" applyAlignment="1" applyProtection="1">
      <alignment horizontal="justify" vertical="center"/>
      <protection locked="0"/>
    </xf>
    <xf numFmtId="0" fontId="12" fillId="0" borderId="1" xfId="14" applyFont="1" applyFill="1" applyBorder="1" applyAlignment="1" applyProtection="1">
      <alignment horizontal="center" vertical="center"/>
      <protection locked="0"/>
    </xf>
    <xf numFmtId="0" fontId="13" fillId="0" borderId="1" xfId="14" applyFont="1" applyFill="1" applyBorder="1" applyAlignment="1" applyProtection="1">
      <alignment vertical="center" wrapText="1"/>
      <protection locked="0"/>
    </xf>
    <xf numFmtId="0" fontId="13" fillId="3" borderId="1" xfId="0" applyFont="1" applyFill="1" applyBorder="1" applyAlignment="1" applyProtection="1">
      <alignment horizontal="center" vertical="center"/>
      <protection locked="0"/>
    </xf>
    <xf numFmtId="0" fontId="13" fillId="3" borderId="1" xfId="0" applyFont="1" applyFill="1" applyBorder="1" applyAlignment="1" applyProtection="1">
      <alignment horizontal="justify" vertical="center" wrapText="1"/>
      <protection locked="0"/>
    </xf>
    <xf numFmtId="0" fontId="13" fillId="3" borderId="1" xfId="0" applyFont="1" applyFill="1" applyBorder="1" applyAlignment="1" applyProtection="1">
      <alignment horizontal="justify" vertical="center"/>
      <protection locked="0"/>
    </xf>
    <xf numFmtId="0" fontId="12" fillId="5" borderId="6" xfId="14" applyFont="1" applyFill="1" applyBorder="1" applyAlignment="1" applyProtection="1">
      <alignment horizontal="center" vertical="center" wrapText="1"/>
      <protection locked="0"/>
    </xf>
    <xf numFmtId="0" fontId="12" fillId="5" borderId="4" xfId="14" applyFont="1" applyFill="1" applyBorder="1" applyAlignment="1" applyProtection="1">
      <alignment horizontal="center" vertical="center" wrapText="1"/>
      <protection locked="0"/>
    </xf>
    <xf numFmtId="0" fontId="12" fillId="5" borderId="3" xfId="14" applyFont="1" applyFill="1" applyBorder="1" applyAlignment="1" applyProtection="1">
      <alignment horizontal="center" vertical="center" wrapText="1"/>
      <protection locked="0"/>
    </xf>
    <xf numFmtId="0" fontId="12" fillId="5" borderId="1" xfId="14" applyFont="1" applyFill="1" applyBorder="1" applyAlignment="1" applyProtection="1">
      <alignment horizontal="justify" vertical="center" wrapText="1"/>
    </xf>
    <xf numFmtId="0" fontId="13" fillId="3" borderId="52" xfId="14" applyFont="1" applyFill="1" applyBorder="1" applyAlignment="1" applyProtection="1">
      <alignment horizontal="center" vertical="center" wrapText="1"/>
    </xf>
    <xf numFmtId="0" fontId="13" fillId="3" borderId="53" xfId="14" applyFont="1" applyFill="1" applyBorder="1" applyAlignment="1" applyProtection="1">
      <alignment horizontal="center" vertical="center" wrapText="1"/>
    </xf>
    <xf numFmtId="0" fontId="13" fillId="3" borderId="54" xfId="14" applyFont="1" applyFill="1" applyBorder="1" applyAlignment="1" applyProtection="1">
      <alignment horizontal="center" vertical="center" wrapText="1"/>
    </xf>
    <xf numFmtId="0" fontId="13" fillId="3" borderId="55" xfId="14" applyFont="1" applyFill="1" applyBorder="1" applyAlignment="1" applyProtection="1">
      <alignment horizontal="center" vertical="center" wrapText="1"/>
    </xf>
    <xf numFmtId="0" fontId="7" fillId="0" borderId="19" xfId="0" applyFont="1" applyBorder="1" applyAlignment="1" applyProtection="1">
      <alignment horizontal="center"/>
      <protection locked="0"/>
    </xf>
    <xf numFmtId="0" fontId="7" fillId="0" borderId="27" xfId="0" applyFont="1" applyBorder="1" applyAlignment="1" applyProtection="1">
      <alignment horizontal="center"/>
      <protection locked="0"/>
    </xf>
    <xf numFmtId="0" fontId="7" fillId="0" borderId="35" xfId="0" applyFont="1" applyBorder="1" applyAlignment="1" applyProtection="1">
      <alignment horizontal="center"/>
      <protection locked="0"/>
    </xf>
    <xf numFmtId="0" fontId="8" fillId="0" borderId="12" xfId="0" applyFont="1" applyFill="1" applyBorder="1" applyAlignment="1" applyProtection="1">
      <alignment horizontal="center" vertical="center"/>
      <protection locked="0"/>
    </xf>
    <xf numFmtId="0" fontId="8" fillId="0" borderId="13" xfId="0" applyFont="1" applyFill="1" applyBorder="1" applyAlignment="1" applyProtection="1">
      <alignment horizontal="center" vertical="center"/>
      <protection locked="0"/>
    </xf>
    <xf numFmtId="0" fontId="8" fillId="0" borderId="14" xfId="0" applyFont="1" applyFill="1" applyBorder="1" applyAlignment="1" applyProtection="1">
      <alignment horizontal="center" vertical="center"/>
      <protection locked="0"/>
    </xf>
    <xf numFmtId="0" fontId="8" fillId="0" borderId="12"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33" fillId="3" borderId="12" xfId="0" applyFont="1" applyFill="1" applyBorder="1" applyAlignment="1">
      <alignment horizontal="center"/>
    </xf>
    <xf numFmtId="0" fontId="33" fillId="3" borderId="13" xfId="0" applyFont="1" applyFill="1" applyBorder="1" applyAlignment="1">
      <alignment horizontal="center"/>
    </xf>
    <xf numFmtId="0" fontId="33" fillId="3" borderId="14" xfId="0" applyFont="1" applyFill="1" applyBorder="1" applyAlignment="1">
      <alignment horizontal="center"/>
    </xf>
    <xf numFmtId="0" fontId="29" fillId="0" borderId="36" xfId="23" applyFont="1" applyFill="1" applyBorder="1" applyAlignment="1">
      <alignment horizontal="left" vertical="center" wrapText="1"/>
    </xf>
    <xf numFmtId="0" fontId="29" fillId="0" borderId="37" xfId="23" applyFont="1" applyFill="1" applyBorder="1" applyAlignment="1">
      <alignment horizontal="left" vertical="center" wrapText="1"/>
    </xf>
    <xf numFmtId="0" fontId="29" fillId="0" borderId="38" xfId="23" applyFont="1" applyFill="1" applyBorder="1" applyAlignment="1">
      <alignment horizontal="left" vertical="center" wrapText="1"/>
    </xf>
    <xf numFmtId="0" fontId="29" fillId="3" borderId="36" xfId="23" applyFont="1" applyFill="1" applyBorder="1" applyAlignment="1">
      <alignment horizontal="left" vertical="center" wrapText="1"/>
    </xf>
    <xf numFmtId="0" fontId="29" fillId="3" borderId="37" xfId="23" applyFont="1" applyFill="1" applyBorder="1" applyAlignment="1">
      <alignment horizontal="left" vertical="center" wrapText="1"/>
    </xf>
    <xf numFmtId="0" fontId="29" fillId="3" borderId="38" xfId="23" applyFont="1" applyFill="1" applyBorder="1" applyAlignment="1">
      <alignment horizontal="left" vertical="center" wrapText="1"/>
    </xf>
    <xf numFmtId="0" fontId="7" fillId="0" borderId="1" xfId="0" applyFont="1" applyBorder="1" applyAlignment="1">
      <alignment horizontal="center" vertical="center"/>
    </xf>
    <xf numFmtId="0" fontId="7" fillId="0" borderId="1" xfId="23" applyFont="1" applyFill="1" applyBorder="1" applyAlignment="1">
      <alignment horizontal="justify" vertical="center" wrapText="1"/>
    </xf>
    <xf numFmtId="9" fontId="7" fillId="0" borderId="1" xfId="19" applyFont="1" applyFill="1" applyBorder="1" applyAlignment="1">
      <alignment horizontal="center" vertical="center"/>
    </xf>
    <xf numFmtId="0" fontId="7" fillId="0" borderId="1" xfId="0" applyFont="1" applyFill="1" applyBorder="1" applyAlignment="1">
      <alignment horizontal="center" vertical="center" wrapText="1"/>
    </xf>
    <xf numFmtId="17" fontId="7" fillId="0" borderId="1" xfId="19" applyNumberFormat="1" applyFont="1" applyBorder="1" applyAlignment="1">
      <alignment horizontal="center" vertical="center"/>
    </xf>
    <xf numFmtId="17" fontId="7" fillId="0" borderId="1" xfId="0" applyNumberFormat="1" applyFont="1" applyBorder="1" applyAlignment="1">
      <alignment horizontal="center" vertical="center" wrapText="1"/>
    </xf>
    <xf numFmtId="10" fontId="7" fillId="0" borderId="1" xfId="0" applyNumberFormat="1" applyFont="1" applyBorder="1" applyAlignment="1">
      <alignment horizontal="center" vertical="center" wrapText="1"/>
    </xf>
    <xf numFmtId="10" fontId="7" fillId="0" borderId="1" xfId="0" applyNumberFormat="1" applyFont="1" applyBorder="1" applyAlignment="1">
      <alignment horizontal="left" vertical="center" wrapText="1"/>
    </xf>
    <xf numFmtId="0" fontId="7" fillId="3" borderId="1" xfId="0" applyFont="1" applyFill="1" applyBorder="1" applyAlignment="1" applyProtection="1">
      <alignment horizontal="center" vertical="center"/>
    </xf>
    <xf numFmtId="0" fontId="5" fillId="3" borderId="1" xfId="0" applyFont="1" applyFill="1" applyBorder="1" applyAlignment="1" applyProtection="1">
      <alignment horizontal="center" vertical="center"/>
    </xf>
    <xf numFmtId="0" fontId="5" fillId="3" borderId="1" xfId="14" applyFont="1" applyFill="1" applyBorder="1" applyAlignment="1" applyProtection="1">
      <alignment horizontal="center" vertical="center"/>
    </xf>
    <xf numFmtId="0" fontId="14" fillId="4" borderId="1" xfId="14" applyFont="1" applyFill="1" applyBorder="1" applyAlignment="1" applyProtection="1">
      <alignment horizontal="center" vertical="center"/>
    </xf>
    <xf numFmtId="1" fontId="13" fillId="3" borderId="1" xfId="5" applyNumberFormat="1" applyFont="1" applyFill="1" applyBorder="1" applyAlignment="1" applyProtection="1">
      <alignment horizontal="center" vertical="center" wrapText="1"/>
    </xf>
    <xf numFmtId="9" fontId="13" fillId="3" borderId="1" xfId="17" applyFont="1" applyFill="1" applyBorder="1" applyAlignment="1" applyProtection="1">
      <alignment horizontal="center" vertical="center"/>
    </xf>
    <xf numFmtId="0" fontId="13" fillId="3" borderId="1" xfId="17" applyNumberFormat="1" applyFont="1" applyFill="1" applyBorder="1" applyAlignment="1" applyProtection="1">
      <alignment horizontal="center" vertical="center" wrapText="1"/>
    </xf>
    <xf numFmtId="49" fontId="13" fillId="3" borderId="1" xfId="14" applyNumberFormat="1" applyFont="1" applyFill="1" applyBorder="1" applyAlignment="1" applyProtection="1">
      <alignment horizontal="center" vertical="center"/>
    </xf>
    <xf numFmtId="0" fontId="12" fillId="5" borderId="1" xfId="14" applyFont="1" applyFill="1" applyBorder="1" applyAlignment="1" applyProtection="1">
      <alignment horizontal="center" vertical="center"/>
    </xf>
    <xf numFmtId="9" fontId="12" fillId="5" borderId="1" xfId="17" applyFont="1" applyFill="1" applyBorder="1" applyAlignment="1" applyProtection="1">
      <alignment horizontal="center" vertical="center"/>
    </xf>
    <xf numFmtId="0" fontId="13" fillId="3" borderId="1" xfId="14" applyFont="1" applyFill="1" applyBorder="1" applyAlignment="1" applyProtection="1">
      <alignment horizontal="left" vertical="center" wrapText="1"/>
      <protection locked="0"/>
    </xf>
    <xf numFmtId="14" fontId="13" fillId="3" borderId="1" xfId="14" applyNumberFormat="1" applyFont="1" applyFill="1" applyBorder="1" applyAlignment="1" applyProtection="1">
      <alignment horizontal="center" vertical="center" wrapText="1"/>
    </xf>
    <xf numFmtId="9" fontId="13" fillId="3" borderId="1" xfId="17" applyNumberFormat="1" applyFont="1" applyFill="1" applyBorder="1" applyAlignment="1" applyProtection="1">
      <alignment horizontal="center" vertical="center" wrapText="1"/>
    </xf>
    <xf numFmtId="9" fontId="13" fillId="3" borderId="1" xfId="17" applyFont="1" applyFill="1" applyBorder="1" applyAlignment="1" applyProtection="1">
      <alignment horizontal="center" vertical="center" wrapText="1"/>
    </xf>
    <xf numFmtId="9" fontId="12" fillId="3" borderId="1" xfId="17" applyFont="1" applyFill="1" applyBorder="1" applyAlignment="1" applyProtection="1">
      <alignment horizontal="center" vertical="center"/>
    </xf>
    <xf numFmtId="0" fontId="14" fillId="4" borderId="1" xfId="14" applyFont="1" applyFill="1" applyBorder="1" applyAlignment="1" applyProtection="1">
      <alignment horizontal="center" vertical="center"/>
      <protection locked="0"/>
    </xf>
    <xf numFmtId="0" fontId="14" fillId="0" borderId="1" xfId="14" applyFont="1" applyFill="1" applyBorder="1" applyAlignment="1" applyProtection="1">
      <alignment horizontal="center" vertical="center"/>
      <protection locked="0"/>
    </xf>
    <xf numFmtId="0" fontId="13" fillId="0" borderId="1" xfId="14" applyFont="1" applyFill="1" applyBorder="1" applyAlignment="1" applyProtection="1">
      <alignment horizontal="left" vertical="center" wrapText="1"/>
      <protection locked="0"/>
    </xf>
    <xf numFmtId="0" fontId="17" fillId="3" borderId="1" xfId="0" applyFont="1" applyFill="1" applyBorder="1" applyAlignment="1" applyProtection="1">
      <alignment horizontal="center" vertical="center"/>
      <protection locked="0"/>
    </xf>
    <xf numFmtId="0" fontId="17" fillId="3" borderId="1" xfId="0" applyFont="1" applyFill="1" applyBorder="1" applyAlignment="1" applyProtection="1">
      <alignment horizontal="justify" vertical="center"/>
      <protection locked="0"/>
    </xf>
    <xf numFmtId="0" fontId="13" fillId="2" borderId="1" xfId="14" applyFont="1" applyFill="1" applyBorder="1" applyAlignment="1" applyProtection="1">
      <alignment horizontal="center" vertical="center" wrapText="1"/>
    </xf>
    <xf numFmtId="0" fontId="7" fillId="0" borderId="19"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33" fillId="3" borderId="12" xfId="0" applyFont="1" applyFill="1" applyBorder="1" applyAlignment="1">
      <alignment horizontal="center" vertical="center"/>
    </xf>
    <xf numFmtId="0" fontId="33" fillId="3" borderId="13" xfId="0" applyFont="1" applyFill="1" applyBorder="1" applyAlignment="1">
      <alignment horizontal="center" vertical="center"/>
    </xf>
    <xf numFmtId="0" fontId="33" fillId="3" borderId="14" xfId="0" applyFont="1" applyFill="1" applyBorder="1" applyAlignment="1">
      <alignment horizontal="center" vertical="center"/>
    </xf>
    <xf numFmtId="0" fontId="29" fillId="0" borderId="1" xfId="23" applyFont="1" applyBorder="1" applyAlignment="1">
      <alignment horizontal="center" vertical="center" wrapText="1"/>
    </xf>
    <xf numFmtId="9" fontId="7" fillId="0" borderId="1" xfId="19" applyFont="1" applyBorder="1" applyAlignment="1">
      <alignment horizontal="center" vertical="center"/>
    </xf>
    <xf numFmtId="0" fontId="3" fillId="0" borderId="15" xfId="22" applyFont="1" applyFill="1" applyBorder="1" applyAlignment="1">
      <alignment horizontal="center" vertical="center" wrapText="1"/>
    </xf>
    <xf numFmtId="0" fontId="3" fillId="0" borderId="18" xfId="22" applyFont="1" applyFill="1" applyBorder="1" applyAlignment="1">
      <alignment horizontal="center" vertical="center" wrapText="1"/>
    </xf>
    <xf numFmtId="0" fontId="3" fillId="0" borderId="16" xfId="22" applyFont="1" applyFill="1" applyBorder="1" applyAlignment="1">
      <alignment horizontal="center" vertical="center" wrapText="1"/>
    </xf>
    <xf numFmtId="49" fontId="30" fillId="10" borderId="29" xfId="22" applyNumberFormat="1" applyFont="1" applyFill="1" applyBorder="1" applyAlignment="1">
      <alignment horizontal="center" vertical="center" wrapText="1"/>
    </xf>
    <xf numFmtId="49" fontId="30" fillId="10" borderId="30" xfId="22" applyNumberFormat="1" applyFont="1" applyFill="1" applyBorder="1" applyAlignment="1">
      <alignment horizontal="center" vertical="center" wrapText="1"/>
    </xf>
    <xf numFmtId="0" fontId="3" fillId="0" borderId="1" xfId="22" applyFont="1" applyBorder="1" applyAlignment="1">
      <alignment horizontal="center" vertical="center" wrapText="1"/>
    </xf>
    <xf numFmtId="3" fontId="3" fillId="8" borderId="3" xfId="21" applyNumberFormat="1" applyFont="1" applyFill="1" applyBorder="1" applyAlignment="1">
      <alignment horizontal="center" vertical="center"/>
    </xf>
    <xf numFmtId="3" fontId="3" fillId="8" borderId="1" xfId="21" applyNumberFormat="1" applyFont="1" applyFill="1" applyBorder="1" applyAlignment="1">
      <alignment horizontal="center" vertical="center"/>
    </xf>
    <xf numFmtId="0" fontId="3" fillId="8" borderId="1" xfId="20" applyFont="1" applyFill="1" applyBorder="1" applyAlignment="1">
      <alignment horizontal="center" vertical="center"/>
    </xf>
    <xf numFmtId="49" fontId="28" fillId="10" borderId="19" xfId="22" applyNumberFormat="1" applyFont="1" applyFill="1" applyBorder="1" applyAlignment="1">
      <alignment horizontal="center" vertical="center" wrapText="1"/>
    </xf>
    <xf numFmtId="49" fontId="28" fillId="10" borderId="23" xfId="22" applyNumberFormat="1" applyFont="1" applyFill="1" applyBorder="1" applyAlignment="1">
      <alignment horizontal="center" vertical="center" wrapText="1"/>
    </xf>
    <xf numFmtId="0" fontId="3" fillId="0" borderId="10" xfId="22" applyFont="1" applyBorder="1" applyAlignment="1">
      <alignment horizontal="center" vertical="center" wrapText="1"/>
    </xf>
    <xf numFmtId="0" fontId="3" fillId="0" borderId="28" xfId="22" applyFont="1" applyBorder="1" applyAlignment="1">
      <alignment horizontal="center" vertical="center" wrapText="1"/>
    </xf>
    <xf numFmtId="0" fontId="3" fillId="0" borderId="11" xfId="22" applyFont="1" applyBorder="1" applyAlignment="1">
      <alignment horizontal="center" vertical="center" wrapText="1"/>
    </xf>
    <xf numFmtId="0" fontId="21" fillId="3" borderId="12" xfId="0" applyFont="1" applyFill="1" applyBorder="1" applyAlignment="1" applyProtection="1">
      <alignment horizontal="center" vertical="center" wrapText="1"/>
    </xf>
    <xf numFmtId="0" fontId="21" fillId="3" borderId="13" xfId="0" applyFont="1" applyFill="1" applyBorder="1" applyAlignment="1" applyProtection="1">
      <alignment horizontal="center" vertical="center" wrapText="1"/>
    </xf>
    <xf numFmtId="0" fontId="21" fillId="3" borderId="14" xfId="0" applyFont="1" applyFill="1" applyBorder="1" applyAlignment="1" applyProtection="1">
      <alignment horizontal="center" vertical="center" wrapText="1"/>
    </xf>
    <xf numFmtId="0" fontId="21" fillId="3" borderId="12" xfId="0" applyFont="1" applyFill="1" applyBorder="1" applyAlignment="1" applyProtection="1">
      <alignment horizontal="center" vertical="center"/>
    </xf>
    <xf numFmtId="0" fontId="21" fillId="3" borderId="13" xfId="0" applyFont="1" applyFill="1" applyBorder="1" applyAlignment="1" applyProtection="1">
      <alignment horizontal="center" vertical="center"/>
    </xf>
    <xf numFmtId="0" fontId="21" fillId="3" borderId="14" xfId="0" applyFont="1" applyFill="1" applyBorder="1" applyAlignment="1" applyProtection="1">
      <alignment horizontal="center" vertical="center"/>
    </xf>
  </cellXfs>
  <cellStyles count="25">
    <cellStyle name="Coma 2" xfId="1"/>
    <cellStyle name="Millares [0]" xfId="24" builtinId="6"/>
    <cellStyle name="Millares 2" xfId="3"/>
    <cellStyle name="Millares 2 3 2" xfId="4"/>
    <cellStyle name="Millares 3" xfId="5"/>
    <cellStyle name="Millares 4" xfId="2"/>
    <cellStyle name="Moneda 2" xfId="7"/>
    <cellStyle name="Moneda 2 2" xfId="8"/>
    <cellStyle name="Moneda 3" xfId="9"/>
    <cellStyle name="Moneda 4" xfId="10"/>
    <cellStyle name="Moneda 5" xfId="6"/>
    <cellStyle name="Normal" xfId="0" builtinId="0"/>
    <cellStyle name="Normal 2" xfId="11"/>
    <cellStyle name="Normal 2 2" xfId="12"/>
    <cellStyle name="Normal 3" xfId="13"/>
    <cellStyle name="Normal 3 2" xfId="20"/>
    <cellStyle name="Normal 4" xfId="14"/>
    <cellStyle name="Normal 5" xfId="23"/>
    <cellStyle name="Normal 8" xfId="22"/>
    <cellStyle name="Normal_573_2009_ Actualizado 22_12_2009" xfId="21"/>
    <cellStyle name="Porcentaje" xfId="19" builtinId="5"/>
    <cellStyle name="Porcentaje 2" xfId="16"/>
    <cellStyle name="Porcentaje 3" xfId="15"/>
    <cellStyle name="Porcentual 2" xfId="17"/>
    <cellStyle name="Porcentual 2 2"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000"/>
              <a:t>ACTUACIONES</a:t>
            </a:r>
            <a:r>
              <a:rPr lang="es-CO" sz="1000" baseline="0"/>
              <a:t> REALIZADAS- ETAPAS CONTRATUALES</a:t>
            </a:r>
            <a:endParaRPr lang="es-CO" sz="1000"/>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tx>
            <c:strRef>
              <c:f>'1_Actuaciones_Realizadas'!$E$29</c:f>
              <c:strCache>
                <c:ptCount val="1"/>
                <c:pt idx="0">
                  <c:v>30. Denominador (Variable 2)</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'1_Actuaciones_Realizadas'!$B$30:$B$41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'1_Actuaciones_Realizadas'!$E$30:$E$41</c:f>
              <c:numCache>
                <c:formatCode>0.00%</c:formatCode>
                <c:ptCount val="12"/>
                <c:pt idx="0">
                  <c:v>0</c:v>
                </c:pt>
                <c:pt idx="1">
                  <c:v>0</c:v>
                </c:pt>
                <c:pt idx="2">
                  <c:v>0.97</c:v>
                </c:pt>
                <c:pt idx="3">
                  <c:v>0</c:v>
                </c:pt>
                <c:pt idx="4">
                  <c:v>0</c:v>
                </c:pt>
                <c:pt idx="5">
                  <c:v>0.97</c:v>
                </c:pt>
                <c:pt idx="6">
                  <c:v>0</c:v>
                </c:pt>
                <c:pt idx="7">
                  <c:v>0</c:v>
                </c:pt>
                <c:pt idx="8">
                  <c:v>0.97</c:v>
                </c:pt>
                <c:pt idx="9">
                  <c:v>0</c:v>
                </c:pt>
                <c:pt idx="10">
                  <c:v>0</c:v>
                </c:pt>
                <c:pt idx="11">
                  <c:v>0.97</c:v>
                </c:pt>
              </c:numCache>
            </c:numRef>
          </c:val>
          <c:smooth val="0"/>
          <c:extLst>
            <c:ext xmlns:c16="http://schemas.microsoft.com/office/drawing/2014/chart" uri="{C3380CC4-5D6E-409C-BE32-E72D297353CC}">
              <c16:uniqueId val="{00000000-CC59-4AC0-BC20-C11834EDD10F}"/>
            </c:ext>
          </c:extLst>
        </c:ser>
        <c:ser>
          <c:idx val="1"/>
          <c:order val="1"/>
          <c:tx>
            <c:strRef>
              <c:f>'1_Actuaciones_Realizadas'!$C$29</c:f>
              <c:strCache>
                <c:ptCount val="1"/>
                <c:pt idx="0">
                  <c:v>29. Numerador (Variable 1)</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'1_Actuaciones_Realizadas'!$B$30:$B$41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'1_Actuaciones_Realizadas'!$C$30:$C$41</c:f>
              <c:numCache>
                <c:formatCode>0.00%</c:formatCode>
                <c:ptCount val="12"/>
                <c:pt idx="0">
                  <c:v>0</c:v>
                </c:pt>
                <c:pt idx="1">
                  <c:v>0</c:v>
                </c:pt>
                <c:pt idx="2">
                  <c:v>0.97809999999999997</c:v>
                </c:pt>
                <c:pt idx="3">
                  <c:v>0</c:v>
                </c:pt>
                <c:pt idx="4">
                  <c:v>0</c:v>
                </c:pt>
                <c:pt idx="5">
                  <c:v>0.95440000000000003</c:v>
                </c:pt>
                <c:pt idx="6">
                  <c:v>0</c:v>
                </c:pt>
                <c:pt idx="7">
                  <c:v>0</c:v>
                </c:pt>
                <c:pt idx="8">
                  <c:v>0.91559999999999997</c:v>
                </c:pt>
                <c:pt idx="9">
                  <c:v>0</c:v>
                </c:pt>
                <c:pt idx="10">
                  <c:v>0</c:v>
                </c:pt>
                <c:pt idx="11">
                  <c:v>0.96379999999999999</c:v>
                </c:pt>
              </c:numCache>
            </c:numRef>
          </c:val>
          <c:smooth val="0"/>
          <c:extLst>
            <c:ext xmlns:c16="http://schemas.microsoft.com/office/drawing/2014/chart" uri="{C3380CC4-5D6E-409C-BE32-E72D297353CC}">
              <c16:uniqueId val="{00000001-CC59-4AC0-BC20-C11834EDD10F}"/>
            </c:ext>
          </c:extLst>
        </c:ser>
        <c:dLbls>
          <c:showLegendKey val="0"/>
          <c:showVal val="0"/>
          <c:showCatName val="0"/>
          <c:showSerName val="0"/>
          <c:showPercent val="0"/>
          <c:showBubbleSize val="0"/>
        </c:dLbls>
        <c:marker val="1"/>
        <c:smooth val="0"/>
        <c:axId val="218300088"/>
        <c:axId val="218300480"/>
      </c:lineChart>
      <c:catAx>
        <c:axId val="218300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8300480"/>
        <c:crosses val="autoZero"/>
        <c:auto val="1"/>
        <c:lblAlgn val="ctr"/>
        <c:lblOffset val="100"/>
        <c:noMultiLvlLbl val="0"/>
      </c:catAx>
      <c:valAx>
        <c:axId val="2183004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83000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'2_MIPG'!$D$29</c:f>
              <c:strCache>
                <c:ptCount val="1"/>
                <c:pt idx="0">
                  <c:v>Numerador Acumulado (Variable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'2_MIPG'!$B$30:$B$41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'2_MIPG'!$D$30:$D$41</c:f>
              <c:numCache>
                <c:formatCode>0.00%</c:formatCode>
                <c:ptCount val="12"/>
                <c:pt idx="0">
                  <c:v>0</c:v>
                </c:pt>
                <c:pt idx="1">
                  <c:v>0</c:v>
                </c:pt>
                <c:pt idx="2">
                  <c:v>0</c:v>
                </c:pt>
                <c:pt idx="3">
                  <c:v>0</c:v>
                </c:pt>
                <c:pt idx="4">
                  <c:v>0.15</c:v>
                </c:pt>
                <c:pt idx="5">
                  <c:v>0.70000000000000007</c:v>
                </c:pt>
                <c:pt idx="6">
                  <c:v>0.70000000000000007</c:v>
                </c:pt>
                <c:pt idx="7">
                  <c:v>0.85000000000000009</c:v>
                </c:pt>
                <c:pt idx="8">
                  <c:v>0.85000000000000009</c:v>
                </c:pt>
                <c:pt idx="9">
                  <c:v>0.85000000000000009</c:v>
                </c:pt>
                <c:pt idx="10">
                  <c:v>0.85000000000000009</c:v>
                </c:pt>
                <c:pt idx="11">
                  <c:v>1</c:v>
                </c:pt>
              </c:numCache>
            </c:numRef>
          </c:val>
          <c:smooth val="0"/>
          <c:extLst>
            <c:ext xmlns:c16="http://schemas.microsoft.com/office/drawing/2014/chart" uri="{C3380CC4-5D6E-409C-BE32-E72D297353CC}">
              <c16:uniqueId val="{00000000-6D4A-45AC-9F02-21AFD20AD8E8}"/>
            </c:ext>
          </c:extLst>
        </c:ser>
        <c:ser>
          <c:idx val="1"/>
          <c:order val="1"/>
          <c:tx>
            <c:strRef>
              <c:f>'2_MIPG'!$F$29</c:f>
              <c:strCache>
                <c:ptCount val="1"/>
                <c:pt idx="0">
                  <c:v>Denominador Acumulado (Variable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'2_MIPG'!$B$30:$B$41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'2_MIPG'!$F$30:$F$41</c:f>
              <c:numCache>
                <c:formatCode>0.00%</c:formatCode>
                <c:ptCount val="12"/>
                <c:pt idx="0">
                  <c:v>0</c:v>
                </c:pt>
                <c:pt idx="1">
                  <c:v>0</c:v>
                </c:pt>
                <c:pt idx="2">
                  <c:v>0.15</c:v>
                </c:pt>
                <c:pt idx="3">
                  <c:v>0.15</c:v>
                </c:pt>
                <c:pt idx="4">
                  <c:v>0.15</c:v>
                </c:pt>
                <c:pt idx="5">
                  <c:v>0.70000000000000007</c:v>
                </c:pt>
                <c:pt idx="6">
                  <c:v>0.70000000000000007</c:v>
                </c:pt>
                <c:pt idx="7">
                  <c:v>0.85000000000000009</c:v>
                </c:pt>
                <c:pt idx="8">
                  <c:v>0.85000000000000009</c:v>
                </c:pt>
                <c:pt idx="9">
                  <c:v>0.85000000000000009</c:v>
                </c:pt>
                <c:pt idx="10">
                  <c:v>0.85000000000000009</c:v>
                </c:pt>
                <c:pt idx="11">
                  <c:v>1</c:v>
                </c:pt>
              </c:numCache>
            </c:numRef>
          </c:val>
          <c:smooth val="0"/>
          <c:extLst>
            <c:ext xmlns:c16="http://schemas.microsoft.com/office/drawing/2014/chart" uri="{C3380CC4-5D6E-409C-BE32-E72D297353CC}">
              <c16:uniqueId val="{00000001-6D4A-45AC-9F02-21AFD20AD8E8}"/>
            </c:ext>
          </c:extLst>
        </c:ser>
        <c:dLbls>
          <c:showLegendKey val="0"/>
          <c:showVal val="0"/>
          <c:showCatName val="0"/>
          <c:showSerName val="0"/>
          <c:showPercent val="0"/>
          <c:showBubbleSize val="0"/>
        </c:dLbls>
        <c:marker val="1"/>
        <c:smooth val="0"/>
        <c:axId val="256065656"/>
        <c:axId val="256060168"/>
      </c:lineChart>
      <c:catAx>
        <c:axId val="256065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6060168"/>
        <c:crosses val="autoZero"/>
        <c:auto val="1"/>
        <c:lblAlgn val="ctr"/>
        <c:lblOffset val="100"/>
        <c:noMultiLvlLbl val="0"/>
      </c:catAx>
      <c:valAx>
        <c:axId val="25606016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6065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'3_PAAC'!$F$29</c:f>
              <c:strCache>
                <c:ptCount val="1"/>
                <c:pt idx="0">
                  <c:v>Denominador Acumulado (Variable 2)</c:v>
                </c:pt>
              </c:strCache>
            </c:strRef>
          </c:tx>
          <c:cat>
            <c:strRef>
              <c:f>'3_PAAC'!$B$30:$B$41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'3_PAAC'!$F$30:$F$41</c:f>
              <c:numCache>
                <c:formatCode>_(* #,##0_);_(* \(#,##0\);_(* "-"_);_(@_)</c:formatCode>
                <c:ptCount val="12"/>
                <c:pt idx="0">
                  <c:v>0</c:v>
                </c:pt>
                <c:pt idx="1">
                  <c:v>0</c:v>
                </c:pt>
                <c:pt idx="2">
                  <c:v>0</c:v>
                </c:pt>
                <c:pt idx="3">
                  <c:v>1</c:v>
                </c:pt>
                <c:pt idx="4">
                  <c:v>1</c:v>
                </c:pt>
                <c:pt idx="5">
                  <c:v>1</c:v>
                </c:pt>
                <c:pt idx="6">
                  <c:v>1</c:v>
                </c:pt>
                <c:pt idx="7">
                  <c:v>1</c:v>
                </c:pt>
                <c:pt idx="8">
                  <c:v>2</c:v>
                </c:pt>
                <c:pt idx="9">
                  <c:v>2</c:v>
                </c:pt>
                <c:pt idx="10">
                  <c:v>2</c:v>
                </c:pt>
                <c:pt idx="11">
                  <c:v>5</c:v>
                </c:pt>
              </c:numCache>
            </c:numRef>
          </c:val>
          <c:smooth val="0"/>
          <c:extLst>
            <c:ext xmlns:c16="http://schemas.microsoft.com/office/drawing/2014/chart" uri="{C3380CC4-5D6E-409C-BE32-E72D297353CC}">
              <c16:uniqueId val="{00000000-8CF0-4A13-949A-ABC0C21DE450}"/>
            </c:ext>
          </c:extLst>
        </c:ser>
        <c:ser>
          <c:idx val="1"/>
          <c:order val="1"/>
          <c:tx>
            <c:strRef>
              <c:f>'3_PAAC'!$D$29</c:f>
              <c:strCache>
                <c:ptCount val="1"/>
                <c:pt idx="0">
                  <c:v>Numerador Acumulado (Variable 1)</c:v>
                </c:pt>
              </c:strCache>
            </c:strRef>
          </c:tx>
          <c:cat>
            <c:strRef>
              <c:f>'3_PAAC'!$B$30:$B$41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'3_PAAC'!$D$30:$D$41</c:f>
              <c:numCache>
                <c:formatCode>_(* #,##0_);_(* \(#,##0\);_(* "-"_);_(@_)</c:formatCode>
                <c:ptCount val="12"/>
                <c:pt idx="0">
                  <c:v>0</c:v>
                </c:pt>
                <c:pt idx="1">
                  <c:v>0</c:v>
                </c:pt>
                <c:pt idx="2">
                  <c:v>0</c:v>
                </c:pt>
                <c:pt idx="3">
                  <c:v>0</c:v>
                </c:pt>
                <c:pt idx="4">
                  <c:v>1</c:v>
                </c:pt>
                <c:pt idx="5">
                  <c:v>1</c:v>
                </c:pt>
                <c:pt idx="6">
                  <c:v>1</c:v>
                </c:pt>
                <c:pt idx="7">
                  <c:v>2</c:v>
                </c:pt>
                <c:pt idx="8">
                  <c:v>2</c:v>
                </c:pt>
                <c:pt idx="9">
                  <c:v>2</c:v>
                </c:pt>
                <c:pt idx="10">
                  <c:v>2</c:v>
                </c:pt>
                <c:pt idx="11">
                  <c:v>5</c:v>
                </c:pt>
              </c:numCache>
            </c:numRef>
          </c:val>
          <c:smooth val="0"/>
          <c:extLst>
            <c:ext xmlns:c16="http://schemas.microsoft.com/office/drawing/2014/chart" uri="{C3380CC4-5D6E-409C-BE32-E72D297353CC}">
              <c16:uniqueId val="{00000001-8CF0-4A13-949A-ABC0C21DE450}"/>
            </c:ext>
          </c:extLst>
        </c:ser>
        <c:dLbls>
          <c:showLegendKey val="0"/>
          <c:showVal val="0"/>
          <c:showCatName val="0"/>
          <c:showSerName val="0"/>
          <c:showPercent val="0"/>
          <c:showBubbleSize val="0"/>
        </c:dLbls>
        <c:marker val="1"/>
        <c:smooth val="0"/>
        <c:axId val="256058992"/>
        <c:axId val="256061344"/>
      </c:lineChart>
      <c:catAx>
        <c:axId val="256058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333333"/>
                </a:solidFill>
                <a:latin typeface="Calibri"/>
                <a:ea typeface="Calibri"/>
                <a:cs typeface="Calibri"/>
              </a:defRPr>
            </a:pPr>
            <a:endParaRPr lang="es-CO"/>
          </a:p>
        </c:txPr>
        <c:crossAx val="256061344"/>
        <c:crosses val="autoZero"/>
        <c:auto val="1"/>
        <c:lblAlgn val="ctr"/>
        <c:lblOffset val="100"/>
        <c:noMultiLvlLbl val="0"/>
      </c:catAx>
      <c:valAx>
        <c:axId val="25606134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256058992"/>
        <c:crosses val="autoZero"/>
        <c:crossBetween val="between"/>
      </c:valAx>
      <c:spPr>
        <a:noFill/>
        <a:ln w="25400">
          <a:noFill/>
        </a:ln>
      </c:spPr>
    </c:plotArea>
    <c:legend>
      <c:legendPos val="b"/>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133351</xdr:colOff>
      <xdr:row>0</xdr:row>
      <xdr:rowOff>204107</xdr:rowOff>
    </xdr:from>
    <xdr:to>
      <xdr:col>1</xdr:col>
      <xdr:colOff>1319894</xdr:colOff>
      <xdr:row>3</xdr:row>
      <xdr:rowOff>149719</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1" y="204107"/>
          <a:ext cx="1798864" cy="1510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361950</xdr:colOff>
      <xdr:row>1</xdr:row>
      <xdr:rowOff>85725</xdr:rowOff>
    </xdr:from>
    <xdr:to>
      <xdr:col>2</xdr:col>
      <xdr:colOff>428625</xdr:colOff>
      <xdr:row>4</xdr:row>
      <xdr:rowOff>38100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9608" t="7639" r="18504" b="10522"/>
        <a:stretch>
          <a:fillRect/>
        </a:stretch>
      </xdr:blipFill>
      <xdr:spPr bwMode="auto">
        <a:xfrm>
          <a:off x="485775" y="228600"/>
          <a:ext cx="6381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359833</xdr:colOff>
      <xdr:row>1</xdr:row>
      <xdr:rowOff>125374</xdr:rowOff>
    </xdr:from>
    <xdr:to>
      <xdr:col>1</xdr:col>
      <xdr:colOff>1265928</xdr:colOff>
      <xdr:row>4</xdr:row>
      <xdr:rowOff>205010</xdr:rowOff>
    </xdr:to>
    <xdr:pic>
      <xdr:nvPicPr>
        <xdr:cNvPr id="6" name="Imagen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423333" y="199457"/>
          <a:ext cx="906095" cy="1169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518583</xdr:colOff>
      <xdr:row>43</xdr:row>
      <xdr:rowOff>116418</xdr:rowOff>
    </xdr:from>
    <xdr:to>
      <xdr:col>6</xdr:col>
      <xdr:colOff>1333500</xdr:colOff>
      <xdr:row>47</xdr:row>
      <xdr:rowOff>831851</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464343</xdr:colOff>
      <xdr:row>1</xdr:row>
      <xdr:rowOff>93208</xdr:rowOff>
    </xdr:from>
    <xdr:to>
      <xdr:col>1</xdr:col>
      <xdr:colOff>1378744</xdr:colOff>
      <xdr:row>4</xdr:row>
      <xdr:rowOff>159544</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7687" y="295614"/>
          <a:ext cx="914401" cy="816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361949</xdr:colOff>
      <xdr:row>1</xdr:row>
      <xdr:rowOff>75376</xdr:rowOff>
    </xdr:from>
    <xdr:to>
      <xdr:col>1</xdr:col>
      <xdr:colOff>1304924</xdr:colOff>
      <xdr:row>4</xdr:row>
      <xdr:rowOff>219075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428624" y="151576"/>
          <a:ext cx="942975" cy="1115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264583</xdr:colOff>
      <xdr:row>43</xdr:row>
      <xdr:rowOff>105833</xdr:rowOff>
    </xdr:from>
    <xdr:to>
      <xdr:col>6</xdr:col>
      <xdr:colOff>1227666</xdr:colOff>
      <xdr:row>47</xdr:row>
      <xdr:rowOff>497417</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438151</xdr:colOff>
      <xdr:row>1</xdr:row>
      <xdr:rowOff>123826</xdr:rowOff>
    </xdr:from>
    <xdr:to>
      <xdr:col>1</xdr:col>
      <xdr:colOff>1438276</xdr:colOff>
      <xdr:row>4</xdr:row>
      <xdr:rowOff>154782</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495" y="326232"/>
          <a:ext cx="10001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361950</xdr:colOff>
      <xdr:row>1</xdr:row>
      <xdr:rowOff>112651</xdr:rowOff>
    </xdr:from>
    <xdr:to>
      <xdr:col>1</xdr:col>
      <xdr:colOff>1257300</xdr:colOff>
      <xdr:row>4</xdr:row>
      <xdr:rowOff>200025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428625" y="188851"/>
          <a:ext cx="895350" cy="1058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466725</xdr:colOff>
      <xdr:row>43</xdr:row>
      <xdr:rowOff>228600</xdr:rowOff>
    </xdr:from>
    <xdr:to>
      <xdr:col>7</xdr:col>
      <xdr:colOff>533400</xdr:colOff>
      <xdr:row>47</xdr:row>
      <xdr:rowOff>381000</xdr:rowOff>
    </xdr:to>
    <xdr:graphicFrame macro="">
      <xdr:nvGraphicFramePr>
        <xdr:cNvPr id="3"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404812</xdr:colOff>
      <xdr:row>1</xdr:row>
      <xdr:rowOff>65340</xdr:rowOff>
    </xdr:from>
    <xdr:to>
      <xdr:col>1</xdr:col>
      <xdr:colOff>1481269</xdr:colOff>
      <xdr:row>4</xdr:row>
      <xdr:rowOff>154781</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156" y="267746"/>
          <a:ext cx="1076457" cy="839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38100</xdr:colOff>
      <xdr:row>17</xdr:row>
      <xdr:rowOff>9525</xdr:rowOff>
    </xdr:to>
    <xdr:pic>
      <xdr:nvPicPr>
        <xdr:cNvPr id="2"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3"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MERICA.MONGE\Configuraci&#243;n%20local\Archivos%20temporales%20de%20Internet\Content.IE5\AQWHVXVJ\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DISTRITO"/>
      <sheetName val="01d_planaccioncompgestioninvers"/>
      <sheetName val="MENU"/>
      <sheetName val="ACTUALIZACION DATOS"/>
      <sheetName val="F1"/>
      <sheetName val="BD1"/>
      <sheetName val="BD-resultados"/>
      <sheetName val="Hoja2"/>
      <sheetName val="FORMATO REPORTE INFORME JEFES C"/>
      <sheetName val="PROPUESTA HERRAMIENTA INFORMEv2"/>
      <sheetName val="20170726539713551597459"/>
      <sheetName val="cleaned"/>
      <sheetName val="MAPA DE RIESGOS "/>
      <sheetName val="MATRIZ CALIFICACIÓN"/>
      <sheetName val="CALIFICACIÓN DEL RIESGO"/>
      <sheetName val="OPCIONES DE MANEJO DEL RIESGO"/>
      <sheetName val="DETERMINACIÓN DEL IMPACTO"/>
      <sheetName val="CONTROLES DE LOS RIESGOS "/>
      <sheetName val="Hoja1"/>
      <sheetName val="CONTROL DE CAMBIOS"/>
      <sheetName val="DEFINICIÓN RIESGOS CORRUPCIÓN"/>
      <sheetName val="DETERMINACIÓN DE LA PROBABILIDA"/>
      <sheetName val="EVALUACIÓN DE LOS CONTROLES  "/>
      <sheetName val="PAA-CONSOL-SDM-2017"/>
      <sheetName val="SECOP"/>
      <sheetName val="Plantilla SECOP"/>
      <sheetName val="MOV. 9 DE MARZO"/>
      <sheetName val="Hoja4"/>
      <sheetName val="INSTRUCCIONES"/>
      <sheetName val="INF. GRAL Y COMP. LABOR."/>
      <sheetName val="PORTAFOLIO DE EVIDENCIAS FC"/>
      <sheetName val="fijacion de compromisos"/>
      <sheetName val="F. GENERAL"/>
      <sheetName val="F. COMPORTAMENTAL"/>
      <sheetName val="SEGUIMIENTOCOMPRLAB"/>
      <sheetName val="F. DE EVIDENCIAS"/>
      <sheetName val="PORTAFOLIO DE EVIDENCIAS SG"/>
      <sheetName val="F3. SEGUIMIENTO A LA EDL"/>
      <sheetName val="F. PLAN DE MEJORAMIENTO"/>
      <sheetName val="F. EVA.  ÁREAS O DEPENDENCIAS"/>
      <sheetName val="F. EVA ÁREAS O DEP, CACI"/>
      <sheetName val="F. REPORTES DE EVALAUCIÓN"/>
      <sheetName val="Hoja3"/>
      <sheetName val="F6. COMPORTAMENTAL"/>
      <sheetName val="F7. EIGPD"/>
      <sheetName val="COMPORTAMENTAL"/>
      <sheetName val="ANEXO 1 - EV. PARCIAL EVENTUAL"/>
      <sheetName val="ANEXO 2 - EV. EXTRAORDINARIA"/>
      <sheetName val="calificación"/>
      <sheetName val="COMPETENCIAS COMPORTAMENTALES"/>
      <sheetName val="compor asesor"/>
      <sheetName val="compor prof"/>
      <sheetName val="compor tecnico"/>
      <sheetName val="compor asistencial"/>
      <sheetName val="Hoja7"/>
      <sheetName val="Hoja5"/>
      <sheetName val="F. EVENTUAL"/>
      <sheetName val="Hoja9"/>
      <sheetName val="F. EVA DEPENDENCIAS"/>
      <sheetName val="F. REPORTES DE EVALAUCIÓN (2)"/>
      <sheetName val="FORMATOS EDL  EVENTUAL"/>
      <sheetName val="F. EXTRAOORDINARIA"/>
      <sheetName val="DATOS"/>
      <sheetName val="INDICE"/>
      <sheetName val="F1. INF. GENERAL"/>
      <sheetName val="F2. COMP. LAB Y COM COMPOR"/>
      <sheetName val="F3. EVIDENCIAS"/>
      <sheetName val="F4. CALF. COM. COMPORT."/>
      <sheetName val="F5. EVA. ÁREAS O DEPENDENCIAS."/>
      <sheetName val="F6. REPOR CLF PRD ANUAL U ORD"/>
      <sheetName val="F7. PLAN DE MEJORAMIENTO"/>
      <sheetName val="F8. EVA. EVENTUAL (1)"/>
      <sheetName val="F8. EVA. EVENTUAL (2)"/>
      <sheetName val="F9. EV. EXTRAORDINARIA"/>
      <sheetName val="F10. EVA. INFERIOR A 1 AÑO"/>
      <sheetName val="F11. EVA P. PRUEBA"/>
      <sheetName val="FORMATO CON EJEMPLO DE EVENTUAL"/>
      <sheetName val="F8. EVA. EVENTUAL (Semestre 1)"/>
      <sheetName val="F8. EVA. EVENTUAL (Semestre 2)"/>
      <sheetName val="Formatos_EDL-2017"/>
      <sheetName val="F6. REPOR CLF PRD ANUAL U ORD."/>
      <sheetName val="F8. EVA. EVENTUAL"/>
      <sheetName val="EJECUCION BH"/>
      <sheetName val="EJECUCION BMT"/>
      <sheetName val="TOTAL"/>
      <sheetName val="PASIVOS "/>
      <sheetName val="RESERVAS"/>
      <sheetName val="RESERVAS 2-1-2017"/>
      <sheetName val="Conceptos UNIDAD1"/>
      <sheetName val="Conceptos UNIDAD2"/>
      <sheetName val="PAA -FUNCTO 2017"/>
      <sheetName val="Plantilla SECOP 11"/>
      <sheetName val="Publi WEB "/>
      <sheetName val="Plantilla SECOP II Agrupa"/>
      <sheetName val="PAA-CONSOL-SDM 100%-2017"/>
      <sheetName val="Predis"/>
      <sheetName val="Metas JULIO"/>
      <sheetName val="Multi-proceso"/>
      <sheetName val="PAA-Pendientes"/>
      <sheetName val="MODAL CONTRA"/>
      <sheetName val="Metas Vigencia 2017"/>
      <sheetName val="Puntos Inv 2017"/>
      <sheetName val="GRAF TEN"/>
      <sheetName val="PERSONAL "/>
      <sheetName val="Conceptos SDH 25 Ago 2017"/>
      <sheetName val="PERSONAL GRUPOS"/>
      <sheetName val="COD PI CORP"/>
      <sheetName val="Codigos PI POLI"/>
      <sheetName val="HOJA INFORMACION"/>
      <sheetName val="Resumen"/>
      <sheetName val="CONSOLIDADO PAA V12018"/>
      <sheetName val="PAA POLITICA 2018 V1"/>
      <sheetName val="PAA SERVICIOS V2"/>
      <sheetName val="PERSONAL 2018"/>
      <sheetName val="PERSONAL 2017-2018"/>
      <sheetName val="PUNTOS INVER 2015"/>
      <sheetName val="GRUPOS PERSONAL"/>
      <sheetName val="MODALIDAD CONTRATAR"/>
      <sheetName val="FUENTES Y CONCEPTOS"/>
      <sheetName val="21-10-2016"/>
      <sheetName val="28-10-2016"/>
      <sheetName val="Hoja6"/>
      <sheetName val="PAA INVERSION CONSOLID"/>
      <sheetName val="PUNTOS 2016"/>
      <sheetName val="Metas 2DO SEMESTRE 2016"/>
      <sheetName val="PPTO"/>
      <sheetName val="CDP"/>
      <sheetName val="285"/>
      <sheetName val="Meta 11"/>
      <sheetName val="Meta12"/>
      <sheetName val="Variables"/>
      <sheetName val="PE01-PR10-F01"/>
      <sheetName val="GUIA"/>
      <sheetName val="Ingresos"/>
      <sheetName val="GastosFuncionamiento"/>
      <sheetName val="Inversion"/>
      <sheetName val="FuentesFuncionamiento"/>
      <sheetName val="FuentesInversion"/>
      <sheetName val="VIGENCIAS FUTURAS"/>
      <sheetName val="CUENTAS POR PAGAR "/>
      <sheetName val="FondoSaludEjecucion"/>
      <sheetName val="Fuentes EjecucionFS"/>
      <sheetName val="TESORERIA FONDO SALUD"/>
      <sheetName val="SERVICIO DE DEUDA"/>
      <sheetName val="EXCEDENTES LIQUIDEZ"/>
      <sheetName val="Metas Agosto"/>
      <sheetName val="PERSONAL 2017"/>
      <sheetName val="PUNTOS INVERSIÓN 2017"/>
      <sheetName val="MULTIPROCESOS"/>
      <sheetName val="CONTEO PERSONAL"/>
      <sheetName val="DATOS SECOP II"/>
      <sheetName val="Metas Septiembre"/>
      <sheetName val="Sección 1. Metas - Magnitud"/>
      <sheetName val="Sección 2. Metas - Presupuesto"/>
      <sheetName val="Sección 3. Metas Producto"/>
      <sheetName val="120"/>
      <sheetName val="ACT_120"/>
      <sheetName val="121"/>
      <sheetName val="ACT_121"/>
      <sheetName val="125"/>
      <sheetName val="ACT_125"/>
      <sheetName val="118"/>
      <sheetName val="ACT_118"/>
      <sheetName val="119"/>
      <sheetName val="ACT_119"/>
      <sheetName val="114"/>
      <sheetName val="ACT_114"/>
      <sheetName val="115"/>
      <sheetName val="ACT_115"/>
      <sheetName val="116"/>
      <sheetName val="ACT_116"/>
      <sheetName val="117"/>
      <sheetName val="ACT_117"/>
      <sheetName val="124"/>
      <sheetName val="ACT_124"/>
      <sheetName val="127"/>
      <sheetName val="ACT_127"/>
      <sheetName val="Sección 4. Territorialización"/>
      <sheetName val="COI-04"/>
      <sheetName val="LISTAS"/>
      <sheetName val="COI-09"/>
      <sheetName val="PM04-PR08-F04-BAJA"/>
      <sheetName val="PM04-PR0-F05-ALTA"/>
      <sheetName val="PM04-PR0-F05-BAJA"/>
      <sheetName val="MASIVOS"/>
      <sheetName val="esgt"/>
      <sheetName val="Certificado Supervisión"/>
      <sheetName val="Convierte"/>
      <sheetName val="Junio"/>
      <sheetName val="Anexo"/>
      <sheetName val="Metas octubre"/>
      <sheetName val="ABRIL"/>
      <sheetName val="MAYO"/>
      <sheetName val="PAA DIC"/>
      <sheetName val="CONSOLIDADO 2018 0-Oficial"/>
      <sheetName val="FUENTES"/>
      <sheetName val="1.CONCEPTOS GASTO"/>
      <sheetName val="2. CONCEPTOS GTO MULTI"/>
      <sheetName val="PRESUPUESTO 2018"/>
      <sheetName val="PUNTOS INVERSIÓN"/>
      <sheetName val="PERSONAL"/>
      <sheetName val="PUNTOS INVERSION 2017"/>
      <sheetName val="Actividades"/>
      <sheetName val="hoja 1"/>
      <sheetName val="Partes interesadas potenciales"/>
      <sheetName val="PE01-PR22-F01"/>
      <sheetName val="DEPENDENCIA"/>
      <sheetName val="PRIMER TALLER"/>
      <sheetName val="Nomenclatura 2012"/>
      <sheetName val="PLANTA ACTUAL"/>
      <sheetName val="BD Planta actual"/>
      <sheetName val="Menu Principal"/>
      <sheetName val="FORMATO 1"/>
      <sheetName val="Análisis de Amenazas-2"/>
      <sheetName val="Amenazas"/>
      <sheetName val="Nivel del Riesgo-2"/>
      <sheetName val="Cuadros-2"/>
      <sheetName val="Vulnerabilidad"/>
      <sheetName val="Nivel del Riesgo"/>
      <sheetName val="FORMATO 3"/>
      <sheetName val="FORMATO 4"/>
      <sheetName val="GRANDES"/>
      <sheetName val="JARDINES"/>
      <sheetName val="PEQUEÑAS"/>
      <sheetName val="FORMATO 5"/>
      <sheetName val="FORMATO 6"/>
      <sheetName val="FORMATO 7"/>
      <sheetName val="FORMATO 8"/>
      <sheetName val="FORMATO 9"/>
      <sheetName val="FORMATO 10"/>
      <sheetName val="FORMATO 11"/>
      <sheetName val="FORMATO 12"/>
      <sheetName val="Parametros"/>
      <sheetName val="Sedes"/>
      <sheetName val="Planes de Emergencia Generados"/>
      <sheetName val="Esquema Sede Grande"/>
      <sheetName val="Esquema Sede Pequeña"/>
      <sheetName val="Esquema Sedes Enlace o Comedor"/>
      <sheetName val="Información General"/>
      <sheetName val="Análisis de Amenazas"/>
      <sheetName val="Análisis de Vulnerabilidad"/>
      <sheetName val="Plan Acción Analisis de Riesgos"/>
      <sheetName val="Historico"/>
      <sheetName val="Recursos Para Emergencias"/>
      <sheetName val="Directorio Telefonico Grandes"/>
      <sheetName val="Directorio Telefonico Pequeñas"/>
      <sheetName val="Directorio Telefonico Jardines"/>
      <sheetName val="Preparación Simulacro"/>
      <sheetName val="Evaluación Simulacro"/>
      <sheetName val="Plan de Acción Grandes"/>
      <sheetName val="Plan de Acción Jardines"/>
      <sheetName val="Plan de Acción Pequeñas"/>
      <sheetName val="PONS"/>
      <sheetName val="PE Enlaces"/>
      <sheetName val="Plan Emergencias Vehiculos"/>
      <sheetName val="Plan de Contingencia"/>
      <sheetName val="Plan de Parques G"/>
      <sheetName val="Plan Parques J"/>
      <sheetName val="Plan de Piscinas"/>
      <sheetName val="Brigadistas 2014"/>
      <sheetName val="Reporte de Emergencias"/>
      <sheetName val="Plan de emergencia Calle 220 ma"/>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BOMBREROS"/>
      <sheetName val="DADEP"/>
      <sheetName val="IDEPAC"/>
      <sheetName val="SECRETARIA DE GOBIERNO"/>
      <sheetName val="CATASTRO"/>
      <sheetName val="FONCEP"/>
      <sheetName val="LOTERIA DE BOGOTA"/>
      <sheetName val="SECRETARIA GENERAL"/>
      <sheetName val="FONDO DE VIGILANCIA"/>
      <sheetName val="HACIENDA"/>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U.A.E.S.P"/>
      <sheetName val="EMPRESA DE RENOVACION URBANA"/>
      <sheetName val="CAJA DE VIVIENDA POPULAR"/>
      <sheetName val="SECRETARIA DEL HABITAT"/>
      <sheetName val="I.D.U"/>
      <sheetName val="JARDIN BOTANICO"/>
      <sheetName val="CANAL CAPITAL"/>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Numero_de_Contratos4"/>
      <sheetName val="Valor_Contratos4"/>
      <sheetName val="datos_graficas4"/>
      <sheetName val="Tabla_dinamica4"/>
      <sheetName val="BASE_DE_DATOS4"/>
      <sheetName val="CONVEVENIOS "/>
      <sheetName val="CONTRATOS-2009"/>
      <sheetName val="Concejal2008"/>
      <sheetName val="JULIO"/>
      <sheetName val="SEPTIEMBRE"/>
      <sheetName val="CONVEVENIOS_"/>
      <sheetName val="CONVEVENIOS_1"/>
      <sheetName val="CONVEVENIOS_3"/>
      <sheetName val="CONVEVENIOS_2"/>
      <sheetName val="CONVEVENIOS_4"/>
      <sheetName val="Gráfico1"/>
      <sheetName val="METAS"/>
      <sheetName val="Formato"/>
      <sheetName val="Conceptos de Gasto"/>
      <sheetName val=" Metas BD"/>
      <sheetName val="Fuentes OK"/>
      <sheetName val="VF 2018 (aprobadas 2017)"/>
      <sheetName val="Fuente"/>
      <sheetName val="Centro de Costos"/>
      <sheetName val="Datos Validación"/>
      <sheetName val="CENTROS DE COSTOS"/>
      <sheetName val="TD Proyecto"/>
      <sheetName val="presup por fase"/>
      <sheetName val="TD fuentes proy"/>
      <sheetName val="Fuente  (2)"/>
      <sheetName val="Homologación"/>
      <sheetName val="CC 6-OCT-2107"/>
      <sheetName val="Fuentes homologadas 6-Oct"/>
      <sheetName val="Fuentes y Proyectos"/>
      <sheetName val="Plantilla SECOP II Agrupa (2)"/>
      <sheetName val="PAA-CONSOL-SDM 100%-2017 (2)"/>
      <sheetName val="Multi-proceso (2)"/>
      <sheetName val="Metas Noviembre"/>
      <sheetName val="COMPARA CDP PREDIS"/>
      <sheetName val="POR VIABILIAR"/>
      <sheetName val="CONSOLIDADO 2018 0-ANTIGUA"/>
      <sheetName val="FUENTES ANTIGUA"/>
      <sheetName val="CONSOLIDADO 2018 Oficial CARGUE"/>
      <sheetName val="PUNTOS DE INVERS."/>
      <sheetName val="METAS Oficial"/>
      <sheetName val="FUENTES Oficial"/>
      <sheetName val="CONCEPTOS GASTO Oficial"/>
      <sheetName val="ValidadoreS"/>
      <sheetName val="PARA CTDD"/>
      <sheetName val="UNIDAD_1"/>
      <sheetName val="UNIDAD_2"/>
      <sheetName val="Terceros"/>
      <sheetName val="ENTRADAS_CONSOLIDADO"/>
      <sheetName val="plantillas_devolucion"/>
      <sheetName val="DEVOLUCION_CONSOLIDADO"/>
      <sheetName val="PUBLICA_DEVOLUCIONES"/>
      <sheetName val="encabezado"/>
      <sheetName val="plano"/>
      <sheetName val="Plantilla SECOP Agrupa"/>
      <sheetName val="Metas mayo"/>
      <sheetName val="Metas JUNIO"/>
      <sheetName val="Metas DICIEMBRE"/>
      <sheetName val="PREDIS 30 DIC"/>
      <sheetName val="Base"/>
      <sheetName val="2017"/>
      <sheetName val="2016"/>
      <sheetName val="PAA FUNCIO"/>
      <sheetName val="PAA FUNCIO 2"/>
      <sheetName val="PAA CONSOL BMT 2016"/>
      <sheetName val="CONTRATACION"/>
      <sheetName val="EVALUACION PROY"/>
      <sheetName val="EVALUACIO"/>
      <sheetName val="8.CONTRATACION"/>
      <sheetName val="INFO-METAS"/>
      <sheetName val="METAS U2 "/>
      <sheetName val="VAL PREDIS"/>
      <sheetName val="BMT SIVICOF"/>
      <sheetName val="MULTI-PROCESOS"/>
      <sheetName val="METAS U2"/>
      <sheetName val="Formato1PCC 15 Junio"/>
      <sheetName val="CRONOGRAMA"/>
      <sheetName val="PADD 2016-2020"/>
      <sheetName val="PADD 2016-2020 (2)"/>
      <sheetName val="Validadores (2)"/>
      <sheetName val="PLANTA"/>
      <sheetName val="PAA FUNCIONTO"/>
      <sheetName val="1_Conceptos"/>
      <sheetName val="2_Soporte"/>
      <sheetName val="1"/>
      <sheetName val="Act_1"/>
      <sheetName val="3"/>
      <sheetName val="Act_3"/>
      <sheetName val="4"/>
      <sheetName val="Act_4"/>
      <sheetName val="5"/>
      <sheetName val="Act_5"/>
      <sheetName val="6"/>
      <sheetName val="Act_6"/>
      <sheetName val="7"/>
      <sheetName val="Act_7"/>
      <sheetName val="8"/>
      <sheetName val="Act_8"/>
      <sheetName val="9"/>
      <sheetName val="Act_9"/>
      <sheetName val="PLANILLA"/>
      <sheetName val="Hoja 2"/>
      <sheetName val="30-01-2017"/>
      <sheetName val="31-02-2017 "/>
      <sheetName val="01-02-2017"/>
      <sheetName val="02-02-2017"/>
      <sheetName val="03-02-2017"/>
      <sheetName val="06-02-2017"/>
      <sheetName val="17-02-2017"/>
      <sheetName val="27-02-2017"/>
      <sheetName val="28-02-2017"/>
      <sheetName val="01-03-2017"/>
      <sheetName val="02-03-2017"/>
      <sheetName val="03-03-2017"/>
      <sheetName val="06-03-2017"/>
      <sheetName val="07-03-2017"/>
      <sheetName val="08-03-2017"/>
      <sheetName val="desaparecen de paquetes"/>
      <sheetName val="REGISTROS 2012"/>
      <sheetName val="RESGISTROS 2013"/>
      <sheetName val="REGISTROS 2014"/>
      <sheetName val="REGISTROS 2015"/>
      <sheetName val="REGISTROS 2016 A 31 MAYO"/>
      <sheetName val="REGISTROS 2016 2 SEMESTRE "/>
      <sheetName val="REGISTROS 2017"/>
      <sheetName val="memo administrativa"/>
      <sheetName val="PAA 2018"/>
      <sheetName val="TODO DPA"/>
      <sheetName val="ESTADISTICA"/>
      <sheetName val="VACANTES"/>
      <sheetName val="TD FECHAS DE TERMINACIÓN"/>
      <sheetName val="entrega subsecre"/>
      <sheetName val="para firma subsecretaria"/>
      <sheetName val="radicados DAL"/>
      <sheetName val="historico contravenciones"/>
      <sheetName val="Hoja8"/>
      <sheetName val="TODA LA DPA (2)"/>
      <sheetName val="TODA LA DPA"/>
      <sheetName val="SUPERCADE"/>
      <sheetName val="TD PERSONAL POR ARE"/>
      <sheetName val="grupos"/>
      <sheetName val="GRUPOS POR AREA"/>
      <sheetName val="movimientos presupuestales"/>
      <sheetName val="0348- VIGENCIA"/>
      <sheetName val="0348- RESERVAS"/>
      <sheetName val="6219- VIGENCIA"/>
      <sheetName val="6219- RESERVA"/>
      <sheetName val="7132- VIGENCIA"/>
      <sheetName val="7132-RESERVAS"/>
      <sheetName val="7253- VIGENCIA"/>
      <sheetName val="7253-RESERVAS"/>
      <sheetName val="7254- VIGENCIA"/>
      <sheetName val="7254- RESERVAS"/>
      <sheetName val="PASIVOS"/>
      <sheetName val="Matriz"/>
      <sheetName val="Resumen %"/>
      <sheetName val="EJECUCION BMT "/>
      <sheetName val="RESERVAS BH+BMT"/>
      <sheetName val="FUNCIONAMIENTO"/>
      <sheetName val="CONTEXTO ESTRATÉGICO"/>
      <sheetName val="OBJETIVOS ESTRATEGICOS"/>
      <sheetName val="MAPA DE RIESGOS"/>
      <sheetName val="CLASIFICACIÓN DEL RIESGO "/>
      <sheetName val="EVALUACIÓN DE CONTROLES"/>
      <sheetName val="Ficha"/>
      <sheetName val="Espejo"/>
      <sheetName val="Master"/>
      <sheetName val="nombre"/>
      <sheetName val="Start"/>
      <sheetName val="System Access"/>
      <sheetName val="Data Entry"/>
      <sheetName val="Data Processing"/>
      <sheetName val="Interfaces"/>
      <sheetName val="Data Reporting"/>
      <sheetName val="Defs"/>
      <sheetName val="Registro Riesgos"/>
      <sheetName val="Análisis de riesgo"/>
      <sheetName val="Clasificación Riesgos - Imp"/>
      <sheetName val="Estadisticas"/>
      <sheetName val="Informe de Riesgos"/>
      <sheetName val="Graficas"/>
      <sheetName val="Consulta Riesgos"/>
      <sheetName val="Severidad - Consecuencia"/>
      <sheetName val="Probabilidad-Frecuencia"/>
      <sheetName val="Analisis de riesgo"/>
      <sheetName val="Graficas Tipo Riesgo"/>
      <sheetName val="Graficas Evento Riesgo"/>
      <sheetName val="Tablas"/>
      <sheetName val="Inventario"/>
      <sheetName val="Indice de Información"/>
      <sheetName val="Inventario Activos"/>
      <sheetName val="Clasificación"/>
      <sheetName val="INSTRUCTIVO"/>
      <sheetName val="Sub. de Contra."/>
      <sheetName val="Sub. Jur. Coac"/>
      <sheetName val="Dir. de Seg Via."/>
      <sheetName val="Dir de Servicio "/>
      <sheetName val="Dir. de Cont y Vig. "/>
      <sheetName val="Sub. Adm "/>
      <sheetName val="Sub. Financiera"/>
      <sheetName val="Sub . Inv Transporte "/>
      <sheetName val="TABLA"/>
      <sheetName val="Tablas instituciones"/>
      <sheetName val="PAGO CURSO"/>
      <sheetName val="COMPRA DOLARES"/>
      <sheetName val="CAJA SOCIAL"/>
      <sheetName val="CITI"/>
      <sheetName val="TITULOS ABRIL"/>
      <sheetName val="Unicos Consolidada"/>
      <sheetName val="Cifrsa Control"/>
      <sheetName val="Hoja 1. POA"/>
      <sheetName val="Hoja 2. Metas_ Presupuesto "/>
      <sheetName val="Hoja 3. Metas PDD"/>
      <sheetName val="SITP 39"/>
      <sheetName val="SITP 44"/>
      <sheetName val="SITP 43"/>
      <sheetName val="SITP GESTIÓN A"/>
      <sheetName val="SITP GESTIÓN B"/>
      <sheetName val="SJC 37"/>
      <sheetName val="SJC 38"/>
      <sheetName val="SJC 41"/>
      <sheetName val="SJC GESTIÓN A"/>
      <sheetName val="SCT 40"/>
      <sheetName val="SCT 42"/>
      <sheetName val="SCT 45"/>
      <sheetName val="DPA GESTIÓN A"/>
      <sheetName val="DPA GESTIÓN B"/>
      <sheetName val="VARIABLES 1"/>
      <sheetName val="Metas_Magnitud"/>
      <sheetName val="HV 1"/>
      <sheetName val="HV 2"/>
      <sheetName val="HV 4"/>
      <sheetName val="Hoja15"/>
      <sheetName val="TD2016"/>
      <sheetName val="INFO POA"/>
      <sheetName val="BDPOA2016"/>
      <sheetName val="TDPOA2017"/>
      <sheetName val="BDPOA2017"/>
      <sheetName val="REVISORES"/>
      <sheetName val="GRAFICA ESTADISTICA - REVISORES"/>
      <sheetName val="SUSTANCIADORES"/>
      <sheetName val="GRAFICA ESTADISTICA - SUSTANCIA"/>
      <sheetName val="EXP. PARA REPARTOS"/>
      <sheetName val="TOTAL EXPEDIENTES"/>
      <sheetName val="TOTAL EXPEDIENTES 2017"/>
    </sheetNames>
    <sheetDataSet>
      <sheetData sheetId="0" refreshError="1"/>
      <sheetData sheetId="1" refreshError="1"/>
      <sheetData sheetId="2" refreshError="1"/>
      <sheetData sheetId="3"/>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AZ5">
            <v>46535400</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ow r="4">
          <cell r="B4" t="str">
            <v>12.1-CONTRATACIÓN DIRECTA-ACTO ADTIVO DE JUSTIFICACIÓN - NO SERVICIOS PERSONAL</v>
          </cell>
        </row>
      </sheetData>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sheetData sheetId="94">
        <row r="16">
          <cell r="B16" t="str">
            <v>SGC-01</v>
          </cell>
        </row>
      </sheetData>
      <sheetData sheetId="95">
        <row r="159">
          <cell r="L159">
            <v>137667473931</v>
          </cell>
        </row>
      </sheetData>
      <sheetData sheetId="96" refreshError="1"/>
      <sheetData sheetId="97"/>
      <sheetData sheetId="98"/>
      <sheetData sheetId="99"/>
      <sheetData sheetId="100"/>
      <sheetData sheetId="101"/>
      <sheetData sheetId="102" refreshError="1"/>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refreshError="1"/>
      <sheetData sheetId="344" refreshError="1"/>
      <sheetData sheetId="345"/>
      <sheetData sheetId="346"/>
      <sheetData sheetId="347"/>
      <sheetData sheetId="348"/>
      <sheetData sheetId="349" refreshError="1"/>
      <sheetData sheetId="350" refreshError="1"/>
      <sheetData sheetId="351" refreshError="1"/>
      <sheetData sheetId="352" refreshError="1"/>
      <sheetData sheetId="353" refreshError="1"/>
      <sheetData sheetId="354" refreshError="1"/>
      <sheetData sheetId="355"/>
      <sheetData sheetId="356"/>
      <sheetData sheetId="357"/>
      <sheetData sheetId="358"/>
      <sheetData sheetId="359"/>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sheetData sheetId="376"/>
      <sheetData sheetId="377"/>
      <sheetData sheetId="378"/>
      <sheetData sheetId="379"/>
      <sheetData sheetId="380" refreshError="1"/>
      <sheetData sheetId="381"/>
      <sheetData sheetId="382" refreshError="1"/>
      <sheetData sheetId="383" refreshError="1"/>
      <sheetData sheetId="384" refreshError="1"/>
      <sheetData sheetId="385" refreshError="1"/>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refreshError="1"/>
      <sheetData sheetId="434" refreshError="1"/>
      <sheetData sheetId="435" refreshError="1"/>
      <sheetData sheetId="436"/>
      <sheetData sheetId="437"/>
      <sheetData sheetId="438"/>
      <sheetData sheetId="439"/>
      <sheetData sheetId="440"/>
      <sheetData sheetId="441"/>
      <sheetData sheetId="442"/>
      <sheetData sheetId="443"/>
      <sheetData sheetId="444"/>
      <sheetData sheetId="445">
        <row r="120">
          <cell r="K120">
            <v>15372966815</v>
          </cell>
        </row>
      </sheetData>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sheetData sheetId="529"/>
      <sheetData sheetId="530"/>
      <sheetData sheetId="531"/>
      <sheetData sheetId="532"/>
      <sheetData sheetId="533" refreshError="1"/>
      <sheetData sheetId="534" refreshError="1"/>
      <sheetData sheetId="535" refreshError="1"/>
      <sheetData sheetId="536" refreshError="1"/>
      <sheetData sheetId="537" refreshError="1"/>
      <sheetData sheetId="538" refreshError="1"/>
      <sheetData sheetId="539"/>
      <sheetData sheetId="540">
        <row r="1">
          <cell r="A1">
            <v>1</v>
          </cell>
        </row>
      </sheetData>
      <sheetData sheetId="541" refreshError="1"/>
      <sheetData sheetId="542"/>
      <sheetData sheetId="543" refreshError="1"/>
      <sheetData sheetId="544"/>
      <sheetData sheetId="545" refreshError="1"/>
      <sheetData sheetId="546" refreshError="1"/>
      <sheetData sheetId="547" refreshError="1"/>
      <sheetData sheetId="548"/>
      <sheetData sheetId="549"/>
      <sheetData sheetId="550"/>
      <sheetData sheetId="551" refreshError="1"/>
      <sheetData sheetId="552"/>
      <sheetData sheetId="553"/>
      <sheetData sheetId="554"/>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sheetData sheetId="567"/>
      <sheetData sheetId="568"/>
      <sheetData sheetId="569"/>
      <sheetData sheetId="570"/>
      <sheetData sheetId="571"/>
      <sheetData sheetId="572"/>
      <sheetData sheetId="573"/>
      <sheetData sheetId="574"/>
      <sheetData sheetId="575">
        <row r="2">
          <cell r="G2" t="str">
            <v>Normativas</v>
          </cell>
        </row>
      </sheetData>
      <sheetData sheetId="576"/>
      <sheetData sheetId="577" refreshError="1"/>
      <sheetData sheetId="578" refreshError="1"/>
      <sheetData sheetId="579" refreshError="1"/>
      <sheetData sheetId="580" refreshError="1"/>
      <sheetData sheetId="581" refreshError="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row r="9">
          <cell r="F9" t="str">
            <v>DPA GESTION A - Proferir el 70% de las  resoluciones de fallo que resuelven el recurso de  apelación interpuestos en contra de los  fallos emitidos por la Subdirección de Contravenciones de Tránsito.</v>
          </cell>
        </row>
      </sheetData>
      <sheetData sheetId="600">
        <row r="9">
          <cell r="F9" t="str">
            <v xml:space="preserve">DPA GESTION B - Proferir el 70% de las  resoluciones de fallo que resuelven el recurso de  apelación interpuestos en contra de los  fallos emitidos por la Subdirección de Investigaciones de Transporte Público. </v>
          </cell>
        </row>
      </sheetData>
      <sheetData sheetId="601"/>
      <sheetData sheetId="602"/>
      <sheetData sheetId="603">
        <row r="9">
          <cell r="F9" t="str">
            <v xml:space="preserve">1. Resolver el 75% de los recursos de apelación interpuestos en contra de los fallos emitidos en primera instancia por las Subdirecciones de Contravenciones de Tránsito e Investigaciones de Transporte Público. </v>
          </cell>
        </row>
      </sheetData>
      <sheetData sheetId="604">
        <row r="9">
          <cell r="F9" t="str">
            <v xml:space="preserve">2. Resolver el 90% de las solicitudes y recursos de queja radicados ante la Dirección de Procesos Administrativos como segunda instancia, distintas a los recursos de apelación interpuestos por los infractores de las normas de tránsito y transporte público. </v>
          </cell>
        </row>
      </sheetData>
      <sheetData sheetId="605"/>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3"/>
  <sheetViews>
    <sheetView showGridLines="0" tabSelected="1" topLeftCell="C1" zoomScale="70" zoomScaleNormal="70" workbookViewId="0">
      <selection activeCell="G17" sqref="G17"/>
    </sheetView>
  </sheetViews>
  <sheetFormatPr baseColWidth="10" defaultRowHeight="15" x14ac:dyDescent="0.25"/>
  <cols>
    <col min="1" max="1" width="9.140625" style="2" customWidth="1"/>
    <col min="2" max="2" width="24" style="2" customWidth="1"/>
    <col min="3" max="3" width="45.5703125" style="2" customWidth="1"/>
    <col min="4" max="4" width="18.5703125" style="2" customWidth="1"/>
    <col min="5" max="5" width="35.5703125" style="2" customWidth="1"/>
    <col min="6" max="6" width="19" style="2" customWidth="1"/>
    <col min="7" max="7" width="42.42578125" style="2" customWidth="1"/>
    <col min="8" max="8" width="11.42578125" style="2" customWidth="1"/>
    <col min="9" max="9" width="11.85546875" style="2" customWidth="1"/>
    <col min="10" max="10" width="11.140625" style="2" customWidth="1"/>
    <col min="11" max="11" width="10.42578125" style="2" customWidth="1"/>
    <col min="12" max="12" width="10.140625" style="2" customWidth="1"/>
    <col min="13" max="13" width="11" style="2" customWidth="1"/>
    <col min="14" max="14" width="11.140625" style="2" customWidth="1"/>
    <col min="15" max="15" width="9.5703125" style="2" customWidth="1"/>
    <col min="16" max="16" width="10.140625" style="2" customWidth="1"/>
    <col min="17" max="18" width="9.28515625" style="2" customWidth="1"/>
    <col min="19" max="19" width="12.28515625" style="2" customWidth="1"/>
    <col min="20" max="20" width="16.42578125" style="2" customWidth="1"/>
    <col min="21" max="21" width="11" style="2" customWidth="1"/>
    <col min="22" max="22" width="37" style="2" customWidth="1"/>
    <col min="23" max="255" width="11.42578125" style="2"/>
    <col min="256" max="256" width="9.140625" style="2" customWidth="1"/>
    <col min="257" max="257" width="24" style="2" customWidth="1"/>
    <col min="258" max="259" width="20" style="2" customWidth="1"/>
    <col min="260" max="260" width="18.5703125" style="2" customWidth="1"/>
    <col min="261" max="261" width="20" style="2" customWidth="1"/>
    <col min="262" max="262" width="19" style="2" customWidth="1"/>
    <col min="263" max="263" width="24.7109375" style="2" customWidth="1"/>
    <col min="264" max="275" width="7.7109375" style="2" customWidth="1"/>
    <col min="276" max="276" width="16.42578125" style="2" customWidth="1"/>
    <col min="277" max="277" width="11" style="2" customWidth="1"/>
    <col min="278" max="278" width="18.7109375" style="2" customWidth="1"/>
    <col min="279" max="511" width="11.42578125" style="2"/>
    <col min="512" max="512" width="9.140625" style="2" customWidth="1"/>
    <col min="513" max="513" width="24" style="2" customWidth="1"/>
    <col min="514" max="515" width="20" style="2" customWidth="1"/>
    <col min="516" max="516" width="18.5703125" style="2" customWidth="1"/>
    <col min="517" max="517" width="20" style="2" customWidth="1"/>
    <col min="518" max="518" width="19" style="2" customWidth="1"/>
    <col min="519" max="519" width="24.7109375" style="2" customWidth="1"/>
    <col min="520" max="531" width="7.7109375" style="2" customWidth="1"/>
    <col min="532" max="532" width="16.42578125" style="2" customWidth="1"/>
    <col min="533" max="533" width="11" style="2" customWidth="1"/>
    <col min="534" max="534" width="18.7109375" style="2" customWidth="1"/>
    <col min="535" max="767" width="11.42578125" style="2"/>
    <col min="768" max="768" width="9.140625" style="2" customWidth="1"/>
    <col min="769" max="769" width="24" style="2" customWidth="1"/>
    <col min="770" max="771" width="20" style="2" customWidth="1"/>
    <col min="772" max="772" width="18.5703125" style="2" customWidth="1"/>
    <col min="773" max="773" width="20" style="2" customWidth="1"/>
    <col min="774" max="774" width="19" style="2" customWidth="1"/>
    <col min="775" max="775" width="24.7109375" style="2" customWidth="1"/>
    <col min="776" max="787" width="7.7109375" style="2" customWidth="1"/>
    <col min="788" max="788" width="16.42578125" style="2" customWidth="1"/>
    <col min="789" max="789" width="11" style="2" customWidth="1"/>
    <col min="790" max="790" width="18.7109375" style="2" customWidth="1"/>
    <col min="791" max="1023" width="11.42578125" style="2"/>
    <col min="1024" max="1024" width="9.140625" style="2" customWidth="1"/>
    <col min="1025" max="1025" width="24" style="2" customWidth="1"/>
    <col min="1026" max="1027" width="20" style="2" customWidth="1"/>
    <col min="1028" max="1028" width="18.5703125" style="2" customWidth="1"/>
    <col min="1029" max="1029" width="20" style="2" customWidth="1"/>
    <col min="1030" max="1030" width="19" style="2" customWidth="1"/>
    <col min="1031" max="1031" width="24.7109375" style="2" customWidth="1"/>
    <col min="1032" max="1043" width="7.7109375" style="2" customWidth="1"/>
    <col min="1044" max="1044" width="16.42578125" style="2" customWidth="1"/>
    <col min="1045" max="1045" width="11" style="2" customWidth="1"/>
    <col min="1046" max="1046" width="18.7109375" style="2" customWidth="1"/>
    <col min="1047" max="1279" width="11.42578125" style="2"/>
    <col min="1280" max="1280" width="9.140625" style="2" customWidth="1"/>
    <col min="1281" max="1281" width="24" style="2" customWidth="1"/>
    <col min="1282" max="1283" width="20" style="2" customWidth="1"/>
    <col min="1284" max="1284" width="18.5703125" style="2" customWidth="1"/>
    <col min="1285" max="1285" width="20" style="2" customWidth="1"/>
    <col min="1286" max="1286" width="19" style="2" customWidth="1"/>
    <col min="1287" max="1287" width="24.7109375" style="2" customWidth="1"/>
    <col min="1288" max="1299" width="7.7109375" style="2" customWidth="1"/>
    <col min="1300" max="1300" width="16.42578125" style="2" customWidth="1"/>
    <col min="1301" max="1301" width="11" style="2" customWidth="1"/>
    <col min="1302" max="1302" width="18.7109375" style="2" customWidth="1"/>
    <col min="1303" max="1535" width="11.42578125" style="2"/>
    <col min="1536" max="1536" width="9.140625" style="2" customWidth="1"/>
    <col min="1537" max="1537" width="24" style="2" customWidth="1"/>
    <col min="1538" max="1539" width="20" style="2" customWidth="1"/>
    <col min="1540" max="1540" width="18.5703125" style="2" customWidth="1"/>
    <col min="1541" max="1541" width="20" style="2" customWidth="1"/>
    <col min="1542" max="1542" width="19" style="2" customWidth="1"/>
    <col min="1543" max="1543" width="24.7109375" style="2" customWidth="1"/>
    <col min="1544" max="1555" width="7.7109375" style="2" customWidth="1"/>
    <col min="1556" max="1556" width="16.42578125" style="2" customWidth="1"/>
    <col min="1557" max="1557" width="11" style="2" customWidth="1"/>
    <col min="1558" max="1558" width="18.7109375" style="2" customWidth="1"/>
    <col min="1559" max="1791" width="11.42578125" style="2"/>
    <col min="1792" max="1792" width="9.140625" style="2" customWidth="1"/>
    <col min="1793" max="1793" width="24" style="2" customWidth="1"/>
    <col min="1794" max="1795" width="20" style="2" customWidth="1"/>
    <col min="1796" max="1796" width="18.5703125" style="2" customWidth="1"/>
    <col min="1797" max="1797" width="20" style="2" customWidth="1"/>
    <col min="1798" max="1798" width="19" style="2" customWidth="1"/>
    <col min="1799" max="1799" width="24.7109375" style="2" customWidth="1"/>
    <col min="1800" max="1811" width="7.7109375" style="2" customWidth="1"/>
    <col min="1812" max="1812" width="16.42578125" style="2" customWidth="1"/>
    <col min="1813" max="1813" width="11" style="2" customWidth="1"/>
    <col min="1814" max="1814" width="18.7109375" style="2" customWidth="1"/>
    <col min="1815" max="2047" width="11.42578125" style="2"/>
    <col min="2048" max="2048" width="9.140625" style="2" customWidth="1"/>
    <col min="2049" max="2049" width="24" style="2" customWidth="1"/>
    <col min="2050" max="2051" width="20" style="2" customWidth="1"/>
    <col min="2052" max="2052" width="18.5703125" style="2" customWidth="1"/>
    <col min="2053" max="2053" width="20" style="2" customWidth="1"/>
    <col min="2054" max="2054" width="19" style="2" customWidth="1"/>
    <col min="2055" max="2055" width="24.7109375" style="2" customWidth="1"/>
    <col min="2056" max="2067" width="7.7109375" style="2" customWidth="1"/>
    <col min="2068" max="2068" width="16.42578125" style="2" customWidth="1"/>
    <col min="2069" max="2069" width="11" style="2" customWidth="1"/>
    <col min="2070" max="2070" width="18.7109375" style="2" customWidth="1"/>
    <col min="2071" max="2303" width="11.42578125" style="2"/>
    <col min="2304" max="2304" width="9.140625" style="2" customWidth="1"/>
    <col min="2305" max="2305" width="24" style="2" customWidth="1"/>
    <col min="2306" max="2307" width="20" style="2" customWidth="1"/>
    <col min="2308" max="2308" width="18.5703125" style="2" customWidth="1"/>
    <col min="2309" max="2309" width="20" style="2" customWidth="1"/>
    <col min="2310" max="2310" width="19" style="2" customWidth="1"/>
    <col min="2311" max="2311" width="24.7109375" style="2" customWidth="1"/>
    <col min="2312" max="2323" width="7.7109375" style="2" customWidth="1"/>
    <col min="2324" max="2324" width="16.42578125" style="2" customWidth="1"/>
    <col min="2325" max="2325" width="11" style="2" customWidth="1"/>
    <col min="2326" max="2326" width="18.7109375" style="2" customWidth="1"/>
    <col min="2327" max="2559" width="11.42578125" style="2"/>
    <col min="2560" max="2560" width="9.140625" style="2" customWidth="1"/>
    <col min="2561" max="2561" width="24" style="2" customWidth="1"/>
    <col min="2562" max="2563" width="20" style="2" customWidth="1"/>
    <col min="2564" max="2564" width="18.5703125" style="2" customWidth="1"/>
    <col min="2565" max="2565" width="20" style="2" customWidth="1"/>
    <col min="2566" max="2566" width="19" style="2" customWidth="1"/>
    <col min="2567" max="2567" width="24.7109375" style="2" customWidth="1"/>
    <col min="2568" max="2579" width="7.7109375" style="2" customWidth="1"/>
    <col min="2580" max="2580" width="16.42578125" style="2" customWidth="1"/>
    <col min="2581" max="2581" width="11" style="2" customWidth="1"/>
    <col min="2582" max="2582" width="18.7109375" style="2" customWidth="1"/>
    <col min="2583" max="2815" width="11.42578125" style="2"/>
    <col min="2816" max="2816" width="9.140625" style="2" customWidth="1"/>
    <col min="2817" max="2817" width="24" style="2" customWidth="1"/>
    <col min="2818" max="2819" width="20" style="2" customWidth="1"/>
    <col min="2820" max="2820" width="18.5703125" style="2" customWidth="1"/>
    <col min="2821" max="2821" width="20" style="2" customWidth="1"/>
    <col min="2822" max="2822" width="19" style="2" customWidth="1"/>
    <col min="2823" max="2823" width="24.7109375" style="2" customWidth="1"/>
    <col min="2824" max="2835" width="7.7109375" style="2" customWidth="1"/>
    <col min="2836" max="2836" width="16.42578125" style="2" customWidth="1"/>
    <col min="2837" max="2837" width="11" style="2" customWidth="1"/>
    <col min="2838" max="2838" width="18.7109375" style="2" customWidth="1"/>
    <col min="2839" max="3071" width="11.42578125" style="2"/>
    <col min="3072" max="3072" width="9.140625" style="2" customWidth="1"/>
    <col min="3073" max="3073" width="24" style="2" customWidth="1"/>
    <col min="3074" max="3075" width="20" style="2" customWidth="1"/>
    <col min="3076" max="3076" width="18.5703125" style="2" customWidth="1"/>
    <col min="3077" max="3077" width="20" style="2" customWidth="1"/>
    <col min="3078" max="3078" width="19" style="2" customWidth="1"/>
    <col min="3079" max="3079" width="24.7109375" style="2" customWidth="1"/>
    <col min="3080" max="3091" width="7.7109375" style="2" customWidth="1"/>
    <col min="3092" max="3092" width="16.42578125" style="2" customWidth="1"/>
    <col min="3093" max="3093" width="11" style="2" customWidth="1"/>
    <col min="3094" max="3094" width="18.7109375" style="2" customWidth="1"/>
    <col min="3095" max="3327" width="11.42578125" style="2"/>
    <col min="3328" max="3328" width="9.140625" style="2" customWidth="1"/>
    <col min="3329" max="3329" width="24" style="2" customWidth="1"/>
    <col min="3330" max="3331" width="20" style="2" customWidth="1"/>
    <col min="3332" max="3332" width="18.5703125" style="2" customWidth="1"/>
    <col min="3333" max="3333" width="20" style="2" customWidth="1"/>
    <col min="3334" max="3334" width="19" style="2" customWidth="1"/>
    <col min="3335" max="3335" width="24.7109375" style="2" customWidth="1"/>
    <col min="3336" max="3347" width="7.7109375" style="2" customWidth="1"/>
    <col min="3348" max="3348" width="16.42578125" style="2" customWidth="1"/>
    <col min="3349" max="3349" width="11" style="2" customWidth="1"/>
    <col min="3350" max="3350" width="18.7109375" style="2" customWidth="1"/>
    <col min="3351" max="3583" width="11.42578125" style="2"/>
    <col min="3584" max="3584" width="9.140625" style="2" customWidth="1"/>
    <col min="3585" max="3585" width="24" style="2" customWidth="1"/>
    <col min="3586" max="3587" width="20" style="2" customWidth="1"/>
    <col min="3588" max="3588" width="18.5703125" style="2" customWidth="1"/>
    <col min="3589" max="3589" width="20" style="2" customWidth="1"/>
    <col min="3590" max="3590" width="19" style="2" customWidth="1"/>
    <col min="3591" max="3591" width="24.7109375" style="2" customWidth="1"/>
    <col min="3592" max="3603" width="7.7109375" style="2" customWidth="1"/>
    <col min="3604" max="3604" width="16.42578125" style="2" customWidth="1"/>
    <col min="3605" max="3605" width="11" style="2" customWidth="1"/>
    <col min="3606" max="3606" width="18.7109375" style="2" customWidth="1"/>
    <col min="3607" max="3839" width="11.42578125" style="2"/>
    <col min="3840" max="3840" width="9.140625" style="2" customWidth="1"/>
    <col min="3841" max="3841" width="24" style="2" customWidth="1"/>
    <col min="3842" max="3843" width="20" style="2" customWidth="1"/>
    <col min="3844" max="3844" width="18.5703125" style="2" customWidth="1"/>
    <col min="3845" max="3845" width="20" style="2" customWidth="1"/>
    <col min="3846" max="3846" width="19" style="2" customWidth="1"/>
    <col min="3847" max="3847" width="24.7109375" style="2" customWidth="1"/>
    <col min="3848" max="3859" width="7.7109375" style="2" customWidth="1"/>
    <col min="3860" max="3860" width="16.42578125" style="2" customWidth="1"/>
    <col min="3861" max="3861" width="11" style="2" customWidth="1"/>
    <col min="3862" max="3862" width="18.7109375" style="2" customWidth="1"/>
    <col min="3863" max="4095" width="11.42578125" style="2"/>
    <col min="4096" max="4096" width="9.140625" style="2" customWidth="1"/>
    <col min="4097" max="4097" width="24" style="2" customWidth="1"/>
    <col min="4098" max="4099" width="20" style="2" customWidth="1"/>
    <col min="4100" max="4100" width="18.5703125" style="2" customWidth="1"/>
    <col min="4101" max="4101" width="20" style="2" customWidth="1"/>
    <col min="4102" max="4102" width="19" style="2" customWidth="1"/>
    <col min="4103" max="4103" width="24.7109375" style="2" customWidth="1"/>
    <col min="4104" max="4115" width="7.7109375" style="2" customWidth="1"/>
    <col min="4116" max="4116" width="16.42578125" style="2" customWidth="1"/>
    <col min="4117" max="4117" width="11" style="2" customWidth="1"/>
    <col min="4118" max="4118" width="18.7109375" style="2" customWidth="1"/>
    <col min="4119" max="4351" width="11.42578125" style="2"/>
    <col min="4352" max="4352" width="9.140625" style="2" customWidth="1"/>
    <col min="4353" max="4353" width="24" style="2" customWidth="1"/>
    <col min="4354" max="4355" width="20" style="2" customWidth="1"/>
    <col min="4356" max="4356" width="18.5703125" style="2" customWidth="1"/>
    <col min="4357" max="4357" width="20" style="2" customWidth="1"/>
    <col min="4358" max="4358" width="19" style="2" customWidth="1"/>
    <col min="4359" max="4359" width="24.7109375" style="2" customWidth="1"/>
    <col min="4360" max="4371" width="7.7109375" style="2" customWidth="1"/>
    <col min="4372" max="4372" width="16.42578125" style="2" customWidth="1"/>
    <col min="4373" max="4373" width="11" style="2" customWidth="1"/>
    <col min="4374" max="4374" width="18.7109375" style="2" customWidth="1"/>
    <col min="4375" max="4607" width="11.42578125" style="2"/>
    <col min="4608" max="4608" width="9.140625" style="2" customWidth="1"/>
    <col min="4609" max="4609" width="24" style="2" customWidth="1"/>
    <col min="4610" max="4611" width="20" style="2" customWidth="1"/>
    <col min="4612" max="4612" width="18.5703125" style="2" customWidth="1"/>
    <col min="4613" max="4613" width="20" style="2" customWidth="1"/>
    <col min="4614" max="4614" width="19" style="2" customWidth="1"/>
    <col min="4615" max="4615" width="24.7109375" style="2" customWidth="1"/>
    <col min="4616" max="4627" width="7.7109375" style="2" customWidth="1"/>
    <col min="4628" max="4628" width="16.42578125" style="2" customWidth="1"/>
    <col min="4629" max="4629" width="11" style="2" customWidth="1"/>
    <col min="4630" max="4630" width="18.7109375" style="2" customWidth="1"/>
    <col min="4631" max="4863" width="11.42578125" style="2"/>
    <col min="4864" max="4864" width="9.140625" style="2" customWidth="1"/>
    <col min="4865" max="4865" width="24" style="2" customWidth="1"/>
    <col min="4866" max="4867" width="20" style="2" customWidth="1"/>
    <col min="4868" max="4868" width="18.5703125" style="2" customWidth="1"/>
    <col min="4869" max="4869" width="20" style="2" customWidth="1"/>
    <col min="4870" max="4870" width="19" style="2" customWidth="1"/>
    <col min="4871" max="4871" width="24.7109375" style="2" customWidth="1"/>
    <col min="4872" max="4883" width="7.7109375" style="2" customWidth="1"/>
    <col min="4884" max="4884" width="16.42578125" style="2" customWidth="1"/>
    <col min="4885" max="4885" width="11" style="2" customWidth="1"/>
    <col min="4886" max="4886" width="18.7109375" style="2" customWidth="1"/>
    <col min="4887" max="5119" width="11.42578125" style="2"/>
    <col min="5120" max="5120" width="9.140625" style="2" customWidth="1"/>
    <col min="5121" max="5121" width="24" style="2" customWidth="1"/>
    <col min="5122" max="5123" width="20" style="2" customWidth="1"/>
    <col min="5124" max="5124" width="18.5703125" style="2" customWidth="1"/>
    <col min="5125" max="5125" width="20" style="2" customWidth="1"/>
    <col min="5126" max="5126" width="19" style="2" customWidth="1"/>
    <col min="5127" max="5127" width="24.7109375" style="2" customWidth="1"/>
    <col min="5128" max="5139" width="7.7109375" style="2" customWidth="1"/>
    <col min="5140" max="5140" width="16.42578125" style="2" customWidth="1"/>
    <col min="5141" max="5141" width="11" style="2" customWidth="1"/>
    <col min="5142" max="5142" width="18.7109375" style="2" customWidth="1"/>
    <col min="5143" max="5375" width="11.42578125" style="2"/>
    <col min="5376" max="5376" width="9.140625" style="2" customWidth="1"/>
    <col min="5377" max="5377" width="24" style="2" customWidth="1"/>
    <col min="5378" max="5379" width="20" style="2" customWidth="1"/>
    <col min="5380" max="5380" width="18.5703125" style="2" customWidth="1"/>
    <col min="5381" max="5381" width="20" style="2" customWidth="1"/>
    <col min="5382" max="5382" width="19" style="2" customWidth="1"/>
    <col min="5383" max="5383" width="24.7109375" style="2" customWidth="1"/>
    <col min="5384" max="5395" width="7.7109375" style="2" customWidth="1"/>
    <col min="5396" max="5396" width="16.42578125" style="2" customWidth="1"/>
    <col min="5397" max="5397" width="11" style="2" customWidth="1"/>
    <col min="5398" max="5398" width="18.7109375" style="2" customWidth="1"/>
    <col min="5399" max="5631" width="11.42578125" style="2"/>
    <col min="5632" max="5632" width="9.140625" style="2" customWidth="1"/>
    <col min="5633" max="5633" width="24" style="2" customWidth="1"/>
    <col min="5634" max="5635" width="20" style="2" customWidth="1"/>
    <col min="5636" max="5636" width="18.5703125" style="2" customWidth="1"/>
    <col min="5637" max="5637" width="20" style="2" customWidth="1"/>
    <col min="5638" max="5638" width="19" style="2" customWidth="1"/>
    <col min="5639" max="5639" width="24.7109375" style="2" customWidth="1"/>
    <col min="5640" max="5651" width="7.7109375" style="2" customWidth="1"/>
    <col min="5652" max="5652" width="16.42578125" style="2" customWidth="1"/>
    <col min="5653" max="5653" width="11" style="2" customWidth="1"/>
    <col min="5654" max="5654" width="18.7109375" style="2" customWidth="1"/>
    <col min="5655" max="5887" width="11.42578125" style="2"/>
    <col min="5888" max="5888" width="9.140625" style="2" customWidth="1"/>
    <col min="5889" max="5889" width="24" style="2" customWidth="1"/>
    <col min="5890" max="5891" width="20" style="2" customWidth="1"/>
    <col min="5892" max="5892" width="18.5703125" style="2" customWidth="1"/>
    <col min="5893" max="5893" width="20" style="2" customWidth="1"/>
    <col min="5894" max="5894" width="19" style="2" customWidth="1"/>
    <col min="5895" max="5895" width="24.7109375" style="2" customWidth="1"/>
    <col min="5896" max="5907" width="7.7109375" style="2" customWidth="1"/>
    <col min="5908" max="5908" width="16.42578125" style="2" customWidth="1"/>
    <col min="5909" max="5909" width="11" style="2" customWidth="1"/>
    <col min="5910" max="5910" width="18.7109375" style="2" customWidth="1"/>
    <col min="5911" max="6143" width="11.42578125" style="2"/>
    <col min="6144" max="6144" width="9.140625" style="2" customWidth="1"/>
    <col min="6145" max="6145" width="24" style="2" customWidth="1"/>
    <col min="6146" max="6147" width="20" style="2" customWidth="1"/>
    <col min="6148" max="6148" width="18.5703125" style="2" customWidth="1"/>
    <col min="6149" max="6149" width="20" style="2" customWidth="1"/>
    <col min="6150" max="6150" width="19" style="2" customWidth="1"/>
    <col min="6151" max="6151" width="24.7109375" style="2" customWidth="1"/>
    <col min="6152" max="6163" width="7.7109375" style="2" customWidth="1"/>
    <col min="6164" max="6164" width="16.42578125" style="2" customWidth="1"/>
    <col min="6165" max="6165" width="11" style="2" customWidth="1"/>
    <col min="6166" max="6166" width="18.7109375" style="2" customWidth="1"/>
    <col min="6167" max="6399" width="11.42578125" style="2"/>
    <col min="6400" max="6400" width="9.140625" style="2" customWidth="1"/>
    <col min="6401" max="6401" width="24" style="2" customWidth="1"/>
    <col min="6402" max="6403" width="20" style="2" customWidth="1"/>
    <col min="6404" max="6404" width="18.5703125" style="2" customWidth="1"/>
    <col min="6405" max="6405" width="20" style="2" customWidth="1"/>
    <col min="6406" max="6406" width="19" style="2" customWidth="1"/>
    <col min="6407" max="6407" width="24.7109375" style="2" customWidth="1"/>
    <col min="6408" max="6419" width="7.7109375" style="2" customWidth="1"/>
    <col min="6420" max="6420" width="16.42578125" style="2" customWidth="1"/>
    <col min="6421" max="6421" width="11" style="2" customWidth="1"/>
    <col min="6422" max="6422" width="18.7109375" style="2" customWidth="1"/>
    <col min="6423" max="6655" width="11.42578125" style="2"/>
    <col min="6656" max="6656" width="9.140625" style="2" customWidth="1"/>
    <col min="6657" max="6657" width="24" style="2" customWidth="1"/>
    <col min="6658" max="6659" width="20" style="2" customWidth="1"/>
    <col min="6660" max="6660" width="18.5703125" style="2" customWidth="1"/>
    <col min="6661" max="6661" width="20" style="2" customWidth="1"/>
    <col min="6662" max="6662" width="19" style="2" customWidth="1"/>
    <col min="6663" max="6663" width="24.7109375" style="2" customWidth="1"/>
    <col min="6664" max="6675" width="7.7109375" style="2" customWidth="1"/>
    <col min="6676" max="6676" width="16.42578125" style="2" customWidth="1"/>
    <col min="6677" max="6677" width="11" style="2" customWidth="1"/>
    <col min="6678" max="6678" width="18.7109375" style="2" customWidth="1"/>
    <col min="6679" max="6911" width="11.42578125" style="2"/>
    <col min="6912" max="6912" width="9.140625" style="2" customWidth="1"/>
    <col min="6913" max="6913" width="24" style="2" customWidth="1"/>
    <col min="6914" max="6915" width="20" style="2" customWidth="1"/>
    <col min="6916" max="6916" width="18.5703125" style="2" customWidth="1"/>
    <col min="6917" max="6917" width="20" style="2" customWidth="1"/>
    <col min="6918" max="6918" width="19" style="2" customWidth="1"/>
    <col min="6919" max="6919" width="24.7109375" style="2" customWidth="1"/>
    <col min="6920" max="6931" width="7.7109375" style="2" customWidth="1"/>
    <col min="6932" max="6932" width="16.42578125" style="2" customWidth="1"/>
    <col min="6933" max="6933" width="11" style="2" customWidth="1"/>
    <col min="6934" max="6934" width="18.7109375" style="2" customWidth="1"/>
    <col min="6935" max="7167" width="11.42578125" style="2"/>
    <col min="7168" max="7168" width="9.140625" style="2" customWidth="1"/>
    <col min="7169" max="7169" width="24" style="2" customWidth="1"/>
    <col min="7170" max="7171" width="20" style="2" customWidth="1"/>
    <col min="7172" max="7172" width="18.5703125" style="2" customWidth="1"/>
    <col min="7173" max="7173" width="20" style="2" customWidth="1"/>
    <col min="7174" max="7174" width="19" style="2" customWidth="1"/>
    <col min="7175" max="7175" width="24.7109375" style="2" customWidth="1"/>
    <col min="7176" max="7187" width="7.7109375" style="2" customWidth="1"/>
    <col min="7188" max="7188" width="16.42578125" style="2" customWidth="1"/>
    <col min="7189" max="7189" width="11" style="2" customWidth="1"/>
    <col min="7190" max="7190" width="18.7109375" style="2" customWidth="1"/>
    <col min="7191" max="7423" width="11.42578125" style="2"/>
    <col min="7424" max="7424" width="9.140625" style="2" customWidth="1"/>
    <col min="7425" max="7425" width="24" style="2" customWidth="1"/>
    <col min="7426" max="7427" width="20" style="2" customWidth="1"/>
    <col min="7428" max="7428" width="18.5703125" style="2" customWidth="1"/>
    <col min="7429" max="7429" width="20" style="2" customWidth="1"/>
    <col min="7430" max="7430" width="19" style="2" customWidth="1"/>
    <col min="7431" max="7431" width="24.7109375" style="2" customWidth="1"/>
    <col min="7432" max="7443" width="7.7109375" style="2" customWidth="1"/>
    <col min="7444" max="7444" width="16.42578125" style="2" customWidth="1"/>
    <col min="7445" max="7445" width="11" style="2" customWidth="1"/>
    <col min="7446" max="7446" width="18.7109375" style="2" customWidth="1"/>
    <col min="7447" max="7679" width="11.42578125" style="2"/>
    <col min="7680" max="7680" width="9.140625" style="2" customWidth="1"/>
    <col min="7681" max="7681" width="24" style="2" customWidth="1"/>
    <col min="7682" max="7683" width="20" style="2" customWidth="1"/>
    <col min="7684" max="7684" width="18.5703125" style="2" customWidth="1"/>
    <col min="7685" max="7685" width="20" style="2" customWidth="1"/>
    <col min="7686" max="7686" width="19" style="2" customWidth="1"/>
    <col min="7687" max="7687" width="24.7109375" style="2" customWidth="1"/>
    <col min="7688" max="7699" width="7.7109375" style="2" customWidth="1"/>
    <col min="7700" max="7700" width="16.42578125" style="2" customWidth="1"/>
    <col min="7701" max="7701" width="11" style="2" customWidth="1"/>
    <col min="7702" max="7702" width="18.7109375" style="2" customWidth="1"/>
    <col min="7703" max="7935" width="11.42578125" style="2"/>
    <col min="7936" max="7936" width="9.140625" style="2" customWidth="1"/>
    <col min="7937" max="7937" width="24" style="2" customWidth="1"/>
    <col min="7938" max="7939" width="20" style="2" customWidth="1"/>
    <col min="7940" max="7940" width="18.5703125" style="2" customWidth="1"/>
    <col min="7941" max="7941" width="20" style="2" customWidth="1"/>
    <col min="7942" max="7942" width="19" style="2" customWidth="1"/>
    <col min="7943" max="7943" width="24.7109375" style="2" customWidth="1"/>
    <col min="7944" max="7955" width="7.7109375" style="2" customWidth="1"/>
    <col min="7956" max="7956" width="16.42578125" style="2" customWidth="1"/>
    <col min="7957" max="7957" width="11" style="2" customWidth="1"/>
    <col min="7958" max="7958" width="18.7109375" style="2" customWidth="1"/>
    <col min="7959" max="8191" width="11.42578125" style="2"/>
    <col min="8192" max="8192" width="9.140625" style="2" customWidth="1"/>
    <col min="8193" max="8193" width="24" style="2" customWidth="1"/>
    <col min="8194" max="8195" width="20" style="2" customWidth="1"/>
    <col min="8196" max="8196" width="18.5703125" style="2" customWidth="1"/>
    <col min="8197" max="8197" width="20" style="2" customWidth="1"/>
    <col min="8198" max="8198" width="19" style="2" customWidth="1"/>
    <col min="8199" max="8199" width="24.7109375" style="2" customWidth="1"/>
    <col min="8200" max="8211" width="7.7109375" style="2" customWidth="1"/>
    <col min="8212" max="8212" width="16.42578125" style="2" customWidth="1"/>
    <col min="8213" max="8213" width="11" style="2" customWidth="1"/>
    <col min="8214" max="8214" width="18.7109375" style="2" customWidth="1"/>
    <col min="8215" max="8447" width="11.42578125" style="2"/>
    <col min="8448" max="8448" width="9.140625" style="2" customWidth="1"/>
    <col min="8449" max="8449" width="24" style="2" customWidth="1"/>
    <col min="8450" max="8451" width="20" style="2" customWidth="1"/>
    <col min="8452" max="8452" width="18.5703125" style="2" customWidth="1"/>
    <col min="8453" max="8453" width="20" style="2" customWidth="1"/>
    <col min="8454" max="8454" width="19" style="2" customWidth="1"/>
    <col min="8455" max="8455" width="24.7109375" style="2" customWidth="1"/>
    <col min="8456" max="8467" width="7.7109375" style="2" customWidth="1"/>
    <col min="8468" max="8468" width="16.42578125" style="2" customWidth="1"/>
    <col min="8469" max="8469" width="11" style="2" customWidth="1"/>
    <col min="8470" max="8470" width="18.7109375" style="2" customWidth="1"/>
    <col min="8471" max="8703" width="11.42578125" style="2"/>
    <col min="8704" max="8704" width="9.140625" style="2" customWidth="1"/>
    <col min="8705" max="8705" width="24" style="2" customWidth="1"/>
    <col min="8706" max="8707" width="20" style="2" customWidth="1"/>
    <col min="8708" max="8708" width="18.5703125" style="2" customWidth="1"/>
    <col min="8709" max="8709" width="20" style="2" customWidth="1"/>
    <col min="8710" max="8710" width="19" style="2" customWidth="1"/>
    <col min="8711" max="8711" width="24.7109375" style="2" customWidth="1"/>
    <col min="8712" max="8723" width="7.7109375" style="2" customWidth="1"/>
    <col min="8724" max="8724" width="16.42578125" style="2" customWidth="1"/>
    <col min="8725" max="8725" width="11" style="2" customWidth="1"/>
    <col min="8726" max="8726" width="18.7109375" style="2" customWidth="1"/>
    <col min="8727" max="8959" width="11.42578125" style="2"/>
    <col min="8960" max="8960" width="9.140625" style="2" customWidth="1"/>
    <col min="8961" max="8961" width="24" style="2" customWidth="1"/>
    <col min="8962" max="8963" width="20" style="2" customWidth="1"/>
    <col min="8964" max="8964" width="18.5703125" style="2" customWidth="1"/>
    <col min="8965" max="8965" width="20" style="2" customWidth="1"/>
    <col min="8966" max="8966" width="19" style="2" customWidth="1"/>
    <col min="8967" max="8967" width="24.7109375" style="2" customWidth="1"/>
    <col min="8968" max="8979" width="7.7109375" style="2" customWidth="1"/>
    <col min="8980" max="8980" width="16.42578125" style="2" customWidth="1"/>
    <col min="8981" max="8981" width="11" style="2" customWidth="1"/>
    <col min="8982" max="8982" width="18.7109375" style="2" customWidth="1"/>
    <col min="8983" max="9215" width="11.42578125" style="2"/>
    <col min="9216" max="9216" width="9.140625" style="2" customWidth="1"/>
    <col min="9217" max="9217" width="24" style="2" customWidth="1"/>
    <col min="9218" max="9219" width="20" style="2" customWidth="1"/>
    <col min="9220" max="9220" width="18.5703125" style="2" customWidth="1"/>
    <col min="9221" max="9221" width="20" style="2" customWidth="1"/>
    <col min="9222" max="9222" width="19" style="2" customWidth="1"/>
    <col min="9223" max="9223" width="24.7109375" style="2" customWidth="1"/>
    <col min="9224" max="9235" width="7.7109375" style="2" customWidth="1"/>
    <col min="9236" max="9236" width="16.42578125" style="2" customWidth="1"/>
    <col min="9237" max="9237" width="11" style="2" customWidth="1"/>
    <col min="9238" max="9238" width="18.7109375" style="2" customWidth="1"/>
    <col min="9239" max="9471" width="11.42578125" style="2"/>
    <col min="9472" max="9472" width="9.140625" style="2" customWidth="1"/>
    <col min="9473" max="9473" width="24" style="2" customWidth="1"/>
    <col min="9474" max="9475" width="20" style="2" customWidth="1"/>
    <col min="9476" max="9476" width="18.5703125" style="2" customWidth="1"/>
    <col min="9477" max="9477" width="20" style="2" customWidth="1"/>
    <col min="9478" max="9478" width="19" style="2" customWidth="1"/>
    <col min="9479" max="9479" width="24.7109375" style="2" customWidth="1"/>
    <col min="9480" max="9491" width="7.7109375" style="2" customWidth="1"/>
    <col min="9492" max="9492" width="16.42578125" style="2" customWidth="1"/>
    <col min="9493" max="9493" width="11" style="2" customWidth="1"/>
    <col min="9494" max="9494" width="18.7109375" style="2" customWidth="1"/>
    <col min="9495" max="9727" width="11.42578125" style="2"/>
    <col min="9728" max="9728" width="9.140625" style="2" customWidth="1"/>
    <col min="9729" max="9729" width="24" style="2" customWidth="1"/>
    <col min="9730" max="9731" width="20" style="2" customWidth="1"/>
    <col min="9732" max="9732" width="18.5703125" style="2" customWidth="1"/>
    <col min="9733" max="9733" width="20" style="2" customWidth="1"/>
    <col min="9734" max="9734" width="19" style="2" customWidth="1"/>
    <col min="9735" max="9735" width="24.7109375" style="2" customWidth="1"/>
    <col min="9736" max="9747" width="7.7109375" style="2" customWidth="1"/>
    <col min="9748" max="9748" width="16.42578125" style="2" customWidth="1"/>
    <col min="9749" max="9749" width="11" style="2" customWidth="1"/>
    <col min="9750" max="9750" width="18.7109375" style="2" customWidth="1"/>
    <col min="9751" max="9983" width="11.42578125" style="2"/>
    <col min="9984" max="9984" width="9.140625" style="2" customWidth="1"/>
    <col min="9985" max="9985" width="24" style="2" customWidth="1"/>
    <col min="9986" max="9987" width="20" style="2" customWidth="1"/>
    <col min="9988" max="9988" width="18.5703125" style="2" customWidth="1"/>
    <col min="9989" max="9989" width="20" style="2" customWidth="1"/>
    <col min="9990" max="9990" width="19" style="2" customWidth="1"/>
    <col min="9991" max="9991" width="24.7109375" style="2" customWidth="1"/>
    <col min="9992" max="10003" width="7.7109375" style="2" customWidth="1"/>
    <col min="10004" max="10004" width="16.42578125" style="2" customWidth="1"/>
    <col min="10005" max="10005" width="11" style="2" customWidth="1"/>
    <col min="10006" max="10006" width="18.7109375" style="2" customWidth="1"/>
    <col min="10007" max="10239" width="11.42578125" style="2"/>
    <col min="10240" max="10240" width="9.140625" style="2" customWidth="1"/>
    <col min="10241" max="10241" width="24" style="2" customWidth="1"/>
    <col min="10242" max="10243" width="20" style="2" customWidth="1"/>
    <col min="10244" max="10244" width="18.5703125" style="2" customWidth="1"/>
    <col min="10245" max="10245" width="20" style="2" customWidth="1"/>
    <col min="10246" max="10246" width="19" style="2" customWidth="1"/>
    <col min="10247" max="10247" width="24.7109375" style="2" customWidth="1"/>
    <col min="10248" max="10259" width="7.7109375" style="2" customWidth="1"/>
    <col min="10260" max="10260" width="16.42578125" style="2" customWidth="1"/>
    <col min="10261" max="10261" width="11" style="2" customWidth="1"/>
    <col min="10262" max="10262" width="18.7109375" style="2" customWidth="1"/>
    <col min="10263" max="10495" width="11.42578125" style="2"/>
    <col min="10496" max="10496" width="9.140625" style="2" customWidth="1"/>
    <col min="10497" max="10497" width="24" style="2" customWidth="1"/>
    <col min="10498" max="10499" width="20" style="2" customWidth="1"/>
    <col min="10500" max="10500" width="18.5703125" style="2" customWidth="1"/>
    <col min="10501" max="10501" width="20" style="2" customWidth="1"/>
    <col min="10502" max="10502" width="19" style="2" customWidth="1"/>
    <col min="10503" max="10503" width="24.7109375" style="2" customWidth="1"/>
    <col min="10504" max="10515" width="7.7109375" style="2" customWidth="1"/>
    <col min="10516" max="10516" width="16.42578125" style="2" customWidth="1"/>
    <col min="10517" max="10517" width="11" style="2" customWidth="1"/>
    <col min="10518" max="10518" width="18.7109375" style="2" customWidth="1"/>
    <col min="10519" max="10751" width="11.42578125" style="2"/>
    <col min="10752" max="10752" width="9.140625" style="2" customWidth="1"/>
    <col min="10753" max="10753" width="24" style="2" customWidth="1"/>
    <col min="10754" max="10755" width="20" style="2" customWidth="1"/>
    <col min="10756" max="10756" width="18.5703125" style="2" customWidth="1"/>
    <col min="10757" max="10757" width="20" style="2" customWidth="1"/>
    <col min="10758" max="10758" width="19" style="2" customWidth="1"/>
    <col min="10759" max="10759" width="24.7109375" style="2" customWidth="1"/>
    <col min="10760" max="10771" width="7.7109375" style="2" customWidth="1"/>
    <col min="10772" max="10772" width="16.42578125" style="2" customWidth="1"/>
    <col min="10773" max="10773" width="11" style="2" customWidth="1"/>
    <col min="10774" max="10774" width="18.7109375" style="2" customWidth="1"/>
    <col min="10775" max="11007" width="11.42578125" style="2"/>
    <col min="11008" max="11008" width="9.140625" style="2" customWidth="1"/>
    <col min="11009" max="11009" width="24" style="2" customWidth="1"/>
    <col min="11010" max="11011" width="20" style="2" customWidth="1"/>
    <col min="11012" max="11012" width="18.5703125" style="2" customWidth="1"/>
    <col min="11013" max="11013" width="20" style="2" customWidth="1"/>
    <col min="11014" max="11014" width="19" style="2" customWidth="1"/>
    <col min="11015" max="11015" width="24.7109375" style="2" customWidth="1"/>
    <col min="11016" max="11027" width="7.7109375" style="2" customWidth="1"/>
    <col min="11028" max="11028" width="16.42578125" style="2" customWidth="1"/>
    <col min="11029" max="11029" width="11" style="2" customWidth="1"/>
    <col min="11030" max="11030" width="18.7109375" style="2" customWidth="1"/>
    <col min="11031" max="11263" width="11.42578125" style="2"/>
    <col min="11264" max="11264" width="9.140625" style="2" customWidth="1"/>
    <col min="11265" max="11265" width="24" style="2" customWidth="1"/>
    <col min="11266" max="11267" width="20" style="2" customWidth="1"/>
    <col min="11268" max="11268" width="18.5703125" style="2" customWidth="1"/>
    <col min="11269" max="11269" width="20" style="2" customWidth="1"/>
    <col min="11270" max="11270" width="19" style="2" customWidth="1"/>
    <col min="11271" max="11271" width="24.7109375" style="2" customWidth="1"/>
    <col min="11272" max="11283" width="7.7109375" style="2" customWidth="1"/>
    <col min="11284" max="11284" width="16.42578125" style="2" customWidth="1"/>
    <col min="11285" max="11285" width="11" style="2" customWidth="1"/>
    <col min="11286" max="11286" width="18.7109375" style="2" customWidth="1"/>
    <col min="11287" max="11519" width="11.42578125" style="2"/>
    <col min="11520" max="11520" width="9.140625" style="2" customWidth="1"/>
    <col min="11521" max="11521" width="24" style="2" customWidth="1"/>
    <col min="11522" max="11523" width="20" style="2" customWidth="1"/>
    <col min="11524" max="11524" width="18.5703125" style="2" customWidth="1"/>
    <col min="11525" max="11525" width="20" style="2" customWidth="1"/>
    <col min="11526" max="11526" width="19" style="2" customWidth="1"/>
    <col min="11527" max="11527" width="24.7109375" style="2" customWidth="1"/>
    <col min="11528" max="11539" width="7.7109375" style="2" customWidth="1"/>
    <col min="11540" max="11540" width="16.42578125" style="2" customWidth="1"/>
    <col min="11541" max="11541" width="11" style="2" customWidth="1"/>
    <col min="11542" max="11542" width="18.7109375" style="2" customWidth="1"/>
    <col min="11543" max="11775" width="11.42578125" style="2"/>
    <col min="11776" max="11776" width="9.140625" style="2" customWidth="1"/>
    <col min="11777" max="11777" width="24" style="2" customWidth="1"/>
    <col min="11778" max="11779" width="20" style="2" customWidth="1"/>
    <col min="11780" max="11780" width="18.5703125" style="2" customWidth="1"/>
    <col min="11781" max="11781" width="20" style="2" customWidth="1"/>
    <col min="11782" max="11782" width="19" style="2" customWidth="1"/>
    <col min="11783" max="11783" width="24.7109375" style="2" customWidth="1"/>
    <col min="11784" max="11795" width="7.7109375" style="2" customWidth="1"/>
    <col min="11796" max="11796" width="16.42578125" style="2" customWidth="1"/>
    <col min="11797" max="11797" width="11" style="2" customWidth="1"/>
    <col min="11798" max="11798" width="18.7109375" style="2" customWidth="1"/>
    <col min="11799" max="12031" width="11.42578125" style="2"/>
    <col min="12032" max="12032" width="9.140625" style="2" customWidth="1"/>
    <col min="12033" max="12033" width="24" style="2" customWidth="1"/>
    <col min="12034" max="12035" width="20" style="2" customWidth="1"/>
    <col min="12036" max="12036" width="18.5703125" style="2" customWidth="1"/>
    <col min="12037" max="12037" width="20" style="2" customWidth="1"/>
    <col min="12038" max="12038" width="19" style="2" customWidth="1"/>
    <col min="12039" max="12039" width="24.7109375" style="2" customWidth="1"/>
    <col min="12040" max="12051" width="7.7109375" style="2" customWidth="1"/>
    <col min="12052" max="12052" width="16.42578125" style="2" customWidth="1"/>
    <col min="12053" max="12053" width="11" style="2" customWidth="1"/>
    <col min="12054" max="12054" width="18.7109375" style="2" customWidth="1"/>
    <col min="12055" max="12287" width="11.42578125" style="2"/>
    <col min="12288" max="12288" width="9.140625" style="2" customWidth="1"/>
    <col min="12289" max="12289" width="24" style="2" customWidth="1"/>
    <col min="12290" max="12291" width="20" style="2" customWidth="1"/>
    <col min="12292" max="12292" width="18.5703125" style="2" customWidth="1"/>
    <col min="12293" max="12293" width="20" style="2" customWidth="1"/>
    <col min="12294" max="12294" width="19" style="2" customWidth="1"/>
    <col min="12295" max="12295" width="24.7109375" style="2" customWidth="1"/>
    <col min="12296" max="12307" width="7.7109375" style="2" customWidth="1"/>
    <col min="12308" max="12308" width="16.42578125" style="2" customWidth="1"/>
    <col min="12309" max="12309" width="11" style="2" customWidth="1"/>
    <col min="12310" max="12310" width="18.7109375" style="2" customWidth="1"/>
    <col min="12311" max="12543" width="11.42578125" style="2"/>
    <col min="12544" max="12544" width="9.140625" style="2" customWidth="1"/>
    <col min="12545" max="12545" width="24" style="2" customWidth="1"/>
    <col min="12546" max="12547" width="20" style="2" customWidth="1"/>
    <col min="12548" max="12548" width="18.5703125" style="2" customWidth="1"/>
    <col min="12549" max="12549" width="20" style="2" customWidth="1"/>
    <col min="12550" max="12550" width="19" style="2" customWidth="1"/>
    <col min="12551" max="12551" width="24.7109375" style="2" customWidth="1"/>
    <col min="12552" max="12563" width="7.7109375" style="2" customWidth="1"/>
    <col min="12564" max="12564" width="16.42578125" style="2" customWidth="1"/>
    <col min="12565" max="12565" width="11" style="2" customWidth="1"/>
    <col min="12566" max="12566" width="18.7109375" style="2" customWidth="1"/>
    <col min="12567" max="12799" width="11.42578125" style="2"/>
    <col min="12800" max="12800" width="9.140625" style="2" customWidth="1"/>
    <col min="12801" max="12801" width="24" style="2" customWidth="1"/>
    <col min="12802" max="12803" width="20" style="2" customWidth="1"/>
    <col min="12804" max="12804" width="18.5703125" style="2" customWidth="1"/>
    <col min="12805" max="12805" width="20" style="2" customWidth="1"/>
    <col min="12806" max="12806" width="19" style="2" customWidth="1"/>
    <col min="12807" max="12807" width="24.7109375" style="2" customWidth="1"/>
    <col min="12808" max="12819" width="7.7109375" style="2" customWidth="1"/>
    <col min="12820" max="12820" width="16.42578125" style="2" customWidth="1"/>
    <col min="12821" max="12821" width="11" style="2" customWidth="1"/>
    <col min="12822" max="12822" width="18.7109375" style="2" customWidth="1"/>
    <col min="12823" max="13055" width="11.42578125" style="2"/>
    <col min="13056" max="13056" width="9.140625" style="2" customWidth="1"/>
    <col min="13057" max="13057" width="24" style="2" customWidth="1"/>
    <col min="13058" max="13059" width="20" style="2" customWidth="1"/>
    <col min="13060" max="13060" width="18.5703125" style="2" customWidth="1"/>
    <col min="13061" max="13061" width="20" style="2" customWidth="1"/>
    <col min="13062" max="13062" width="19" style="2" customWidth="1"/>
    <col min="13063" max="13063" width="24.7109375" style="2" customWidth="1"/>
    <col min="13064" max="13075" width="7.7109375" style="2" customWidth="1"/>
    <col min="13076" max="13076" width="16.42578125" style="2" customWidth="1"/>
    <col min="13077" max="13077" width="11" style="2" customWidth="1"/>
    <col min="13078" max="13078" width="18.7109375" style="2" customWidth="1"/>
    <col min="13079" max="13311" width="11.42578125" style="2"/>
    <col min="13312" max="13312" width="9.140625" style="2" customWidth="1"/>
    <col min="13313" max="13313" width="24" style="2" customWidth="1"/>
    <col min="13314" max="13315" width="20" style="2" customWidth="1"/>
    <col min="13316" max="13316" width="18.5703125" style="2" customWidth="1"/>
    <col min="13317" max="13317" width="20" style="2" customWidth="1"/>
    <col min="13318" max="13318" width="19" style="2" customWidth="1"/>
    <col min="13319" max="13319" width="24.7109375" style="2" customWidth="1"/>
    <col min="13320" max="13331" width="7.7109375" style="2" customWidth="1"/>
    <col min="13332" max="13332" width="16.42578125" style="2" customWidth="1"/>
    <col min="13333" max="13333" width="11" style="2" customWidth="1"/>
    <col min="13334" max="13334" width="18.7109375" style="2" customWidth="1"/>
    <col min="13335" max="13567" width="11.42578125" style="2"/>
    <col min="13568" max="13568" width="9.140625" style="2" customWidth="1"/>
    <col min="13569" max="13569" width="24" style="2" customWidth="1"/>
    <col min="13570" max="13571" width="20" style="2" customWidth="1"/>
    <col min="13572" max="13572" width="18.5703125" style="2" customWidth="1"/>
    <col min="13573" max="13573" width="20" style="2" customWidth="1"/>
    <col min="13574" max="13574" width="19" style="2" customWidth="1"/>
    <col min="13575" max="13575" width="24.7109375" style="2" customWidth="1"/>
    <col min="13576" max="13587" width="7.7109375" style="2" customWidth="1"/>
    <col min="13588" max="13588" width="16.42578125" style="2" customWidth="1"/>
    <col min="13589" max="13589" width="11" style="2" customWidth="1"/>
    <col min="13590" max="13590" width="18.7109375" style="2" customWidth="1"/>
    <col min="13591" max="13823" width="11.42578125" style="2"/>
    <col min="13824" max="13824" width="9.140625" style="2" customWidth="1"/>
    <col min="13825" max="13825" width="24" style="2" customWidth="1"/>
    <col min="13826" max="13827" width="20" style="2" customWidth="1"/>
    <col min="13828" max="13828" width="18.5703125" style="2" customWidth="1"/>
    <col min="13829" max="13829" width="20" style="2" customWidth="1"/>
    <col min="13830" max="13830" width="19" style="2" customWidth="1"/>
    <col min="13831" max="13831" width="24.7109375" style="2" customWidth="1"/>
    <col min="13832" max="13843" width="7.7109375" style="2" customWidth="1"/>
    <col min="13844" max="13844" width="16.42578125" style="2" customWidth="1"/>
    <col min="13845" max="13845" width="11" style="2" customWidth="1"/>
    <col min="13846" max="13846" width="18.7109375" style="2" customWidth="1"/>
    <col min="13847" max="14079" width="11.42578125" style="2"/>
    <col min="14080" max="14080" width="9.140625" style="2" customWidth="1"/>
    <col min="14081" max="14081" width="24" style="2" customWidth="1"/>
    <col min="14082" max="14083" width="20" style="2" customWidth="1"/>
    <col min="14084" max="14084" width="18.5703125" style="2" customWidth="1"/>
    <col min="14085" max="14085" width="20" style="2" customWidth="1"/>
    <col min="14086" max="14086" width="19" style="2" customWidth="1"/>
    <col min="14087" max="14087" width="24.7109375" style="2" customWidth="1"/>
    <col min="14088" max="14099" width="7.7109375" style="2" customWidth="1"/>
    <col min="14100" max="14100" width="16.42578125" style="2" customWidth="1"/>
    <col min="14101" max="14101" width="11" style="2" customWidth="1"/>
    <col min="14102" max="14102" width="18.7109375" style="2" customWidth="1"/>
    <col min="14103" max="14335" width="11.42578125" style="2"/>
    <col min="14336" max="14336" width="9.140625" style="2" customWidth="1"/>
    <col min="14337" max="14337" width="24" style="2" customWidth="1"/>
    <col min="14338" max="14339" width="20" style="2" customWidth="1"/>
    <col min="14340" max="14340" width="18.5703125" style="2" customWidth="1"/>
    <col min="14341" max="14341" width="20" style="2" customWidth="1"/>
    <col min="14342" max="14342" width="19" style="2" customWidth="1"/>
    <col min="14343" max="14343" width="24.7109375" style="2" customWidth="1"/>
    <col min="14344" max="14355" width="7.7109375" style="2" customWidth="1"/>
    <col min="14356" max="14356" width="16.42578125" style="2" customWidth="1"/>
    <col min="14357" max="14357" width="11" style="2" customWidth="1"/>
    <col min="14358" max="14358" width="18.7109375" style="2" customWidth="1"/>
    <col min="14359" max="14591" width="11.42578125" style="2"/>
    <col min="14592" max="14592" width="9.140625" style="2" customWidth="1"/>
    <col min="14593" max="14593" width="24" style="2" customWidth="1"/>
    <col min="14594" max="14595" width="20" style="2" customWidth="1"/>
    <col min="14596" max="14596" width="18.5703125" style="2" customWidth="1"/>
    <col min="14597" max="14597" width="20" style="2" customWidth="1"/>
    <col min="14598" max="14598" width="19" style="2" customWidth="1"/>
    <col min="14599" max="14599" width="24.7109375" style="2" customWidth="1"/>
    <col min="14600" max="14611" width="7.7109375" style="2" customWidth="1"/>
    <col min="14612" max="14612" width="16.42578125" style="2" customWidth="1"/>
    <col min="14613" max="14613" width="11" style="2" customWidth="1"/>
    <col min="14614" max="14614" width="18.7109375" style="2" customWidth="1"/>
    <col min="14615" max="14847" width="11.42578125" style="2"/>
    <col min="14848" max="14848" width="9.140625" style="2" customWidth="1"/>
    <col min="14849" max="14849" width="24" style="2" customWidth="1"/>
    <col min="14850" max="14851" width="20" style="2" customWidth="1"/>
    <col min="14852" max="14852" width="18.5703125" style="2" customWidth="1"/>
    <col min="14853" max="14853" width="20" style="2" customWidth="1"/>
    <col min="14854" max="14854" width="19" style="2" customWidth="1"/>
    <col min="14855" max="14855" width="24.7109375" style="2" customWidth="1"/>
    <col min="14856" max="14867" width="7.7109375" style="2" customWidth="1"/>
    <col min="14868" max="14868" width="16.42578125" style="2" customWidth="1"/>
    <col min="14869" max="14869" width="11" style="2" customWidth="1"/>
    <col min="14870" max="14870" width="18.7109375" style="2" customWidth="1"/>
    <col min="14871" max="15103" width="11.42578125" style="2"/>
    <col min="15104" max="15104" width="9.140625" style="2" customWidth="1"/>
    <col min="15105" max="15105" width="24" style="2" customWidth="1"/>
    <col min="15106" max="15107" width="20" style="2" customWidth="1"/>
    <col min="15108" max="15108" width="18.5703125" style="2" customWidth="1"/>
    <col min="15109" max="15109" width="20" style="2" customWidth="1"/>
    <col min="15110" max="15110" width="19" style="2" customWidth="1"/>
    <col min="15111" max="15111" width="24.7109375" style="2" customWidth="1"/>
    <col min="15112" max="15123" width="7.7109375" style="2" customWidth="1"/>
    <col min="15124" max="15124" width="16.42578125" style="2" customWidth="1"/>
    <col min="15125" max="15125" width="11" style="2" customWidth="1"/>
    <col min="15126" max="15126" width="18.7109375" style="2" customWidth="1"/>
    <col min="15127" max="15359" width="11.42578125" style="2"/>
    <col min="15360" max="15360" width="9.140625" style="2" customWidth="1"/>
    <col min="15361" max="15361" width="24" style="2" customWidth="1"/>
    <col min="15362" max="15363" width="20" style="2" customWidth="1"/>
    <col min="15364" max="15364" width="18.5703125" style="2" customWidth="1"/>
    <col min="15365" max="15365" width="20" style="2" customWidth="1"/>
    <col min="15366" max="15366" width="19" style="2" customWidth="1"/>
    <col min="15367" max="15367" width="24.7109375" style="2" customWidth="1"/>
    <col min="15368" max="15379" width="7.7109375" style="2" customWidth="1"/>
    <col min="15380" max="15380" width="16.42578125" style="2" customWidth="1"/>
    <col min="15381" max="15381" width="11" style="2" customWidth="1"/>
    <col min="15382" max="15382" width="18.7109375" style="2" customWidth="1"/>
    <col min="15383" max="15615" width="11.42578125" style="2"/>
    <col min="15616" max="15616" width="9.140625" style="2" customWidth="1"/>
    <col min="15617" max="15617" width="24" style="2" customWidth="1"/>
    <col min="15618" max="15619" width="20" style="2" customWidth="1"/>
    <col min="15620" max="15620" width="18.5703125" style="2" customWidth="1"/>
    <col min="15621" max="15621" width="20" style="2" customWidth="1"/>
    <col min="15622" max="15622" width="19" style="2" customWidth="1"/>
    <col min="15623" max="15623" width="24.7109375" style="2" customWidth="1"/>
    <col min="15624" max="15635" width="7.7109375" style="2" customWidth="1"/>
    <col min="15636" max="15636" width="16.42578125" style="2" customWidth="1"/>
    <col min="15637" max="15637" width="11" style="2" customWidth="1"/>
    <col min="15638" max="15638" width="18.7109375" style="2" customWidth="1"/>
    <col min="15639" max="15871" width="11.42578125" style="2"/>
    <col min="15872" max="15872" width="9.140625" style="2" customWidth="1"/>
    <col min="15873" max="15873" width="24" style="2" customWidth="1"/>
    <col min="15874" max="15875" width="20" style="2" customWidth="1"/>
    <col min="15876" max="15876" width="18.5703125" style="2" customWidth="1"/>
    <col min="15877" max="15877" width="20" style="2" customWidth="1"/>
    <col min="15878" max="15878" width="19" style="2" customWidth="1"/>
    <col min="15879" max="15879" width="24.7109375" style="2" customWidth="1"/>
    <col min="15880" max="15891" width="7.7109375" style="2" customWidth="1"/>
    <col min="15892" max="15892" width="16.42578125" style="2" customWidth="1"/>
    <col min="15893" max="15893" width="11" style="2" customWidth="1"/>
    <col min="15894" max="15894" width="18.7109375" style="2" customWidth="1"/>
    <col min="15895" max="16127" width="11.42578125" style="2"/>
    <col min="16128" max="16128" width="9.140625" style="2" customWidth="1"/>
    <col min="16129" max="16129" width="24" style="2" customWidth="1"/>
    <col min="16130" max="16131" width="20" style="2" customWidth="1"/>
    <col min="16132" max="16132" width="18.5703125" style="2" customWidth="1"/>
    <col min="16133" max="16133" width="20" style="2" customWidth="1"/>
    <col min="16134" max="16134" width="19" style="2" customWidth="1"/>
    <col min="16135" max="16135" width="24.7109375" style="2" customWidth="1"/>
    <col min="16136" max="16147" width="7.7109375" style="2" customWidth="1"/>
    <col min="16148" max="16148" width="16.42578125" style="2" customWidth="1"/>
    <col min="16149" max="16149" width="11" style="2" customWidth="1"/>
    <col min="16150" max="16150" width="18.7109375" style="2" customWidth="1"/>
    <col min="16151" max="16384" width="11.42578125" style="2"/>
  </cols>
  <sheetData>
    <row r="1" spans="1:22" s="14" customFormat="1" ht="27" customHeight="1" thickBot="1" x14ac:dyDescent="0.3">
      <c r="A1" s="343"/>
      <c r="B1" s="344"/>
      <c r="C1" s="554" t="s">
        <v>104</v>
      </c>
      <c r="D1" s="555"/>
      <c r="E1" s="555"/>
      <c r="F1" s="555"/>
      <c r="G1" s="555"/>
      <c r="H1" s="555"/>
      <c r="I1" s="555"/>
      <c r="J1" s="555"/>
      <c r="K1" s="555"/>
      <c r="L1" s="555"/>
      <c r="M1" s="555"/>
      <c r="N1" s="555"/>
      <c r="O1" s="555"/>
      <c r="P1" s="555"/>
      <c r="Q1" s="555"/>
      <c r="R1" s="555"/>
      <c r="S1" s="555"/>
      <c r="T1" s="556"/>
    </row>
    <row r="2" spans="1:22" s="14" customFormat="1" ht="27" customHeight="1" thickBot="1" x14ac:dyDescent="0.3">
      <c r="A2" s="345"/>
      <c r="B2" s="346"/>
      <c r="C2" s="554" t="s">
        <v>18</v>
      </c>
      <c r="D2" s="555"/>
      <c r="E2" s="555"/>
      <c r="F2" s="555"/>
      <c r="G2" s="555"/>
      <c r="H2" s="555"/>
      <c r="I2" s="555"/>
      <c r="J2" s="555"/>
      <c r="K2" s="555"/>
      <c r="L2" s="555"/>
      <c r="M2" s="555"/>
      <c r="N2" s="555"/>
      <c r="O2" s="555"/>
      <c r="P2" s="555"/>
      <c r="Q2" s="555"/>
      <c r="R2" s="555"/>
      <c r="S2" s="555"/>
      <c r="T2" s="556"/>
    </row>
    <row r="3" spans="1:22" s="14" customFormat="1" ht="27" customHeight="1" thickBot="1" x14ac:dyDescent="0.3">
      <c r="A3" s="345"/>
      <c r="B3" s="346"/>
      <c r="C3" s="554" t="s">
        <v>105</v>
      </c>
      <c r="D3" s="555"/>
      <c r="E3" s="555"/>
      <c r="F3" s="555"/>
      <c r="G3" s="555"/>
      <c r="H3" s="555"/>
      <c r="I3" s="555"/>
      <c r="J3" s="555"/>
      <c r="K3" s="555"/>
      <c r="L3" s="555"/>
      <c r="M3" s="555"/>
      <c r="N3" s="555"/>
      <c r="O3" s="555"/>
      <c r="P3" s="555"/>
      <c r="Q3" s="555"/>
      <c r="R3" s="555"/>
      <c r="S3" s="555"/>
      <c r="T3" s="556"/>
    </row>
    <row r="4" spans="1:22" s="14" customFormat="1" ht="27" customHeight="1" thickBot="1" x14ac:dyDescent="0.3">
      <c r="A4" s="347"/>
      <c r="B4" s="348"/>
      <c r="C4" s="557" t="s">
        <v>106</v>
      </c>
      <c r="D4" s="558"/>
      <c r="E4" s="558"/>
      <c r="F4" s="558"/>
      <c r="G4" s="558"/>
      <c r="H4" s="559"/>
      <c r="I4" s="557" t="s">
        <v>107</v>
      </c>
      <c r="J4" s="558"/>
      <c r="K4" s="558"/>
      <c r="L4" s="558"/>
      <c r="M4" s="558"/>
      <c r="N4" s="558"/>
      <c r="O4" s="558"/>
      <c r="P4" s="558"/>
      <c r="Q4" s="558"/>
      <c r="R4" s="558"/>
      <c r="S4" s="558"/>
      <c r="T4" s="559"/>
    </row>
    <row r="5" spans="1:22" s="14" customFormat="1" ht="21.75" customHeight="1" x14ac:dyDescent="0.25">
      <c r="C5" s="15"/>
      <c r="D5" s="15"/>
      <c r="E5" s="15"/>
      <c r="F5" s="16"/>
      <c r="G5" s="17"/>
      <c r="H5" s="16"/>
      <c r="I5" s="18"/>
      <c r="J5" s="19"/>
      <c r="K5" s="19"/>
      <c r="L5" s="19"/>
      <c r="M5" s="19"/>
    </row>
    <row r="6" spans="1:22" s="20" customFormat="1" ht="30" customHeight="1" thickBot="1" x14ac:dyDescent="0.3">
      <c r="C6" s="21"/>
      <c r="D6" s="21"/>
      <c r="E6" s="21"/>
      <c r="F6" s="22"/>
      <c r="G6" s="22"/>
      <c r="H6" s="22"/>
      <c r="I6" s="22"/>
      <c r="J6" s="21"/>
      <c r="K6" s="21"/>
      <c r="L6" s="21"/>
      <c r="M6" s="21"/>
      <c r="N6" s="21"/>
      <c r="O6" s="23"/>
      <c r="P6" s="23"/>
      <c r="Q6" s="23"/>
      <c r="R6" s="23"/>
      <c r="S6" s="24"/>
      <c r="T6" s="24"/>
      <c r="U6" s="25"/>
      <c r="V6" s="25"/>
    </row>
    <row r="7" spans="1:22" s="20" customFormat="1" ht="52.5" customHeight="1" thickBot="1" x14ac:dyDescent="0.3">
      <c r="B7" s="26" t="s">
        <v>108</v>
      </c>
      <c r="C7" s="351" t="s">
        <v>359</v>
      </c>
      <c r="D7" s="352"/>
      <c r="E7" s="352"/>
      <c r="F7" s="353"/>
      <c r="G7" s="21"/>
      <c r="H7" s="21"/>
      <c r="I7" s="21"/>
      <c r="J7" s="21"/>
      <c r="K7" s="21"/>
      <c r="L7" s="21"/>
      <c r="M7" s="21"/>
      <c r="N7" s="21"/>
      <c r="O7" s="23"/>
      <c r="P7" s="23"/>
      <c r="Q7" s="23"/>
      <c r="R7" s="23"/>
      <c r="S7" s="24"/>
      <c r="T7" s="24"/>
      <c r="U7" s="25"/>
      <c r="V7" s="25"/>
    </row>
    <row r="8" spans="1:22" s="20" customFormat="1" ht="39.75" customHeight="1" x14ac:dyDescent="0.25"/>
    <row r="9" spans="1:22" s="20" customFormat="1" x14ac:dyDescent="0.25"/>
    <row r="10" spans="1:22" s="27" customFormat="1" ht="45" customHeight="1" x14ac:dyDescent="0.2">
      <c r="A10" s="354" t="s">
        <v>109</v>
      </c>
      <c r="B10" s="354"/>
      <c r="C10" s="354"/>
      <c r="D10" s="354"/>
      <c r="E10" s="354"/>
      <c r="F10" s="354"/>
      <c r="G10" s="354"/>
      <c r="H10" s="354"/>
      <c r="I10" s="354"/>
      <c r="J10" s="354"/>
      <c r="K10" s="354"/>
      <c r="L10" s="354"/>
      <c r="M10" s="354"/>
      <c r="N10" s="354"/>
      <c r="O10" s="354"/>
      <c r="P10" s="354"/>
      <c r="Q10" s="354"/>
      <c r="R10" s="354"/>
      <c r="S10" s="354"/>
      <c r="T10" s="354"/>
      <c r="U10" s="354"/>
      <c r="V10" s="354"/>
    </row>
    <row r="11" spans="1:22" s="28" customFormat="1" ht="38.25" customHeight="1" x14ac:dyDescent="0.25">
      <c r="A11" s="355" t="s">
        <v>110</v>
      </c>
      <c r="B11" s="355" t="s">
        <v>111</v>
      </c>
      <c r="C11" s="355"/>
      <c r="D11" s="355" t="s">
        <v>112</v>
      </c>
      <c r="E11" s="355" t="s">
        <v>113</v>
      </c>
      <c r="F11" s="355" t="s">
        <v>114</v>
      </c>
      <c r="G11" s="355" t="s">
        <v>115</v>
      </c>
      <c r="H11" s="355" t="s">
        <v>371</v>
      </c>
      <c r="I11" s="355"/>
      <c r="J11" s="355"/>
      <c r="K11" s="355"/>
      <c r="L11" s="355"/>
      <c r="M11" s="355"/>
      <c r="N11" s="355"/>
      <c r="O11" s="355"/>
      <c r="P11" s="355"/>
      <c r="Q11" s="355"/>
      <c r="R11" s="355"/>
      <c r="S11" s="355"/>
      <c r="T11" s="355"/>
      <c r="U11" s="355"/>
      <c r="V11" s="355"/>
    </row>
    <row r="12" spans="1:22" s="28" customFormat="1" ht="76.5" customHeight="1" x14ac:dyDescent="0.25">
      <c r="A12" s="355"/>
      <c r="B12" s="147" t="s">
        <v>116</v>
      </c>
      <c r="C12" s="171" t="s">
        <v>383</v>
      </c>
      <c r="D12" s="355"/>
      <c r="E12" s="355"/>
      <c r="F12" s="355"/>
      <c r="G12" s="355"/>
      <c r="H12" s="29" t="s">
        <v>117</v>
      </c>
      <c r="I12" s="29" t="s">
        <v>118</v>
      </c>
      <c r="J12" s="29" t="s">
        <v>119</v>
      </c>
      <c r="K12" s="29" t="s">
        <v>120</v>
      </c>
      <c r="L12" s="29" t="s">
        <v>121</v>
      </c>
      <c r="M12" s="29" t="s">
        <v>122</v>
      </c>
      <c r="N12" s="29" t="s">
        <v>123</v>
      </c>
      <c r="O12" s="29" t="s">
        <v>124</v>
      </c>
      <c r="P12" s="29" t="s">
        <v>125</v>
      </c>
      <c r="Q12" s="29" t="s">
        <v>126</v>
      </c>
      <c r="R12" s="29" t="s">
        <v>127</v>
      </c>
      <c r="S12" s="29" t="s">
        <v>128</v>
      </c>
      <c r="T12" s="29" t="s">
        <v>129</v>
      </c>
      <c r="U12" s="356" t="s">
        <v>130</v>
      </c>
      <c r="V12" s="356"/>
    </row>
    <row r="13" spans="1:22" s="31" customFormat="1" ht="65.25" customHeight="1" x14ac:dyDescent="0.2">
      <c r="A13" s="357">
        <f>'1_Actuaciones_Realizadas'!C9</f>
        <v>1</v>
      </c>
      <c r="B13" s="358" t="s">
        <v>274</v>
      </c>
      <c r="C13" s="358" t="s">
        <v>381</v>
      </c>
      <c r="D13" s="358" t="s">
        <v>215</v>
      </c>
      <c r="E13" s="350" t="str">
        <f>+'1_Actuaciones_Realizadas'!F9</f>
        <v>Gestionar dentro de los terminos establecidos por la ley el 97% de las actuaciones relacionadas con las diferentes etapas contractuales ( Procesos de Selección,Contratación directa y acompañamiento de procesos sancionatorios)</v>
      </c>
      <c r="F13" s="342" t="str">
        <f>'1_Actuaciones_Realizadas'!C15</f>
        <v>Actuaciones realizadas en las diferentes etapas contractuales</v>
      </c>
      <c r="G13" s="30" t="str">
        <f>'1_Actuaciones_Realizadas'!C22</f>
        <v>Promedio de los porcentajes de actuaciones gestionadas cada trimestre en lo transcurrido de la vigencia</v>
      </c>
      <c r="H13" s="178">
        <f>'1_Actuaciones_Realizadas'!C30</f>
        <v>0</v>
      </c>
      <c r="I13" s="178">
        <f>'1_Actuaciones_Realizadas'!C31</f>
        <v>0</v>
      </c>
      <c r="J13" s="178">
        <f>'1_Actuaciones_Realizadas'!C32</f>
        <v>0.97809999999999997</v>
      </c>
      <c r="K13" s="178">
        <f>'1_Actuaciones_Realizadas'!C33</f>
        <v>0</v>
      </c>
      <c r="L13" s="178">
        <f>'1_Actuaciones_Realizadas'!C34</f>
        <v>0</v>
      </c>
      <c r="M13" s="178">
        <f>'1_Actuaciones_Realizadas'!C35</f>
        <v>0.95440000000000003</v>
      </c>
      <c r="N13" s="178">
        <f>'1_Actuaciones_Realizadas'!C36</f>
        <v>0</v>
      </c>
      <c r="O13" s="178">
        <f>'1_Actuaciones_Realizadas'!C37</f>
        <v>0</v>
      </c>
      <c r="P13" s="178">
        <f>'1_Actuaciones_Realizadas'!C38</f>
        <v>0.91559999999999997</v>
      </c>
      <c r="Q13" s="178">
        <f>'1_Actuaciones_Realizadas'!C39</f>
        <v>0</v>
      </c>
      <c r="R13" s="178">
        <f>'1_Actuaciones_Realizadas'!C40</f>
        <v>0</v>
      </c>
      <c r="S13" s="178">
        <f>'1_Actuaciones_Realizadas'!C41</f>
        <v>0.96379999999999999</v>
      </c>
      <c r="T13" s="157">
        <f>+AVERAGE(J13,M13,P13,S13)</f>
        <v>0.95297500000000002</v>
      </c>
      <c r="U13" s="349" t="str">
        <f>'1_Actuaciones_Realizadas'!C49</f>
        <v>La Dirección de Contratación  establecio dinámicas para atender las solicitudes de contratación de las diferentes dependencias allegadas a la Dirección 
Durante el cuarto  trimestre se gestionaron:
-26 de 26 procesos de selección (100%)
-21  de 21 Prestacion de Servicios (100%)
-118 de 185 actas de liquidación (63,78%)
-26 de 26 procesos sancionatorios (100%) 
Total variable 1:96,38%
Haciendo un analisis de la Vigencia 2019  se puede evidenciar que la Dirección de Contratación no ha tenido  un % de cumplimiento igual en los 4 trimestres ver casilla (29) teniendo en cuenta  que los tramites de  solicitudes de liquidacion han sido variables en los trimestres ( ver hoja de actividades) actividad que afecta el  mantener un % constante,sin embargo es importante mencionar que  la gestion de la Direccion de Contratacion ha sido eficaz en  todas sus actividades incliuyendo liquidaciones que para el 4 trimestre se logro dar respuesta en un % superior comparado con trimestres pasados  lo que ha permitido superar el valor de la meta  (98,24% ).</v>
      </c>
      <c r="V13" s="349"/>
    </row>
    <row r="14" spans="1:22" s="31" customFormat="1" ht="65.25" customHeight="1" x14ac:dyDescent="0.2">
      <c r="A14" s="357"/>
      <c r="B14" s="358"/>
      <c r="C14" s="358"/>
      <c r="D14" s="358"/>
      <c r="E14" s="350"/>
      <c r="F14" s="342"/>
      <c r="G14" s="30" t="str">
        <f>'1_Actuaciones_Realizadas'!F22</f>
        <v>Porcentaje  total de las actuaciones radicadas en la Dirección relacionadas con las diferentes etapas contractuales programado</v>
      </c>
      <c r="H14" s="178">
        <f>'1_Actuaciones_Realizadas'!E30</f>
        <v>0</v>
      </c>
      <c r="I14" s="178">
        <f>'1_Actuaciones_Realizadas'!E31</f>
        <v>0</v>
      </c>
      <c r="J14" s="178">
        <f>'1_Actuaciones_Realizadas'!E32</f>
        <v>0.97</v>
      </c>
      <c r="K14" s="178">
        <f>'1_Actuaciones_Realizadas'!E33</f>
        <v>0</v>
      </c>
      <c r="L14" s="178">
        <f>'1_Actuaciones_Realizadas'!E34</f>
        <v>0</v>
      </c>
      <c r="M14" s="178">
        <f>'1_Actuaciones_Realizadas'!E35</f>
        <v>0.97</v>
      </c>
      <c r="N14" s="178">
        <f>'1_Actuaciones_Realizadas'!E36</f>
        <v>0</v>
      </c>
      <c r="O14" s="178">
        <f>'1_Actuaciones_Realizadas'!E37</f>
        <v>0</v>
      </c>
      <c r="P14" s="178">
        <f>'1_Actuaciones_Realizadas'!E38</f>
        <v>0.97</v>
      </c>
      <c r="Q14" s="178">
        <f>'1_Actuaciones_Realizadas'!E39</f>
        <v>0</v>
      </c>
      <c r="R14" s="178">
        <f>'1_Actuaciones_Realizadas'!E40</f>
        <v>0</v>
      </c>
      <c r="S14" s="178">
        <f>'1_Actuaciones_Realizadas'!E41</f>
        <v>0.97</v>
      </c>
      <c r="T14" s="157">
        <v>0.97</v>
      </c>
      <c r="U14" s="349"/>
      <c r="V14" s="349"/>
    </row>
    <row r="15" spans="1:22" s="31" customFormat="1" ht="74.25" customHeight="1" x14ac:dyDescent="0.2">
      <c r="A15" s="357"/>
      <c r="B15" s="358"/>
      <c r="C15" s="358"/>
      <c r="D15" s="358"/>
      <c r="E15" s="350"/>
      <c r="F15" s="342"/>
      <c r="G15" s="30" t="s">
        <v>131</v>
      </c>
      <c r="H15" s="169">
        <f>IFERROR(H13/H14,)</f>
        <v>0</v>
      </c>
      <c r="I15" s="169">
        <f t="shared" ref="I15:S15" si="0">IFERROR(I13/I14,)</f>
        <v>0</v>
      </c>
      <c r="J15" s="169">
        <f t="shared" si="0"/>
        <v>1.0083505154639176</v>
      </c>
      <c r="K15" s="169">
        <f t="shared" si="0"/>
        <v>0</v>
      </c>
      <c r="L15" s="169">
        <f t="shared" si="0"/>
        <v>0</v>
      </c>
      <c r="M15" s="169">
        <f t="shared" si="0"/>
        <v>0.98391752577319591</v>
      </c>
      <c r="N15" s="169">
        <f t="shared" si="0"/>
        <v>0</v>
      </c>
      <c r="O15" s="169">
        <f t="shared" si="0"/>
        <v>0</v>
      </c>
      <c r="P15" s="169">
        <f t="shared" si="0"/>
        <v>0.94391752577319588</v>
      </c>
      <c r="Q15" s="169">
        <f t="shared" si="0"/>
        <v>0</v>
      </c>
      <c r="R15" s="169">
        <f t="shared" si="0"/>
        <v>0</v>
      </c>
      <c r="S15" s="169">
        <f t="shared" si="0"/>
        <v>0.99360824742268039</v>
      </c>
      <c r="T15" s="170">
        <f t="shared" ref="T15" si="1">+T13/T14</f>
        <v>0.98244845360824751</v>
      </c>
      <c r="U15" s="349"/>
      <c r="V15" s="349"/>
    </row>
    <row r="16" spans="1:22" ht="77.25" customHeight="1" x14ac:dyDescent="0.25">
      <c r="A16" s="357">
        <f>'2_MIPG'!C9</f>
        <v>2</v>
      </c>
      <c r="B16" s="358" t="s">
        <v>274</v>
      </c>
      <c r="C16" s="358" t="s">
        <v>417</v>
      </c>
      <c r="D16" s="358" t="s">
        <v>215</v>
      </c>
      <c r="E16" s="350" t="str">
        <f>+'2_MIPG'!F9</f>
        <v xml:space="preserve">Cumplir el 100% de las actividades propuestas en el Modelo Integrado de Planeación y Gestión - MIPG por la Dirección de Contratación </v>
      </c>
      <c r="F16" s="342" t="str">
        <f>'2_MIPG'!C15</f>
        <v>MIPG</v>
      </c>
      <c r="G16" s="30" t="str">
        <f>'2_MIPG'!C22</f>
        <v>Porcentaje de actividades ejecutadas</v>
      </c>
      <c r="H16" s="168">
        <f>'2_MIPG'!C30</f>
        <v>0</v>
      </c>
      <c r="I16" s="168">
        <f>'2_MIPG'!C31</f>
        <v>0</v>
      </c>
      <c r="J16" s="168">
        <f>'2_MIPG'!C32</f>
        <v>0</v>
      </c>
      <c r="K16" s="168">
        <f>'2_MIPG'!C33</f>
        <v>0</v>
      </c>
      <c r="L16" s="168">
        <f>'2_MIPG'!C34</f>
        <v>0.15</v>
      </c>
      <c r="M16" s="168">
        <f>'2_MIPG'!C35</f>
        <v>0.55000000000000004</v>
      </c>
      <c r="N16" s="168">
        <f>'2_MIPG'!C36</f>
        <v>0</v>
      </c>
      <c r="O16" s="168">
        <f>'2_MIPG'!C37</f>
        <v>0.15</v>
      </c>
      <c r="P16" s="168">
        <f>'2_MIPG'!C38</f>
        <v>0</v>
      </c>
      <c r="Q16" s="168">
        <f>'2_MIPG'!C39</f>
        <v>0</v>
      </c>
      <c r="R16" s="168">
        <f>'2_MIPG'!C40</f>
        <v>0</v>
      </c>
      <c r="S16" s="168">
        <f>'2_MIPG'!C41</f>
        <v>0.15</v>
      </c>
      <c r="T16" s="156">
        <f>SUM(H16:S16)</f>
        <v>1</v>
      </c>
      <c r="U16" s="349" t="str">
        <f>'2_MIPG'!C49</f>
        <v xml:space="preserve">Al finalizar la vigencia se puede analizar que la Dirección de contratación, dio pleno cumplimiento a las actividades del plan de adecuacion y sostenibilidad Mipg en las fechas establecidas ( ver hoja de actividades), evidenciando una eficaz gestion por parte de la Dirección,lo anterior ha permitido alcanzar el cumpimiento de la meta para la vigencia. </v>
      </c>
      <c r="V16" s="349"/>
    </row>
    <row r="17" spans="1:22" ht="62.25" customHeight="1" x14ac:dyDescent="0.25">
      <c r="A17" s="357"/>
      <c r="B17" s="358"/>
      <c r="C17" s="358"/>
      <c r="D17" s="358"/>
      <c r="E17" s="350"/>
      <c r="F17" s="342"/>
      <c r="G17" s="30" t="str">
        <f>'2_MIPG'!F22</f>
        <v xml:space="preserve"> Porcentaje total de actividades programadas en la vigencia</v>
      </c>
      <c r="H17" s="168">
        <f>'2_MIPG'!E30</f>
        <v>0</v>
      </c>
      <c r="I17" s="168">
        <f>'2_MIPG'!E31</f>
        <v>0</v>
      </c>
      <c r="J17" s="168">
        <f>'2_MIPG'!E32</f>
        <v>0.15</v>
      </c>
      <c r="K17" s="168">
        <f>'2_MIPG'!E33</f>
        <v>0</v>
      </c>
      <c r="L17" s="168">
        <f>'2_MIPG'!E34</f>
        <v>0</v>
      </c>
      <c r="M17" s="168">
        <f>'2_MIPG'!E35</f>
        <v>0.55000000000000004</v>
      </c>
      <c r="N17" s="168">
        <f>'2_MIPG'!E36</f>
        <v>0</v>
      </c>
      <c r="O17" s="168">
        <f>'2_MIPG'!E37</f>
        <v>0.15</v>
      </c>
      <c r="P17" s="168">
        <f>'2_MIPG'!E38</f>
        <v>0</v>
      </c>
      <c r="Q17" s="168">
        <f>'2_MIPG'!E39</f>
        <v>0</v>
      </c>
      <c r="R17" s="168">
        <f>'2_MIPG'!E40</f>
        <v>0</v>
      </c>
      <c r="S17" s="168">
        <f>'2_MIPG'!E41</f>
        <v>0.15</v>
      </c>
      <c r="T17" s="157">
        <f>SUM(H17:S17)</f>
        <v>1</v>
      </c>
      <c r="U17" s="349"/>
      <c r="V17" s="349"/>
    </row>
    <row r="18" spans="1:22" ht="66.75" customHeight="1" x14ac:dyDescent="0.25">
      <c r="A18" s="357"/>
      <c r="B18" s="358"/>
      <c r="C18" s="358"/>
      <c r="D18" s="358"/>
      <c r="E18" s="350"/>
      <c r="F18" s="342"/>
      <c r="G18" s="30" t="s">
        <v>131</v>
      </c>
      <c r="H18" s="169">
        <f>IFERROR(H16/H17,)</f>
        <v>0</v>
      </c>
      <c r="I18" s="169">
        <f t="shared" ref="I18:S18" si="2">IFERROR(I16/I17,)</f>
        <v>0</v>
      </c>
      <c r="J18" s="169">
        <f t="shared" si="2"/>
        <v>0</v>
      </c>
      <c r="K18" s="169">
        <f t="shared" si="2"/>
        <v>0</v>
      </c>
      <c r="L18" s="169">
        <f t="shared" si="2"/>
        <v>0</v>
      </c>
      <c r="M18" s="169">
        <f t="shared" si="2"/>
        <v>1</v>
      </c>
      <c r="N18" s="169">
        <f t="shared" si="2"/>
        <v>0</v>
      </c>
      <c r="O18" s="169">
        <f t="shared" si="2"/>
        <v>1</v>
      </c>
      <c r="P18" s="169">
        <f t="shared" si="2"/>
        <v>0</v>
      </c>
      <c r="Q18" s="169">
        <f t="shared" si="2"/>
        <v>0</v>
      </c>
      <c r="R18" s="169">
        <f t="shared" si="2"/>
        <v>0</v>
      </c>
      <c r="S18" s="169">
        <f t="shared" si="2"/>
        <v>1</v>
      </c>
      <c r="T18" s="238">
        <f>+T16/T17</f>
        <v>1</v>
      </c>
      <c r="U18" s="349"/>
      <c r="V18" s="349"/>
    </row>
    <row r="19" spans="1:22" ht="48" customHeight="1" x14ac:dyDescent="0.25">
      <c r="A19" s="357">
        <f>'3_PAAC'!C9</f>
        <v>3</v>
      </c>
      <c r="B19" s="358" t="s">
        <v>263</v>
      </c>
      <c r="C19" s="358" t="s">
        <v>382</v>
      </c>
      <c r="D19" s="358" t="s">
        <v>215</v>
      </c>
      <c r="E19" s="350" t="str">
        <f>+'3_PAAC'!F9</f>
        <v xml:space="preserve">Realizar el 100% de las actividades programadas en el Plan Anticorrupción y de Atención al Ciudadano de la vigencia por la Dirección de Contratación </v>
      </c>
      <c r="F19" s="342" t="str">
        <f>'3_PAAC'!C15</f>
        <v xml:space="preserve"> P.A.A.C</v>
      </c>
      <c r="G19" s="30" t="str">
        <f>'3_PAAC'!C22</f>
        <v xml:space="preserve">Total actividades ejecutadas </v>
      </c>
      <c r="H19" s="155">
        <f>'3_PAAC'!C30</f>
        <v>0</v>
      </c>
      <c r="I19" s="155">
        <f>'3_PAAC'!C31</f>
        <v>0</v>
      </c>
      <c r="J19" s="155">
        <f>'3_PAAC'!C32</f>
        <v>0</v>
      </c>
      <c r="K19" s="155">
        <f>'3_PAAC'!C33</f>
        <v>0</v>
      </c>
      <c r="L19" s="155">
        <f>'3_PAAC'!C34</f>
        <v>1</v>
      </c>
      <c r="M19" s="155">
        <f>'3_PAAC'!C35</f>
        <v>0</v>
      </c>
      <c r="N19" s="155">
        <f>'3_PAAC'!C36</f>
        <v>0</v>
      </c>
      <c r="O19" s="155">
        <f>'3_PAAC'!C37</f>
        <v>1</v>
      </c>
      <c r="P19" s="155">
        <f>'3_PAAC'!C38</f>
        <v>0</v>
      </c>
      <c r="Q19" s="155">
        <f>'3_PAAC'!C39</f>
        <v>0</v>
      </c>
      <c r="R19" s="155">
        <f>'3_PAAC'!C40</f>
        <v>0</v>
      </c>
      <c r="S19" s="155">
        <f>'3_PAAC'!C41</f>
        <v>3</v>
      </c>
      <c r="T19" s="172">
        <f>SUM(H19:S19)</f>
        <v>5</v>
      </c>
      <c r="U19" s="349" t="str">
        <f>'3_PAAC'!C49</f>
        <v xml:space="preserve">Al finalizar la vigencia se puede analizar que la Dirección de contratación ha tenido un cumplimiento constante, teniendo en cuenta que se cumplieron todas las actividades del PAAC en las fechas establecidas ( ver hoja de actividades), evidenciando una eficaz gestion por parte de la Dirección,lo anterior ha permitido alcanzar el cumpimiento de la meta para la vigencia. </v>
      </c>
      <c r="V19" s="349"/>
    </row>
    <row r="20" spans="1:22" ht="51.75" customHeight="1" x14ac:dyDescent="0.25">
      <c r="A20" s="357"/>
      <c r="B20" s="358"/>
      <c r="C20" s="358"/>
      <c r="D20" s="358"/>
      <c r="E20" s="350"/>
      <c r="F20" s="342"/>
      <c r="G20" s="30" t="str">
        <f>'3_PAAC'!F22</f>
        <v>Total actividades programadas</v>
      </c>
      <c r="H20" s="155">
        <f>'3_PAAC'!E30</f>
        <v>0</v>
      </c>
      <c r="I20" s="155">
        <f>'3_PAAC'!E31</f>
        <v>0</v>
      </c>
      <c r="J20" s="155">
        <f>'3_PAAC'!E32</f>
        <v>0</v>
      </c>
      <c r="K20" s="155">
        <f>'3_PAAC'!E33</f>
        <v>1</v>
      </c>
      <c r="L20" s="155">
        <f>'3_PAAC'!E34</f>
        <v>0</v>
      </c>
      <c r="M20" s="155">
        <f>'3_PAAC'!E35</f>
        <v>0</v>
      </c>
      <c r="N20" s="155">
        <f>'3_PAAC'!E36</f>
        <v>0</v>
      </c>
      <c r="O20" s="155">
        <f>'3_PAAC'!E37</f>
        <v>0</v>
      </c>
      <c r="P20" s="155">
        <f>'3_PAAC'!E38</f>
        <v>1</v>
      </c>
      <c r="Q20" s="155">
        <f>'3_PAAC'!E39</f>
        <v>0</v>
      </c>
      <c r="R20" s="155">
        <f>'3_PAAC'!E40</f>
        <v>0</v>
      </c>
      <c r="S20" s="155">
        <f>+'3_PAAC'!E41</f>
        <v>3</v>
      </c>
      <c r="T20" s="173">
        <f>SUM(H20:S20)</f>
        <v>5</v>
      </c>
      <c r="U20" s="349"/>
      <c r="V20" s="349"/>
    </row>
    <row r="21" spans="1:22" ht="72" customHeight="1" x14ac:dyDescent="0.25">
      <c r="A21" s="357"/>
      <c r="B21" s="358"/>
      <c r="C21" s="358"/>
      <c r="D21" s="358"/>
      <c r="E21" s="350"/>
      <c r="F21" s="342"/>
      <c r="G21" s="30" t="s">
        <v>131</v>
      </c>
      <c r="H21" s="177">
        <f>IFERROR(H19/H20,)</f>
        <v>0</v>
      </c>
      <c r="I21" s="177">
        <f t="shared" ref="I21:S21" si="3">IFERROR(I19/I20,)</f>
        <v>0</v>
      </c>
      <c r="J21" s="177">
        <f t="shared" si="3"/>
        <v>0</v>
      </c>
      <c r="K21" s="177">
        <f t="shared" si="3"/>
        <v>0</v>
      </c>
      <c r="L21" s="177">
        <f t="shared" si="3"/>
        <v>0</v>
      </c>
      <c r="M21" s="177">
        <f t="shared" si="3"/>
        <v>0</v>
      </c>
      <c r="N21" s="177">
        <f t="shared" si="3"/>
        <v>0</v>
      </c>
      <c r="O21" s="177">
        <f t="shared" si="3"/>
        <v>0</v>
      </c>
      <c r="P21" s="177">
        <f t="shared" si="3"/>
        <v>0</v>
      </c>
      <c r="Q21" s="177">
        <f t="shared" si="3"/>
        <v>0</v>
      </c>
      <c r="R21" s="177">
        <f t="shared" si="3"/>
        <v>0</v>
      </c>
      <c r="S21" s="177">
        <f t="shared" si="3"/>
        <v>1</v>
      </c>
      <c r="T21" s="238">
        <f t="shared" ref="T21" si="4">+T19/T20</f>
        <v>1</v>
      </c>
      <c r="U21" s="349"/>
      <c r="V21" s="349"/>
    </row>
    <row r="22" spans="1:22" x14ac:dyDescent="0.25">
      <c r="H22" s="158"/>
      <c r="I22" s="158"/>
      <c r="J22" s="158"/>
      <c r="K22" s="158"/>
      <c r="L22" s="158"/>
      <c r="M22" s="158"/>
      <c r="N22" s="158"/>
      <c r="O22" s="158"/>
      <c r="P22" s="158"/>
      <c r="Q22" s="158"/>
      <c r="R22" s="158"/>
      <c r="S22" s="158"/>
      <c r="T22" s="158"/>
      <c r="U22" s="158"/>
      <c r="V22" s="158"/>
    </row>
    <row r="23" spans="1:22" x14ac:dyDescent="0.25">
      <c r="H23" s="158"/>
      <c r="I23" s="158"/>
      <c r="J23" s="158"/>
      <c r="K23" s="158"/>
      <c r="L23" s="158"/>
      <c r="M23" s="158"/>
      <c r="N23" s="158"/>
      <c r="O23" s="158"/>
      <c r="P23" s="158"/>
      <c r="Q23" s="158"/>
      <c r="R23" s="158"/>
      <c r="S23" s="158"/>
      <c r="T23" s="158"/>
      <c r="U23" s="158"/>
      <c r="V23" s="158"/>
    </row>
  </sheetData>
  <sheetProtection formatCells="0" formatColumns="0" formatRows="0"/>
  <mergeCells count="37">
    <mergeCell ref="E16:E18"/>
    <mergeCell ref="F16:F18"/>
    <mergeCell ref="U16:V18"/>
    <mergeCell ref="A19:A21"/>
    <mergeCell ref="B19:B21"/>
    <mergeCell ref="C19:C21"/>
    <mergeCell ref="D19:D21"/>
    <mergeCell ref="E19:E21"/>
    <mergeCell ref="F19:F21"/>
    <mergeCell ref="U19:V21"/>
    <mergeCell ref="A16:A18"/>
    <mergeCell ref="B16:B18"/>
    <mergeCell ref="C16:C18"/>
    <mergeCell ref="D16:D18"/>
    <mergeCell ref="U13:V15"/>
    <mergeCell ref="E13:E15"/>
    <mergeCell ref="C7:F7"/>
    <mergeCell ref="A10:V10"/>
    <mergeCell ref="A11:A12"/>
    <mergeCell ref="B11:C11"/>
    <mergeCell ref="D11:D12"/>
    <mergeCell ref="E11:E12"/>
    <mergeCell ref="F11:F12"/>
    <mergeCell ref="G11:G12"/>
    <mergeCell ref="H11:V11"/>
    <mergeCell ref="U12:V12"/>
    <mergeCell ref="A13:A15"/>
    <mergeCell ref="B13:B15"/>
    <mergeCell ref="C13:C15"/>
    <mergeCell ref="D13:D15"/>
    <mergeCell ref="F13:F15"/>
    <mergeCell ref="A1:B4"/>
    <mergeCell ref="C1:T1"/>
    <mergeCell ref="C2:T2"/>
    <mergeCell ref="C3:T3"/>
    <mergeCell ref="C4:H4"/>
    <mergeCell ref="I4:T4"/>
  </mergeCells>
  <pageMargins left="0.70866141732283472" right="0.70866141732283472" top="0.74803149606299213" bottom="0.74803149606299213" header="0.31496062992125984" footer="0.31496062992125984"/>
  <pageSetup paperSize="3" scale="67" orientation="landscape" r:id="rId1"/>
  <headerFooter>
    <oddFooter>&amp;L&amp;"Arial,Normal"&amp;9F01-PE01-PR01 - V3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14"/>
  <sheetViews>
    <sheetView topLeftCell="A7" workbookViewId="0">
      <selection activeCell="L14" sqref="L14"/>
    </sheetView>
  </sheetViews>
  <sheetFormatPr baseColWidth="10" defaultRowHeight="12" x14ac:dyDescent="0.2"/>
  <cols>
    <col min="1" max="1" width="1.85546875" style="229" customWidth="1"/>
    <col min="2" max="2" width="8.5703125" style="229" customWidth="1"/>
    <col min="3" max="3" width="36.5703125" style="229" customWidth="1"/>
    <col min="4" max="4" width="14.5703125" style="229" customWidth="1"/>
    <col min="5" max="5" width="31.42578125" style="229" customWidth="1"/>
    <col min="6" max="6" width="23.5703125" style="229" customWidth="1"/>
    <col min="7" max="10" width="8.28515625" style="229" customWidth="1"/>
    <col min="11" max="11" width="10.7109375" style="229" customWidth="1"/>
    <col min="12" max="12" width="16.140625" style="229" customWidth="1"/>
    <col min="13" max="256" width="11.42578125" style="229"/>
    <col min="257" max="257" width="1.85546875" style="229" customWidth="1"/>
    <col min="258" max="258" width="8.5703125" style="229" customWidth="1"/>
    <col min="259" max="259" width="11.28515625" style="229" customWidth="1"/>
    <col min="260" max="260" width="14.5703125" style="229" customWidth="1"/>
    <col min="261" max="261" width="14.7109375" style="229" customWidth="1"/>
    <col min="262" max="262" width="23.5703125" style="229" customWidth="1"/>
    <col min="263" max="267" width="8.28515625" style="229" customWidth="1"/>
    <col min="268" max="268" width="16.140625" style="229" customWidth="1"/>
    <col min="269" max="512" width="11.42578125" style="229"/>
    <col min="513" max="513" width="1.85546875" style="229" customWidth="1"/>
    <col min="514" max="514" width="8.5703125" style="229" customWidth="1"/>
    <col min="515" max="515" width="11.28515625" style="229" customWidth="1"/>
    <col min="516" max="516" width="14.5703125" style="229" customWidth="1"/>
    <col min="517" max="517" width="14.7109375" style="229" customWidth="1"/>
    <col min="518" max="518" width="23.5703125" style="229" customWidth="1"/>
    <col min="519" max="523" width="8.28515625" style="229" customWidth="1"/>
    <col min="524" max="524" width="16.140625" style="229" customWidth="1"/>
    <col min="525" max="768" width="11.42578125" style="229"/>
    <col min="769" max="769" width="1.85546875" style="229" customWidth="1"/>
    <col min="770" max="770" width="8.5703125" style="229" customWidth="1"/>
    <col min="771" max="771" width="11.28515625" style="229" customWidth="1"/>
    <col min="772" max="772" width="14.5703125" style="229" customWidth="1"/>
    <col min="773" max="773" width="14.7109375" style="229" customWidth="1"/>
    <col min="774" max="774" width="23.5703125" style="229" customWidth="1"/>
    <col min="775" max="779" width="8.28515625" style="229" customWidth="1"/>
    <col min="780" max="780" width="16.140625" style="229" customWidth="1"/>
    <col min="781" max="1024" width="11.42578125" style="229"/>
    <col min="1025" max="1025" width="1.85546875" style="229" customWidth="1"/>
    <col min="1026" max="1026" width="8.5703125" style="229" customWidth="1"/>
    <col min="1027" max="1027" width="11.28515625" style="229" customWidth="1"/>
    <col min="1028" max="1028" width="14.5703125" style="229" customWidth="1"/>
    <col min="1029" max="1029" width="14.7109375" style="229" customWidth="1"/>
    <col min="1030" max="1030" width="23.5703125" style="229" customWidth="1"/>
    <col min="1031" max="1035" width="8.28515625" style="229" customWidth="1"/>
    <col min="1036" max="1036" width="16.140625" style="229" customWidth="1"/>
    <col min="1037" max="1280" width="11.42578125" style="229"/>
    <col min="1281" max="1281" width="1.85546875" style="229" customWidth="1"/>
    <col min="1282" max="1282" width="8.5703125" style="229" customWidth="1"/>
    <col min="1283" max="1283" width="11.28515625" style="229" customWidth="1"/>
    <col min="1284" max="1284" width="14.5703125" style="229" customWidth="1"/>
    <col min="1285" max="1285" width="14.7109375" style="229" customWidth="1"/>
    <col min="1286" max="1286" width="23.5703125" style="229" customWidth="1"/>
    <col min="1287" max="1291" width="8.28515625" style="229" customWidth="1"/>
    <col min="1292" max="1292" width="16.140625" style="229" customWidth="1"/>
    <col min="1293" max="1536" width="11.42578125" style="229"/>
    <col min="1537" max="1537" width="1.85546875" style="229" customWidth="1"/>
    <col min="1538" max="1538" width="8.5703125" style="229" customWidth="1"/>
    <col min="1539" max="1539" width="11.28515625" style="229" customWidth="1"/>
    <col min="1540" max="1540" width="14.5703125" style="229" customWidth="1"/>
    <col min="1541" max="1541" width="14.7109375" style="229" customWidth="1"/>
    <col min="1542" max="1542" width="23.5703125" style="229" customWidth="1"/>
    <col min="1543" max="1547" width="8.28515625" style="229" customWidth="1"/>
    <col min="1548" max="1548" width="16.140625" style="229" customWidth="1"/>
    <col min="1549" max="1792" width="11.42578125" style="229"/>
    <col min="1793" max="1793" width="1.85546875" style="229" customWidth="1"/>
    <col min="1794" max="1794" width="8.5703125" style="229" customWidth="1"/>
    <col min="1795" max="1795" width="11.28515625" style="229" customWidth="1"/>
    <col min="1796" max="1796" width="14.5703125" style="229" customWidth="1"/>
    <col min="1797" max="1797" width="14.7109375" style="229" customWidth="1"/>
    <col min="1798" max="1798" width="23.5703125" style="229" customWidth="1"/>
    <col min="1799" max="1803" width="8.28515625" style="229" customWidth="1"/>
    <col min="1804" max="1804" width="16.140625" style="229" customWidth="1"/>
    <col min="1805" max="2048" width="11.42578125" style="229"/>
    <col min="2049" max="2049" width="1.85546875" style="229" customWidth="1"/>
    <col min="2050" max="2050" width="8.5703125" style="229" customWidth="1"/>
    <col min="2051" max="2051" width="11.28515625" style="229" customWidth="1"/>
    <col min="2052" max="2052" width="14.5703125" style="229" customWidth="1"/>
    <col min="2053" max="2053" width="14.7109375" style="229" customWidth="1"/>
    <col min="2054" max="2054" width="23.5703125" style="229" customWidth="1"/>
    <col min="2055" max="2059" width="8.28515625" style="229" customWidth="1"/>
    <col min="2060" max="2060" width="16.140625" style="229" customWidth="1"/>
    <col min="2061" max="2304" width="11.42578125" style="229"/>
    <col min="2305" max="2305" width="1.85546875" style="229" customWidth="1"/>
    <col min="2306" max="2306" width="8.5703125" style="229" customWidth="1"/>
    <col min="2307" max="2307" width="11.28515625" style="229" customWidth="1"/>
    <col min="2308" max="2308" width="14.5703125" style="229" customWidth="1"/>
    <col min="2309" max="2309" width="14.7109375" style="229" customWidth="1"/>
    <col min="2310" max="2310" width="23.5703125" style="229" customWidth="1"/>
    <col min="2311" max="2315" width="8.28515625" style="229" customWidth="1"/>
    <col min="2316" max="2316" width="16.140625" style="229" customWidth="1"/>
    <col min="2317" max="2560" width="11.42578125" style="229"/>
    <col min="2561" max="2561" width="1.85546875" style="229" customWidth="1"/>
    <col min="2562" max="2562" width="8.5703125" style="229" customWidth="1"/>
    <col min="2563" max="2563" width="11.28515625" style="229" customWidth="1"/>
    <col min="2564" max="2564" width="14.5703125" style="229" customWidth="1"/>
    <col min="2565" max="2565" width="14.7109375" style="229" customWidth="1"/>
    <col min="2566" max="2566" width="23.5703125" style="229" customWidth="1"/>
    <col min="2567" max="2571" width="8.28515625" style="229" customWidth="1"/>
    <col min="2572" max="2572" width="16.140625" style="229" customWidth="1"/>
    <col min="2573" max="2816" width="11.42578125" style="229"/>
    <col min="2817" max="2817" width="1.85546875" style="229" customWidth="1"/>
    <col min="2818" max="2818" width="8.5703125" style="229" customWidth="1"/>
    <col min="2819" max="2819" width="11.28515625" style="229" customWidth="1"/>
    <col min="2820" max="2820" width="14.5703125" style="229" customWidth="1"/>
    <col min="2821" max="2821" width="14.7109375" style="229" customWidth="1"/>
    <col min="2822" max="2822" width="23.5703125" style="229" customWidth="1"/>
    <col min="2823" max="2827" width="8.28515625" style="229" customWidth="1"/>
    <col min="2828" max="2828" width="16.140625" style="229" customWidth="1"/>
    <col min="2829" max="3072" width="11.42578125" style="229"/>
    <col min="3073" max="3073" width="1.85546875" style="229" customWidth="1"/>
    <col min="3074" max="3074" width="8.5703125" style="229" customWidth="1"/>
    <col min="3075" max="3075" width="11.28515625" style="229" customWidth="1"/>
    <col min="3076" max="3076" width="14.5703125" style="229" customWidth="1"/>
    <col min="3077" max="3077" width="14.7109375" style="229" customWidth="1"/>
    <col min="3078" max="3078" width="23.5703125" style="229" customWidth="1"/>
    <col min="3079" max="3083" width="8.28515625" style="229" customWidth="1"/>
    <col min="3084" max="3084" width="16.140625" style="229" customWidth="1"/>
    <col min="3085" max="3328" width="11.42578125" style="229"/>
    <col min="3329" max="3329" width="1.85546875" style="229" customWidth="1"/>
    <col min="3330" max="3330" width="8.5703125" style="229" customWidth="1"/>
    <col min="3331" max="3331" width="11.28515625" style="229" customWidth="1"/>
    <col min="3332" max="3332" width="14.5703125" style="229" customWidth="1"/>
    <col min="3333" max="3333" width="14.7109375" style="229" customWidth="1"/>
    <col min="3334" max="3334" width="23.5703125" style="229" customWidth="1"/>
    <col min="3335" max="3339" width="8.28515625" style="229" customWidth="1"/>
    <col min="3340" max="3340" width="16.140625" style="229" customWidth="1"/>
    <col min="3341" max="3584" width="11.42578125" style="229"/>
    <col min="3585" max="3585" width="1.85546875" style="229" customWidth="1"/>
    <col min="3586" max="3586" width="8.5703125" style="229" customWidth="1"/>
    <col min="3587" max="3587" width="11.28515625" style="229" customWidth="1"/>
    <col min="3588" max="3588" width="14.5703125" style="229" customWidth="1"/>
    <col min="3589" max="3589" width="14.7109375" style="229" customWidth="1"/>
    <col min="3590" max="3590" width="23.5703125" style="229" customWidth="1"/>
    <col min="3591" max="3595" width="8.28515625" style="229" customWidth="1"/>
    <col min="3596" max="3596" width="16.140625" style="229" customWidth="1"/>
    <col min="3597" max="3840" width="11.42578125" style="229"/>
    <col min="3841" max="3841" width="1.85546875" style="229" customWidth="1"/>
    <col min="3842" max="3842" width="8.5703125" style="229" customWidth="1"/>
    <col min="3843" max="3843" width="11.28515625" style="229" customWidth="1"/>
    <col min="3844" max="3844" width="14.5703125" style="229" customWidth="1"/>
    <col min="3845" max="3845" width="14.7109375" style="229" customWidth="1"/>
    <col min="3846" max="3846" width="23.5703125" style="229" customWidth="1"/>
    <col min="3847" max="3851" width="8.28515625" style="229" customWidth="1"/>
    <col min="3852" max="3852" width="16.140625" style="229" customWidth="1"/>
    <col min="3853" max="4096" width="11.42578125" style="229"/>
    <col min="4097" max="4097" width="1.85546875" style="229" customWidth="1"/>
    <col min="4098" max="4098" width="8.5703125" style="229" customWidth="1"/>
    <col min="4099" max="4099" width="11.28515625" style="229" customWidth="1"/>
    <col min="4100" max="4100" width="14.5703125" style="229" customWidth="1"/>
    <col min="4101" max="4101" width="14.7109375" style="229" customWidth="1"/>
    <col min="4102" max="4102" width="23.5703125" style="229" customWidth="1"/>
    <col min="4103" max="4107" width="8.28515625" style="229" customWidth="1"/>
    <col min="4108" max="4108" width="16.140625" style="229" customWidth="1"/>
    <col min="4109" max="4352" width="11.42578125" style="229"/>
    <col min="4353" max="4353" width="1.85546875" style="229" customWidth="1"/>
    <col min="4354" max="4354" width="8.5703125" style="229" customWidth="1"/>
    <col min="4355" max="4355" width="11.28515625" style="229" customWidth="1"/>
    <col min="4356" max="4356" width="14.5703125" style="229" customWidth="1"/>
    <col min="4357" max="4357" width="14.7109375" style="229" customWidth="1"/>
    <col min="4358" max="4358" width="23.5703125" style="229" customWidth="1"/>
    <col min="4359" max="4363" width="8.28515625" style="229" customWidth="1"/>
    <col min="4364" max="4364" width="16.140625" style="229" customWidth="1"/>
    <col min="4365" max="4608" width="11.42578125" style="229"/>
    <col min="4609" max="4609" width="1.85546875" style="229" customWidth="1"/>
    <col min="4610" max="4610" width="8.5703125" style="229" customWidth="1"/>
    <col min="4611" max="4611" width="11.28515625" style="229" customWidth="1"/>
    <col min="4612" max="4612" width="14.5703125" style="229" customWidth="1"/>
    <col min="4613" max="4613" width="14.7109375" style="229" customWidth="1"/>
    <col min="4614" max="4614" width="23.5703125" style="229" customWidth="1"/>
    <col min="4615" max="4619" width="8.28515625" style="229" customWidth="1"/>
    <col min="4620" max="4620" width="16.140625" style="229" customWidth="1"/>
    <col min="4621" max="4864" width="11.42578125" style="229"/>
    <col min="4865" max="4865" width="1.85546875" style="229" customWidth="1"/>
    <col min="4866" max="4866" width="8.5703125" style="229" customWidth="1"/>
    <col min="4867" max="4867" width="11.28515625" style="229" customWidth="1"/>
    <col min="4868" max="4868" width="14.5703125" style="229" customWidth="1"/>
    <col min="4869" max="4869" width="14.7109375" style="229" customWidth="1"/>
    <col min="4870" max="4870" width="23.5703125" style="229" customWidth="1"/>
    <col min="4871" max="4875" width="8.28515625" style="229" customWidth="1"/>
    <col min="4876" max="4876" width="16.140625" style="229" customWidth="1"/>
    <col min="4877" max="5120" width="11.42578125" style="229"/>
    <col min="5121" max="5121" width="1.85546875" style="229" customWidth="1"/>
    <col min="5122" max="5122" width="8.5703125" style="229" customWidth="1"/>
    <col min="5123" max="5123" width="11.28515625" style="229" customWidth="1"/>
    <col min="5124" max="5124" width="14.5703125" style="229" customWidth="1"/>
    <col min="5125" max="5125" width="14.7109375" style="229" customWidth="1"/>
    <col min="5126" max="5126" width="23.5703125" style="229" customWidth="1"/>
    <col min="5127" max="5131" width="8.28515625" style="229" customWidth="1"/>
    <col min="5132" max="5132" width="16.140625" style="229" customWidth="1"/>
    <col min="5133" max="5376" width="11.42578125" style="229"/>
    <col min="5377" max="5377" width="1.85546875" style="229" customWidth="1"/>
    <col min="5378" max="5378" width="8.5703125" style="229" customWidth="1"/>
    <col min="5379" max="5379" width="11.28515625" style="229" customWidth="1"/>
    <col min="5380" max="5380" width="14.5703125" style="229" customWidth="1"/>
    <col min="5381" max="5381" width="14.7109375" style="229" customWidth="1"/>
    <col min="5382" max="5382" width="23.5703125" style="229" customWidth="1"/>
    <col min="5383" max="5387" width="8.28515625" style="229" customWidth="1"/>
    <col min="5388" max="5388" width="16.140625" style="229" customWidth="1"/>
    <col min="5389" max="5632" width="11.42578125" style="229"/>
    <col min="5633" max="5633" width="1.85546875" style="229" customWidth="1"/>
    <col min="5634" max="5634" width="8.5703125" style="229" customWidth="1"/>
    <col min="5635" max="5635" width="11.28515625" style="229" customWidth="1"/>
    <col min="5636" max="5636" width="14.5703125" style="229" customWidth="1"/>
    <col min="5637" max="5637" width="14.7109375" style="229" customWidth="1"/>
    <col min="5638" max="5638" width="23.5703125" style="229" customWidth="1"/>
    <col min="5639" max="5643" width="8.28515625" style="229" customWidth="1"/>
    <col min="5644" max="5644" width="16.140625" style="229" customWidth="1"/>
    <col min="5645" max="5888" width="11.42578125" style="229"/>
    <col min="5889" max="5889" width="1.85546875" style="229" customWidth="1"/>
    <col min="5890" max="5890" width="8.5703125" style="229" customWidth="1"/>
    <col min="5891" max="5891" width="11.28515625" style="229" customWidth="1"/>
    <col min="5892" max="5892" width="14.5703125" style="229" customWidth="1"/>
    <col min="5893" max="5893" width="14.7109375" style="229" customWidth="1"/>
    <col min="5894" max="5894" width="23.5703125" style="229" customWidth="1"/>
    <col min="5895" max="5899" width="8.28515625" style="229" customWidth="1"/>
    <col min="5900" max="5900" width="16.140625" style="229" customWidth="1"/>
    <col min="5901" max="6144" width="11.42578125" style="229"/>
    <col min="6145" max="6145" width="1.85546875" style="229" customWidth="1"/>
    <col min="6146" max="6146" width="8.5703125" style="229" customWidth="1"/>
    <col min="6147" max="6147" width="11.28515625" style="229" customWidth="1"/>
    <col min="6148" max="6148" width="14.5703125" style="229" customWidth="1"/>
    <col min="6149" max="6149" width="14.7109375" style="229" customWidth="1"/>
    <col min="6150" max="6150" width="23.5703125" style="229" customWidth="1"/>
    <col min="6151" max="6155" width="8.28515625" style="229" customWidth="1"/>
    <col min="6156" max="6156" width="16.140625" style="229" customWidth="1"/>
    <col min="6157" max="6400" width="11.42578125" style="229"/>
    <col min="6401" max="6401" width="1.85546875" style="229" customWidth="1"/>
    <col min="6402" max="6402" width="8.5703125" style="229" customWidth="1"/>
    <col min="6403" max="6403" width="11.28515625" style="229" customWidth="1"/>
    <col min="6404" max="6404" width="14.5703125" style="229" customWidth="1"/>
    <col min="6405" max="6405" width="14.7109375" style="229" customWidth="1"/>
    <col min="6406" max="6406" width="23.5703125" style="229" customWidth="1"/>
    <col min="6407" max="6411" width="8.28515625" style="229" customWidth="1"/>
    <col min="6412" max="6412" width="16.140625" style="229" customWidth="1"/>
    <col min="6413" max="6656" width="11.42578125" style="229"/>
    <col min="6657" max="6657" width="1.85546875" style="229" customWidth="1"/>
    <col min="6658" max="6658" width="8.5703125" style="229" customWidth="1"/>
    <col min="6659" max="6659" width="11.28515625" style="229" customWidth="1"/>
    <col min="6660" max="6660" width="14.5703125" style="229" customWidth="1"/>
    <col min="6661" max="6661" width="14.7109375" style="229" customWidth="1"/>
    <col min="6662" max="6662" width="23.5703125" style="229" customWidth="1"/>
    <col min="6663" max="6667" width="8.28515625" style="229" customWidth="1"/>
    <col min="6668" max="6668" width="16.140625" style="229" customWidth="1"/>
    <col min="6669" max="6912" width="11.42578125" style="229"/>
    <col min="6913" max="6913" width="1.85546875" style="229" customWidth="1"/>
    <col min="6914" max="6914" width="8.5703125" style="229" customWidth="1"/>
    <col min="6915" max="6915" width="11.28515625" style="229" customWidth="1"/>
    <col min="6916" max="6916" width="14.5703125" style="229" customWidth="1"/>
    <col min="6917" max="6917" width="14.7109375" style="229" customWidth="1"/>
    <col min="6918" max="6918" width="23.5703125" style="229" customWidth="1"/>
    <col min="6919" max="6923" width="8.28515625" style="229" customWidth="1"/>
    <col min="6924" max="6924" width="16.140625" style="229" customWidth="1"/>
    <col min="6925" max="7168" width="11.42578125" style="229"/>
    <col min="7169" max="7169" width="1.85546875" style="229" customWidth="1"/>
    <col min="7170" max="7170" width="8.5703125" style="229" customWidth="1"/>
    <col min="7171" max="7171" width="11.28515625" style="229" customWidth="1"/>
    <col min="7172" max="7172" width="14.5703125" style="229" customWidth="1"/>
    <col min="7173" max="7173" width="14.7109375" style="229" customWidth="1"/>
    <col min="7174" max="7174" width="23.5703125" style="229" customWidth="1"/>
    <col min="7175" max="7179" width="8.28515625" style="229" customWidth="1"/>
    <col min="7180" max="7180" width="16.140625" style="229" customWidth="1"/>
    <col min="7181" max="7424" width="11.42578125" style="229"/>
    <col min="7425" max="7425" width="1.85546875" style="229" customWidth="1"/>
    <col min="7426" max="7426" width="8.5703125" style="229" customWidth="1"/>
    <col min="7427" max="7427" width="11.28515625" style="229" customWidth="1"/>
    <col min="7428" max="7428" width="14.5703125" style="229" customWidth="1"/>
    <col min="7429" max="7429" width="14.7109375" style="229" customWidth="1"/>
    <col min="7430" max="7430" width="23.5703125" style="229" customWidth="1"/>
    <col min="7431" max="7435" width="8.28515625" style="229" customWidth="1"/>
    <col min="7436" max="7436" width="16.140625" style="229" customWidth="1"/>
    <col min="7437" max="7680" width="11.42578125" style="229"/>
    <col min="7681" max="7681" width="1.85546875" style="229" customWidth="1"/>
    <col min="7682" max="7682" width="8.5703125" style="229" customWidth="1"/>
    <col min="7683" max="7683" width="11.28515625" style="229" customWidth="1"/>
    <col min="7684" max="7684" width="14.5703125" style="229" customWidth="1"/>
    <col min="7685" max="7685" width="14.7109375" style="229" customWidth="1"/>
    <col min="7686" max="7686" width="23.5703125" style="229" customWidth="1"/>
    <col min="7687" max="7691" width="8.28515625" style="229" customWidth="1"/>
    <col min="7692" max="7692" width="16.140625" style="229" customWidth="1"/>
    <col min="7693" max="7936" width="11.42578125" style="229"/>
    <col min="7937" max="7937" width="1.85546875" style="229" customWidth="1"/>
    <col min="7938" max="7938" width="8.5703125" style="229" customWidth="1"/>
    <col min="7939" max="7939" width="11.28515625" style="229" customWidth="1"/>
    <col min="7940" max="7940" width="14.5703125" style="229" customWidth="1"/>
    <col min="7941" max="7941" width="14.7109375" style="229" customWidth="1"/>
    <col min="7942" max="7942" width="23.5703125" style="229" customWidth="1"/>
    <col min="7943" max="7947" width="8.28515625" style="229" customWidth="1"/>
    <col min="7948" max="7948" width="16.140625" style="229" customWidth="1"/>
    <col min="7949" max="8192" width="11.42578125" style="229"/>
    <col min="8193" max="8193" width="1.85546875" style="229" customWidth="1"/>
    <col min="8194" max="8194" width="8.5703125" style="229" customWidth="1"/>
    <col min="8195" max="8195" width="11.28515625" style="229" customWidth="1"/>
    <col min="8196" max="8196" width="14.5703125" style="229" customWidth="1"/>
    <col min="8197" max="8197" width="14.7109375" style="229" customWidth="1"/>
    <col min="8198" max="8198" width="23.5703125" style="229" customWidth="1"/>
    <col min="8199" max="8203" width="8.28515625" style="229" customWidth="1"/>
    <col min="8204" max="8204" width="16.140625" style="229" customWidth="1"/>
    <col min="8205" max="8448" width="11.42578125" style="229"/>
    <col min="8449" max="8449" width="1.85546875" style="229" customWidth="1"/>
    <col min="8450" max="8450" width="8.5703125" style="229" customWidth="1"/>
    <col min="8451" max="8451" width="11.28515625" style="229" customWidth="1"/>
    <col min="8452" max="8452" width="14.5703125" style="229" customWidth="1"/>
    <col min="8453" max="8453" width="14.7109375" style="229" customWidth="1"/>
    <col min="8454" max="8454" width="23.5703125" style="229" customWidth="1"/>
    <col min="8455" max="8459" width="8.28515625" style="229" customWidth="1"/>
    <col min="8460" max="8460" width="16.140625" style="229" customWidth="1"/>
    <col min="8461" max="8704" width="11.42578125" style="229"/>
    <col min="8705" max="8705" width="1.85546875" style="229" customWidth="1"/>
    <col min="8706" max="8706" width="8.5703125" style="229" customWidth="1"/>
    <col min="8707" max="8707" width="11.28515625" style="229" customWidth="1"/>
    <col min="8708" max="8708" width="14.5703125" style="229" customWidth="1"/>
    <col min="8709" max="8709" width="14.7109375" style="229" customWidth="1"/>
    <col min="8710" max="8710" width="23.5703125" style="229" customWidth="1"/>
    <col min="8711" max="8715" width="8.28515625" style="229" customWidth="1"/>
    <col min="8716" max="8716" width="16.140625" style="229" customWidth="1"/>
    <col min="8717" max="8960" width="11.42578125" style="229"/>
    <col min="8961" max="8961" width="1.85546875" style="229" customWidth="1"/>
    <col min="8962" max="8962" width="8.5703125" style="229" customWidth="1"/>
    <col min="8963" max="8963" width="11.28515625" style="229" customWidth="1"/>
    <col min="8964" max="8964" width="14.5703125" style="229" customWidth="1"/>
    <col min="8965" max="8965" width="14.7109375" style="229" customWidth="1"/>
    <col min="8966" max="8966" width="23.5703125" style="229" customWidth="1"/>
    <col min="8967" max="8971" width="8.28515625" style="229" customWidth="1"/>
    <col min="8972" max="8972" width="16.140625" style="229" customWidth="1"/>
    <col min="8973" max="9216" width="11.42578125" style="229"/>
    <col min="9217" max="9217" width="1.85546875" style="229" customWidth="1"/>
    <col min="9218" max="9218" width="8.5703125" style="229" customWidth="1"/>
    <col min="9219" max="9219" width="11.28515625" style="229" customWidth="1"/>
    <col min="9220" max="9220" width="14.5703125" style="229" customWidth="1"/>
    <col min="9221" max="9221" width="14.7109375" style="229" customWidth="1"/>
    <col min="9222" max="9222" width="23.5703125" style="229" customWidth="1"/>
    <col min="9223" max="9227" width="8.28515625" style="229" customWidth="1"/>
    <col min="9228" max="9228" width="16.140625" style="229" customWidth="1"/>
    <col min="9229" max="9472" width="11.42578125" style="229"/>
    <col min="9473" max="9473" width="1.85546875" style="229" customWidth="1"/>
    <col min="9474" max="9474" width="8.5703125" style="229" customWidth="1"/>
    <col min="9475" max="9475" width="11.28515625" style="229" customWidth="1"/>
    <col min="9476" max="9476" width="14.5703125" style="229" customWidth="1"/>
    <col min="9477" max="9477" width="14.7109375" style="229" customWidth="1"/>
    <col min="9478" max="9478" width="23.5703125" style="229" customWidth="1"/>
    <col min="9479" max="9483" width="8.28515625" style="229" customWidth="1"/>
    <col min="9484" max="9484" width="16.140625" style="229" customWidth="1"/>
    <col min="9485" max="9728" width="11.42578125" style="229"/>
    <col min="9729" max="9729" width="1.85546875" style="229" customWidth="1"/>
    <col min="9730" max="9730" width="8.5703125" style="229" customWidth="1"/>
    <col min="9731" max="9731" width="11.28515625" style="229" customWidth="1"/>
    <col min="9732" max="9732" width="14.5703125" style="229" customWidth="1"/>
    <col min="9733" max="9733" width="14.7109375" style="229" customWidth="1"/>
    <col min="9734" max="9734" width="23.5703125" style="229" customWidth="1"/>
    <col min="9735" max="9739" width="8.28515625" style="229" customWidth="1"/>
    <col min="9740" max="9740" width="16.140625" style="229" customWidth="1"/>
    <col min="9741" max="9984" width="11.42578125" style="229"/>
    <col min="9985" max="9985" width="1.85546875" style="229" customWidth="1"/>
    <col min="9986" max="9986" width="8.5703125" style="229" customWidth="1"/>
    <col min="9987" max="9987" width="11.28515625" style="229" customWidth="1"/>
    <col min="9988" max="9988" width="14.5703125" style="229" customWidth="1"/>
    <col min="9989" max="9989" width="14.7109375" style="229" customWidth="1"/>
    <col min="9990" max="9990" width="23.5703125" style="229" customWidth="1"/>
    <col min="9991" max="9995" width="8.28515625" style="229" customWidth="1"/>
    <col min="9996" max="9996" width="16.140625" style="229" customWidth="1"/>
    <col min="9997" max="10240" width="11.42578125" style="229"/>
    <col min="10241" max="10241" width="1.85546875" style="229" customWidth="1"/>
    <col min="10242" max="10242" width="8.5703125" style="229" customWidth="1"/>
    <col min="10243" max="10243" width="11.28515625" style="229" customWidth="1"/>
    <col min="10244" max="10244" width="14.5703125" style="229" customWidth="1"/>
    <col min="10245" max="10245" width="14.7109375" style="229" customWidth="1"/>
    <col min="10246" max="10246" width="23.5703125" style="229" customWidth="1"/>
    <col min="10247" max="10251" width="8.28515625" style="229" customWidth="1"/>
    <col min="10252" max="10252" width="16.140625" style="229" customWidth="1"/>
    <col min="10253" max="10496" width="11.42578125" style="229"/>
    <col min="10497" max="10497" width="1.85546875" style="229" customWidth="1"/>
    <col min="10498" max="10498" width="8.5703125" style="229" customWidth="1"/>
    <col min="10499" max="10499" width="11.28515625" style="229" customWidth="1"/>
    <col min="10500" max="10500" width="14.5703125" style="229" customWidth="1"/>
    <col min="10501" max="10501" width="14.7109375" style="229" customWidth="1"/>
    <col min="10502" max="10502" width="23.5703125" style="229" customWidth="1"/>
    <col min="10503" max="10507" width="8.28515625" style="229" customWidth="1"/>
    <col min="10508" max="10508" width="16.140625" style="229" customWidth="1"/>
    <col min="10509" max="10752" width="11.42578125" style="229"/>
    <col min="10753" max="10753" width="1.85546875" style="229" customWidth="1"/>
    <col min="10754" max="10754" width="8.5703125" style="229" customWidth="1"/>
    <col min="10755" max="10755" width="11.28515625" style="229" customWidth="1"/>
    <col min="10756" max="10756" width="14.5703125" style="229" customWidth="1"/>
    <col min="10757" max="10757" width="14.7109375" style="229" customWidth="1"/>
    <col min="10758" max="10758" width="23.5703125" style="229" customWidth="1"/>
    <col min="10759" max="10763" width="8.28515625" style="229" customWidth="1"/>
    <col min="10764" max="10764" width="16.140625" style="229" customWidth="1"/>
    <col min="10765" max="11008" width="11.42578125" style="229"/>
    <col min="11009" max="11009" width="1.85546875" style="229" customWidth="1"/>
    <col min="11010" max="11010" width="8.5703125" style="229" customWidth="1"/>
    <col min="11011" max="11011" width="11.28515625" style="229" customWidth="1"/>
    <col min="11012" max="11012" width="14.5703125" style="229" customWidth="1"/>
    <col min="11013" max="11013" width="14.7109375" style="229" customWidth="1"/>
    <col min="11014" max="11014" width="23.5703125" style="229" customWidth="1"/>
    <col min="11015" max="11019" width="8.28515625" style="229" customWidth="1"/>
    <col min="11020" max="11020" width="16.140625" style="229" customWidth="1"/>
    <col min="11021" max="11264" width="11.42578125" style="229"/>
    <col min="11265" max="11265" width="1.85546875" style="229" customWidth="1"/>
    <col min="11266" max="11266" width="8.5703125" style="229" customWidth="1"/>
    <col min="11267" max="11267" width="11.28515625" style="229" customWidth="1"/>
    <col min="11268" max="11268" width="14.5703125" style="229" customWidth="1"/>
    <col min="11269" max="11269" width="14.7109375" style="229" customWidth="1"/>
    <col min="11270" max="11270" width="23.5703125" style="229" customWidth="1"/>
    <col min="11271" max="11275" width="8.28515625" style="229" customWidth="1"/>
    <col min="11276" max="11276" width="16.140625" style="229" customWidth="1"/>
    <col min="11277" max="11520" width="11.42578125" style="229"/>
    <col min="11521" max="11521" width="1.85546875" style="229" customWidth="1"/>
    <col min="11522" max="11522" width="8.5703125" style="229" customWidth="1"/>
    <col min="11523" max="11523" width="11.28515625" style="229" customWidth="1"/>
    <col min="11524" max="11524" width="14.5703125" style="229" customWidth="1"/>
    <col min="11525" max="11525" width="14.7109375" style="229" customWidth="1"/>
    <col min="11526" max="11526" width="23.5703125" style="229" customWidth="1"/>
    <col min="11527" max="11531" width="8.28515625" style="229" customWidth="1"/>
    <col min="11532" max="11532" width="16.140625" style="229" customWidth="1"/>
    <col min="11533" max="11776" width="11.42578125" style="229"/>
    <col min="11777" max="11777" width="1.85546875" style="229" customWidth="1"/>
    <col min="11778" max="11778" width="8.5703125" style="229" customWidth="1"/>
    <col min="11779" max="11779" width="11.28515625" style="229" customWidth="1"/>
    <col min="11780" max="11780" width="14.5703125" style="229" customWidth="1"/>
    <col min="11781" max="11781" width="14.7109375" style="229" customWidth="1"/>
    <col min="11782" max="11782" width="23.5703125" style="229" customWidth="1"/>
    <col min="11783" max="11787" width="8.28515625" style="229" customWidth="1"/>
    <col min="11788" max="11788" width="16.140625" style="229" customWidth="1"/>
    <col min="11789" max="12032" width="11.42578125" style="229"/>
    <col min="12033" max="12033" width="1.85546875" style="229" customWidth="1"/>
    <col min="12034" max="12034" width="8.5703125" style="229" customWidth="1"/>
    <col min="12035" max="12035" width="11.28515625" style="229" customWidth="1"/>
    <col min="12036" max="12036" width="14.5703125" style="229" customWidth="1"/>
    <col min="12037" max="12037" width="14.7109375" style="229" customWidth="1"/>
    <col min="12038" max="12038" width="23.5703125" style="229" customWidth="1"/>
    <col min="12039" max="12043" width="8.28515625" style="229" customWidth="1"/>
    <col min="12044" max="12044" width="16.140625" style="229" customWidth="1"/>
    <col min="12045" max="12288" width="11.42578125" style="229"/>
    <col min="12289" max="12289" width="1.85546875" style="229" customWidth="1"/>
    <col min="12290" max="12290" width="8.5703125" style="229" customWidth="1"/>
    <col min="12291" max="12291" width="11.28515625" style="229" customWidth="1"/>
    <col min="12292" max="12292" width="14.5703125" style="229" customWidth="1"/>
    <col min="12293" max="12293" width="14.7109375" style="229" customWidth="1"/>
    <col min="12294" max="12294" width="23.5703125" style="229" customWidth="1"/>
    <col min="12295" max="12299" width="8.28515625" style="229" customWidth="1"/>
    <col min="12300" max="12300" width="16.140625" style="229" customWidth="1"/>
    <col min="12301" max="12544" width="11.42578125" style="229"/>
    <col min="12545" max="12545" width="1.85546875" style="229" customWidth="1"/>
    <col min="12546" max="12546" width="8.5703125" style="229" customWidth="1"/>
    <col min="12547" max="12547" width="11.28515625" style="229" customWidth="1"/>
    <col min="12548" max="12548" width="14.5703125" style="229" customWidth="1"/>
    <col min="12549" max="12549" width="14.7109375" style="229" customWidth="1"/>
    <col min="12550" max="12550" width="23.5703125" style="229" customWidth="1"/>
    <col min="12551" max="12555" width="8.28515625" style="229" customWidth="1"/>
    <col min="12556" max="12556" width="16.140625" style="229" customWidth="1"/>
    <col min="12557" max="12800" width="11.42578125" style="229"/>
    <col min="12801" max="12801" width="1.85546875" style="229" customWidth="1"/>
    <col min="12802" max="12802" width="8.5703125" style="229" customWidth="1"/>
    <col min="12803" max="12803" width="11.28515625" style="229" customWidth="1"/>
    <col min="12804" max="12804" width="14.5703125" style="229" customWidth="1"/>
    <col min="12805" max="12805" width="14.7109375" style="229" customWidth="1"/>
    <col min="12806" max="12806" width="23.5703125" style="229" customWidth="1"/>
    <col min="12807" max="12811" width="8.28515625" style="229" customWidth="1"/>
    <col min="12812" max="12812" width="16.140625" style="229" customWidth="1"/>
    <col min="12813" max="13056" width="11.42578125" style="229"/>
    <col min="13057" max="13057" width="1.85546875" style="229" customWidth="1"/>
    <col min="13058" max="13058" width="8.5703125" style="229" customWidth="1"/>
    <col min="13059" max="13059" width="11.28515625" style="229" customWidth="1"/>
    <col min="13060" max="13060" width="14.5703125" style="229" customWidth="1"/>
    <col min="13061" max="13061" width="14.7109375" style="229" customWidth="1"/>
    <col min="13062" max="13062" width="23.5703125" style="229" customWidth="1"/>
    <col min="13063" max="13067" width="8.28515625" style="229" customWidth="1"/>
    <col min="13068" max="13068" width="16.140625" style="229" customWidth="1"/>
    <col min="13069" max="13312" width="11.42578125" style="229"/>
    <col min="13313" max="13313" width="1.85546875" style="229" customWidth="1"/>
    <col min="13314" max="13314" width="8.5703125" style="229" customWidth="1"/>
    <col min="13315" max="13315" width="11.28515625" style="229" customWidth="1"/>
    <col min="13316" max="13316" width="14.5703125" style="229" customWidth="1"/>
    <col min="13317" max="13317" width="14.7109375" style="229" customWidth="1"/>
    <col min="13318" max="13318" width="23.5703125" style="229" customWidth="1"/>
    <col min="13319" max="13323" width="8.28515625" style="229" customWidth="1"/>
    <col min="13324" max="13324" width="16.140625" style="229" customWidth="1"/>
    <col min="13325" max="13568" width="11.42578125" style="229"/>
    <col min="13569" max="13569" width="1.85546875" style="229" customWidth="1"/>
    <col min="13570" max="13570" width="8.5703125" style="229" customWidth="1"/>
    <col min="13571" max="13571" width="11.28515625" style="229" customWidth="1"/>
    <col min="13572" max="13572" width="14.5703125" style="229" customWidth="1"/>
    <col min="13573" max="13573" width="14.7109375" style="229" customWidth="1"/>
    <col min="13574" max="13574" width="23.5703125" style="229" customWidth="1"/>
    <col min="13575" max="13579" width="8.28515625" style="229" customWidth="1"/>
    <col min="13580" max="13580" width="16.140625" style="229" customWidth="1"/>
    <col min="13581" max="13824" width="11.42578125" style="229"/>
    <col min="13825" max="13825" width="1.85546875" style="229" customWidth="1"/>
    <col min="13826" max="13826" width="8.5703125" style="229" customWidth="1"/>
    <col min="13827" max="13827" width="11.28515625" style="229" customWidth="1"/>
    <col min="13828" max="13828" width="14.5703125" style="229" customWidth="1"/>
    <col min="13829" max="13829" width="14.7109375" style="229" customWidth="1"/>
    <col min="13830" max="13830" width="23.5703125" style="229" customWidth="1"/>
    <col min="13831" max="13835" width="8.28515625" style="229" customWidth="1"/>
    <col min="13836" max="13836" width="16.140625" style="229" customWidth="1"/>
    <col min="13837" max="14080" width="11.42578125" style="229"/>
    <col min="14081" max="14081" width="1.85546875" style="229" customWidth="1"/>
    <col min="14082" max="14082" width="8.5703125" style="229" customWidth="1"/>
    <col min="14083" max="14083" width="11.28515625" style="229" customWidth="1"/>
    <col min="14084" max="14084" width="14.5703125" style="229" customWidth="1"/>
    <col min="14085" max="14085" width="14.7109375" style="229" customWidth="1"/>
    <col min="14086" max="14086" width="23.5703125" style="229" customWidth="1"/>
    <col min="14087" max="14091" width="8.28515625" style="229" customWidth="1"/>
    <col min="14092" max="14092" width="16.140625" style="229" customWidth="1"/>
    <col min="14093" max="14336" width="11.42578125" style="229"/>
    <col min="14337" max="14337" width="1.85546875" style="229" customWidth="1"/>
    <col min="14338" max="14338" width="8.5703125" style="229" customWidth="1"/>
    <col min="14339" max="14339" width="11.28515625" style="229" customWidth="1"/>
    <col min="14340" max="14340" width="14.5703125" style="229" customWidth="1"/>
    <col min="14341" max="14341" width="14.7109375" style="229" customWidth="1"/>
    <col min="14342" max="14342" width="23.5703125" style="229" customWidth="1"/>
    <col min="14343" max="14347" width="8.28515625" style="229" customWidth="1"/>
    <col min="14348" max="14348" width="16.140625" style="229" customWidth="1"/>
    <col min="14349" max="14592" width="11.42578125" style="229"/>
    <col min="14593" max="14593" width="1.85546875" style="229" customWidth="1"/>
    <col min="14594" max="14594" width="8.5703125" style="229" customWidth="1"/>
    <col min="14595" max="14595" width="11.28515625" style="229" customWidth="1"/>
    <col min="14596" max="14596" width="14.5703125" style="229" customWidth="1"/>
    <col min="14597" max="14597" width="14.7109375" style="229" customWidth="1"/>
    <col min="14598" max="14598" width="23.5703125" style="229" customWidth="1"/>
    <col min="14599" max="14603" width="8.28515625" style="229" customWidth="1"/>
    <col min="14604" max="14604" width="16.140625" style="229" customWidth="1"/>
    <col min="14605" max="14848" width="11.42578125" style="229"/>
    <col min="14849" max="14849" width="1.85546875" style="229" customWidth="1"/>
    <col min="14850" max="14850" width="8.5703125" style="229" customWidth="1"/>
    <col min="14851" max="14851" width="11.28515625" style="229" customWidth="1"/>
    <col min="14852" max="14852" width="14.5703125" style="229" customWidth="1"/>
    <col min="14853" max="14853" width="14.7109375" style="229" customWidth="1"/>
    <col min="14854" max="14854" width="23.5703125" style="229" customWidth="1"/>
    <col min="14855" max="14859" width="8.28515625" style="229" customWidth="1"/>
    <col min="14860" max="14860" width="16.140625" style="229" customWidth="1"/>
    <col min="14861" max="15104" width="11.42578125" style="229"/>
    <col min="15105" max="15105" width="1.85546875" style="229" customWidth="1"/>
    <col min="15106" max="15106" width="8.5703125" style="229" customWidth="1"/>
    <col min="15107" max="15107" width="11.28515625" style="229" customWidth="1"/>
    <col min="15108" max="15108" width="14.5703125" style="229" customWidth="1"/>
    <col min="15109" max="15109" width="14.7109375" style="229" customWidth="1"/>
    <col min="15110" max="15110" width="23.5703125" style="229" customWidth="1"/>
    <col min="15111" max="15115" width="8.28515625" style="229" customWidth="1"/>
    <col min="15116" max="15116" width="16.140625" style="229" customWidth="1"/>
    <col min="15117" max="15360" width="11.42578125" style="229"/>
    <col min="15361" max="15361" width="1.85546875" style="229" customWidth="1"/>
    <col min="15362" max="15362" width="8.5703125" style="229" customWidth="1"/>
    <col min="15363" max="15363" width="11.28515625" style="229" customWidth="1"/>
    <col min="15364" max="15364" width="14.5703125" style="229" customWidth="1"/>
    <col min="15365" max="15365" width="14.7109375" style="229" customWidth="1"/>
    <col min="15366" max="15366" width="23.5703125" style="229" customWidth="1"/>
    <col min="15367" max="15371" width="8.28515625" style="229" customWidth="1"/>
    <col min="15372" max="15372" width="16.140625" style="229" customWidth="1"/>
    <col min="15373" max="15616" width="11.42578125" style="229"/>
    <col min="15617" max="15617" width="1.85546875" style="229" customWidth="1"/>
    <col min="15618" max="15618" width="8.5703125" style="229" customWidth="1"/>
    <col min="15619" max="15619" width="11.28515625" style="229" customWidth="1"/>
    <col min="15620" max="15620" width="14.5703125" style="229" customWidth="1"/>
    <col min="15621" max="15621" width="14.7109375" style="229" customWidth="1"/>
    <col min="15622" max="15622" width="23.5703125" style="229" customWidth="1"/>
    <col min="15623" max="15627" width="8.28515625" style="229" customWidth="1"/>
    <col min="15628" max="15628" width="16.140625" style="229" customWidth="1"/>
    <col min="15629" max="15872" width="11.42578125" style="229"/>
    <col min="15873" max="15873" width="1.85546875" style="229" customWidth="1"/>
    <col min="15874" max="15874" width="8.5703125" style="229" customWidth="1"/>
    <col min="15875" max="15875" width="11.28515625" style="229" customWidth="1"/>
    <col min="15876" max="15876" width="14.5703125" style="229" customWidth="1"/>
    <col min="15877" max="15877" width="14.7109375" style="229" customWidth="1"/>
    <col min="15878" max="15878" width="23.5703125" style="229" customWidth="1"/>
    <col min="15879" max="15883" width="8.28515625" style="229" customWidth="1"/>
    <col min="15884" max="15884" width="16.140625" style="229" customWidth="1"/>
    <col min="15885" max="16128" width="11.42578125" style="229"/>
    <col min="16129" max="16129" width="1.85546875" style="229" customWidth="1"/>
    <col min="16130" max="16130" width="8.5703125" style="229" customWidth="1"/>
    <col min="16131" max="16131" width="11.28515625" style="229" customWidth="1"/>
    <col min="16132" max="16132" width="14.5703125" style="229" customWidth="1"/>
    <col min="16133" max="16133" width="14.7109375" style="229" customWidth="1"/>
    <col min="16134" max="16134" width="23.5703125" style="229" customWidth="1"/>
    <col min="16135" max="16139" width="8.28515625" style="229" customWidth="1"/>
    <col min="16140" max="16140" width="16.140625" style="229" customWidth="1"/>
    <col min="16141" max="16384" width="11.42578125" style="229"/>
  </cols>
  <sheetData>
    <row r="2" spans="1:19" s="281" customFormat="1" ht="21.75" customHeight="1" x14ac:dyDescent="0.2">
      <c r="B2" s="361"/>
      <c r="C2" s="361"/>
      <c r="D2" s="362" t="s">
        <v>337</v>
      </c>
      <c r="E2" s="362"/>
      <c r="F2" s="362"/>
      <c r="G2" s="362"/>
      <c r="H2" s="362"/>
      <c r="I2" s="362"/>
      <c r="J2" s="362"/>
      <c r="K2" s="362"/>
    </row>
    <row r="3" spans="1:19" s="281" customFormat="1" ht="18" customHeight="1" x14ac:dyDescent="0.2">
      <c r="B3" s="361"/>
      <c r="C3" s="361"/>
      <c r="D3" s="362" t="s">
        <v>18</v>
      </c>
      <c r="E3" s="362"/>
      <c r="F3" s="362"/>
      <c r="G3" s="362"/>
      <c r="H3" s="362"/>
      <c r="I3" s="362"/>
      <c r="J3" s="362"/>
      <c r="K3" s="362"/>
    </row>
    <row r="4" spans="1:19" s="281" customFormat="1" ht="18" customHeight="1" x14ac:dyDescent="0.2">
      <c r="B4" s="361"/>
      <c r="C4" s="361"/>
      <c r="D4" s="362" t="s">
        <v>105</v>
      </c>
      <c r="E4" s="362"/>
      <c r="F4" s="362"/>
      <c r="G4" s="362"/>
      <c r="H4" s="362"/>
      <c r="I4" s="362"/>
      <c r="J4" s="362"/>
      <c r="K4" s="362"/>
    </row>
    <row r="5" spans="1:19" s="281" customFormat="1" ht="18" customHeight="1" x14ac:dyDescent="0.2">
      <c r="B5" s="361"/>
      <c r="C5" s="361"/>
      <c r="D5" s="363" t="s">
        <v>132</v>
      </c>
      <c r="E5" s="364"/>
      <c r="F5" s="364"/>
      <c r="G5" s="365"/>
      <c r="H5" s="366" t="s">
        <v>133</v>
      </c>
      <c r="I5" s="366"/>
      <c r="J5" s="366"/>
      <c r="K5" s="366"/>
    </row>
    <row r="6" spans="1:19" s="281" customFormat="1" ht="33.75" customHeight="1" thickBot="1" x14ac:dyDescent="0.25"/>
    <row r="7" spans="1:19" ht="24.75" customHeight="1" thickBot="1" x14ac:dyDescent="0.25">
      <c r="A7" s="282"/>
      <c r="B7" s="367" t="s">
        <v>108</v>
      </c>
      <c r="C7" s="368"/>
      <c r="D7" s="367" t="s">
        <v>355</v>
      </c>
      <c r="E7" s="369"/>
      <c r="F7" s="368"/>
      <c r="G7" s="281"/>
      <c r="H7" s="281"/>
      <c r="I7" s="281"/>
      <c r="J7" s="281"/>
      <c r="K7" s="281"/>
      <c r="L7" s="281"/>
      <c r="M7" s="281"/>
      <c r="N7" s="281"/>
      <c r="O7" s="281"/>
      <c r="P7" s="281"/>
      <c r="Q7" s="281"/>
      <c r="R7" s="281"/>
      <c r="S7" s="281"/>
    </row>
    <row r="8" spans="1:19" ht="30" customHeight="1" thickBot="1" x14ac:dyDescent="0.25">
      <c r="A8" s="282"/>
      <c r="B8" s="367" t="s">
        <v>134</v>
      </c>
      <c r="C8" s="368"/>
      <c r="D8" s="367" t="s">
        <v>372</v>
      </c>
      <c r="E8" s="369"/>
      <c r="F8" s="368"/>
      <c r="G8" s="281"/>
      <c r="H8" s="281"/>
      <c r="I8" s="281"/>
      <c r="J8" s="281"/>
      <c r="K8" s="281"/>
      <c r="L8" s="281"/>
      <c r="M8" s="281"/>
      <c r="N8" s="281"/>
      <c r="O8" s="281"/>
      <c r="P8" s="281"/>
      <c r="Q8" s="281"/>
      <c r="R8" s="281"/>
      <c r="S8" s="281"/>
    </row>
    <row r="9" spans="1:19" ht="24.75" customHeight="1" x14ac:dyDescent="0.2">
      <c r="A9" s="282"/>
      <c r="B9" s="281"/>
      <c r="C9" s="281"/>
      <c r="D9" s="281"/>
      <c r="E9" s="281"/>
      <c r="F9" s="281"/>
      <c r="G9" s="281"/>
      <c r="H9" s="281"/>
      <c r="I9" s="281"/>
      <c r="J9" s="281"/>
      <c r="K9" s="281"/>
      <c r="L9" s="281"/>
      <c r="M9" s="281"/>
      <c r="N9" s="281"/>
      <c r="O9" s="281"/>
      <c r="P9" s="281"/>
      <c r="Q9" s="281"/>
      <c r="R9" s="281"/>
      <c r="S9" s="281"/>
    </row>
    <row r="10" spans="1:19" s="283" customFormat="1" ht="36.75" customHeight="1" x14ac:dyDescent="0.2">
      <c r="B10" s="370" t="s">
        <v>135</v>
      </c>
      <c r="C10" s="370"/>
      <c r="D10" s="370"/>
      <c r="E10" s="370"/>
      <c r="F10" s="370"/>
      <c r="G10" s="370"/>
      <c r="H10" s="370"/>
      <c r="I10" s="370"/>
      <c r="J10" s="370"/>
      <c r="K10" s="370"/>
      <c r="L10" s="359" t="s">
        <v>136</v>
      </c>
      <c r="M10" s="281"/>
      <c r="N10" s="281"/>
      <c r="O10" s="281"/>
      <c r="P10" s="281"/>
      <c r="Q10" s="281"/>
      <c r="R10" s="281"/>
      <c r="S10" s="281"/>
    </row>
    <row r="11" spans="1:19" s="283" customFormat="1" ht="38.25" customHeight="1" x14ac:dyDescent="0.2">
      <c r="B11" s="284" t="s">
        <v>110</v>
      </c>
      <c r="C11" s="284" t="s">
        <v>113</v>
      </c>
      <c r="D11" s="284" t="s">
        <v>137</v>
      </c>
      <c r="E11" s="284" t="s">
        <v>138</v>
      </c>
      <c r="F11" s="284" t="s">
        <v>139</v>
      </c>
      <c r="G11" s="284">
        <v>2016</v>
      </c>
      <c r="H11" s="284">
        <v>2017</v>
      </c>
      <c r="I11" s="284">
        <v>2018</v>
      </c>
      <c r="J11" s="284">
        <v>2019</v>
      </c>
      <c r="K11" s="284">
        <v>2020</v>
      </c>
      <c r="L11" s="360"/>
      <c r="M11" s="281"/>
      <c r="N11" s="281"/>
      <c r="O11" s="281"/>
      <c r="P11" s="281"/>
      <c r="Q11" s="281"/>
      <c r="R11" s="281"/>
      <c r="S11" s="281"/>
    </row>
    <row r="12" spans="1:19" ht="96" customHeight="1" x14ac:dyDescent="0.2">
      <c r="B12" s="285">
        <f>'1_Actuaciones_Realizadas'!C9</f>
        <v>1</v>
      </c>
      <c r="C12" s="286" t="str">
        <f>'1_Actuaciones_Realizadas'!F9</f>
        <v>Gestionar dentro de los terminos establecidos por la ley el 97% de las actuaciones relacionadas con las diferentes etapas contractuales ( Procesos de Selección,Contratación directa y acompañamiento de procesos sancionatorios)</v>
      </c>
      <c r="D12" s="287" t="s">
        <v>379</v>
      </c>
      <c r="E12" s="288" t="str">
        <f>'1_Actuaciones_Realizadas'!C22</f>
        <v>Promedio de los porcentajes de actuaciones gestionadas cada trimestre en lo transcurrido de la vigencia</v>
      </c>
      <c r="F12" s="289">
        <v>0.97</v>
      </c>
      <c r="G12" s="290" t="s">
        <v>377</v>
      </c>
      <c r="H12" s="290">
        <v>0.95320000000000005</v>
      </c>
      <c r="I12" s="291">
        <v>0.99660000000000004</v>
      </c>
      <c r="J12" s="289">
        <v>0.97</v>
      </c>
      <c r="K12" s="289">
        <v>0.97</v>
      </c>
      <c r="L12" s="292">
        <f>+AVERAGE(H12:I12,Metas_Magnitud!T13,0)/F12</f>
        <v>0.74813788659793823</v>
      </c>
      <c r="M12" s="281"/>
      <c r="N12" s="281"/>
      <c r="O12" s="281"/>
      <c r="P12" s="281"/>
      <c r="Q12" s="281"/>
      <c r="R12" s="281"/>
      <c r="S12" s="281"/>
    </row>
    <row r="13" spans="1:19" ht="96" customHeight="1" x14ac:dyDescent="0.2">
      <c r="B13" s="285">
        <f>'2_MIPG'!C9</f>
        <v>2</v>
      </c>
      <c r="C13" s="286" t="str">
        <f>'2_MIPG'!F9</f>
        <v xml:space="preserve">Cumplir el 100% de las actividades propuestas en el Modelo Integrado de Planeación y Gestión - MIPG por la Dirección de Contratación </v>
      </c>
      <c r="D13" s="287" t="s">
        <v>379</v>
      </c>
      <c r="E13" s="288" t="str">
        <f>'2_MIPG'!C22</f>
        <v>Porcentaje de actividades ejecutadas</v>
      </c>
      <c r="F13" s="289">
        <v>1</v>
      </c>
      <c r="G13" s="290" t="s">
        <v>377</v>
      </c>
      <c r="H13" s="290" t="s">
        <v>377</v>
      </c>
      <c r="I13" s="290" t="s">
        <v>377</v>
      </c>
      <c r="J13" s="289">
        <v>1</v>
      </c>
      <c r="K13" s="289">
        <v>1</v>
      </c>
      <c r="L13" s="292">
        <f>+AVERAGE(Metas_Magnitud!T18,0)/Anualización!F13</f>
        <v>0.5</v>
      </c>
      <c r="M13" s="293"/>
    </row>
    <row r="14" spans="1:19" ht="96" customHeight="1" x14ac:dyDescent="0.2">
      <c r="B14" s="285">
        <f>'3_PAAC'!C9</f>
        <v>3</v>
      </c>
      <c r="C14" s="286" t="str">
        <f>'3_PAAC'!F9</f>
        <v xml:space="preserve">Realizar el 100% de las actividades programadas en el Plan Anticorrupción y de Atención al Ciudadano de la vigencia por la Dirección de Contratación </v>
      </c>
      <c r="D14" s="287" t="s">
        <v>379</v>
      </c>
      <c r="E14" s="288" t="str">
        <f>'3_PAAC'!C22</f>
        <v xml:space="preserve">Total actividades ejecutadas </v>
      </c>
      <c r="F14" s="289">
        <v>1</v>
      </c>
      <c r="G14" s="290" t="s">
        <v>377</v>
      </c>
      <c r="H14" s="290" t="s">
        <v>377</v>
      </c>
      <c r="I14" s="294">
        <v>1</v>
      </c>
      <c r="J14" s="289">
        <v>1</v>
      </c>
      <c r="K14" s="289">
        <v>1</v>
      </c>
      <c r="L14" s="292">
        <f>+AVERAGE(I14,Metas_Magnitud!T21,0)/Anualización!F14</f>
        <v>0.66666666666666663</v>
      </c>
      <c r="M14" s="293"/>
    </row>
  </sheetData>
  <sheetProtection algorithmName="SHA-512" hashValue="3MRRsommOYJXDrcwlGVCz4mKsdAdjpXveVNLrEvmVS0QeNSAs1MnXgnCIAJqkt7n7XLTgdBhP2EATojVjmW1xQ==" saltValue="TZ6j2Azv/vXboSQ64eEKpA==" spinCount="100000" sheet="1" objects="1" scenarios="1" formatCells="0" formatColumns="0" formatRows="0"/>
  <mergeCells count="12">
    <mergeCell ref="L10:L11"/>
    <mergeCell ref="B2:C5"/>
    <mergeCell ref="D2:K2"/>
    <mergeCell ref="D3:K3"/>
    <mergeCell ref="D4:K4"/>
    <mergeCell ref="D5:G5"/>
    <mergeCell ref="H5:K5"/>
    <mergeCell ref="B7:C7"/>
    <mergeCell ref="D7:F7"/>
    <mergeCell ref="B8:C8"/>
    <mergeCell ref="D8:F8"/>
    <mergeCell ref="B10:K10"/>
  </mergeCells>
  <pageMargins left="1" right="1" top="1" bottom="1" header="0.5" footer="0.5"/>
  <pageSetup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99"/>
  <sheetViews>
    <sheetView zoomScale="80" zoomScaleNormal="80" zoomScaleSheetLayoutView="100" zoomScalePageLayoutView="70" workbookViewId="0">
      <selection activeCell="M45" sqref="M45"/>
    </sheetView>
  </sheetViews>
  <sheetFormatPr baseColWidth="10" defaultRowHeight="12" x14ac:dyDescent="0.2"/>
  <cols>
    <col min="1" max="1" width="1" style="9" customWidth="1"/>
    <col min="2" max="2" width="25.42578125" style="295" customWidth="1"/>
    <col min="3" max="3" width="14.5703125" style="9" customWidth="1"/>
    <col min="4" max="4" width="20.140625" style="9" customWidth="1"/>
    <col min="5" max="5" width="16.42578125" style="9" customWidth="1"/>
    <col min="6" max="6" width="25" style="9" customWidth="1"/>
    <col min="7" max="7" width="22" style="296" customWidth="1"/>
    <col min="8" max="8" width="20.5703125" style="9" customWidth="1"/>
    <col min="9" max="9" width="22.42578125" style="9" customWidth="1"/>
    <col min="10" max="11" width="22.42578125" style="8" customWidth="1"/>
    <col min="12" max="21" width="11.42578125" style="8"/>
    <col min="22" max="16384" width="11.42578125" style="9"/>
  </cols>
  <sheetData>
    <row r="1" spans="2:21" ht="6" customHeight="1" x14ac:dyDescent="0.2"/>
    <row r="2" spans="2:21" ht="33.75" customHeight="1" x14ac:dyDescent="0.2">
      <c r="B2" s="407"/>
      <c r="C2" s="408" t="s">
        <v>104</v>
      </c>
      <c r="D2" s="408"/>
      <c r="E2" s="408"/>
      <c r="F2" s="408"/>
      <c r="G2" s="408"/>
      <c r="H2" s="408"/>
      <c r="I2" s="408"/>
      <c r="J2" s="297"/>
      <c r="L2" s="10" t="s">
        <v>35</v>
      </c>
      <c r="U2" s="9"/>
    </row>
    <row r="3" spans="2:21" ht="25.5" customHeight="1" x14ac:dyDescent="0.2">
      <c r="B3" s="407"/>
      <c r="C3" s="408" t="s">
        <v>18</v>
      </c>
      <c r="D3" s="408"/>
      <c r="E3" s="408"/>
      <c r="F3" s="408"/>
      <c r="G3" s="408"/>
      <c r="H3" s="408"/>
      <c r="I3" s="408"/>
      <c r="J3" s="297"/>
      <c r="L3" s="10" t="s">
        <v>30</v>
      </c>
      <c r="U3" s="9"/>
    </row>
    <row r="4" spans="2:21" ht="25.5" customHeight="1" x14ac:dyDescent="0.2">
      <c r="B4" s="407"/>
      <c r="C4" s="408" t="s">
        <v>0</v>
      </c>
      <c r="D4" s="408"/>
      <c r="E4" s="408"/>
      <c r="F4" s="408"/>
      <c r="G4" s="408"/>
      <c r="H4" s="408"/>
      <c r="I4" s="408"/>
      <c r="J4" s="297"/>
      <c r="L4" s="10" t="s">
        <v>36</v>
      </c>
      <c r="U4" s="9"/>
    </row>
    <row r="5" spans="2:21" ht="25.5" customHeight="1" x14ac:dyDescent="0.2">
      <c r="B5" s="407"/>
      <c r="C5" s="408" t="s">
        <v>38</v>
      </c>
      <c r="D5" s="408"/>
      <c r="E5" s="408"/>
      <c r="F5" s="408"/>
      <c r="G5" s="408" t="s">
        <v>103</v>
      </c>
      <c r="H5" s="408"/>
      <c r="I5" s="408"/>
      <c r="J5" s="297"/>
      <c r="L5" s="10" t="s">
        <v>31</v>
      </c>
      <c r="U5" s="9"/>
    </row>
    <row r="6" spans="2:21" ht="23.25" customHeight="1" x14ac:dyDescent="0.2">
      <c r="B6" s="375" t="s">
        <v>1</v>
      </c>
      <c r="C6" s="375"/>
      <c r="D6" s="375"/>
      <c r="E6" s="375"/>
      <c r="F6" s="375"/>
      <c r="G6" s="375"/>
      <c r="H6" s="375"/>
      <c r="I6" s="375"/>
      <c r="J6" s="298"/>
      <c r="K6" s="298"/>
    </row>
    <row r="7" spans="2:21" ht="24" customHeight="1" x14ac:dyDescent="0.2">
      <c r="B7" s="376" t="s">
        <v>37</v>
      </c>
      <c r="C7" s="376"/>
      <c r="D7" s="376"/>
      <c r="E7" s="376"/>
      <c r="F7" s="376"/>
      <c r="G7" s="376"/>
      <c r="H7" s="376"/>
      <c r="I7" s="376"/>
      <c r="J7" s="299"/>
      <c r="K7" s="299"/>
    </row>
    <row r="8" spans="2:21" ht="24" customHeight="1" x14ac:dyDescent="0.2">
      <c r="B8" s="377" t="s">
        <v>19</v>
      </c>
      <c r="C8" s="377"/>
      <c r="D8" s="377"/>
      <c r="E8" s="377"/>
      <c r="F8" s="377"/>
      <c r="G8" s="377"/>
      <c r="H8" s="377"/>
      <c r="I8" s="377"/>
      <c r="J8" s="299"/>
      <c r="K8" s="299"/>
      <c r="N8" s="13" t="s">
        <v>57</v>
      </c>
    </row>
    <row r="9" spans="2:21" ht="51" customHeight="1" x14ac:dyDescent="0.2">
      <c r="B9" s="269" t="s">
        <v>101</v>
      </c>
      <c r="C9" s="270">
        <v>1</v>
      </c>
      <c r="D9" s="378" t="s">
        <v>102</v>
      </c>
      <c r="E9" s="378"/>
      <c r="F9" s="379" t="s">
        <v>349</v>
      </c>
      <c r="G9" s="379"/>
      <c r="H9" s="379"/>
      <c r="I9" s="379"/>
      <c r="J9" s="300"/>
      <c r="K9" s="300"/>
      <c r="M9" s="10" t="s">
        <v>22</v>
      </c>
      <c r="N9" s="13" t="s">
        <v>58</v>
      </c>
    </row>
    <row r="10" spans="2:21" ht="30.75" customHeight="1" x14ac:dyDescent="0.2">
      <c r="B10" s="269" t="s">
        <v>41</v>
      </c>
      <c r="C10" s="270" t="s">
        <v>89</v>
      </c>
      <c r="D10" s="378" t="s">
        <v>40</v>
      </c>
      <c r="E10" s="378"/>
      <c r="F10" s="383" t="s">
        <v>355</v>
      </c>
      <c r="G10" s="383"/>
      <c r="H10" s="5" t="s">
        <v>46</v>
      </c>
      <c r="I10" s="270" t="s">
        <v>89</v>
      </c>
      <c r="J10" s="301"/>
      <c r="K10" s="301"/>
      <c r="M10" s="10" t="s">
        <v>23</v>
      </c>
      <c r="N10" s="13" t="s">
        <v>59</v>
      </c>
    </row>
    <row r="11" spans="2:21" ht="30.75" customHeight="1" x14ac:dyDescent="0.2">
      <c r="B11" s="269" t="s">
        <v>47</v>
      </c>
      <c r="C11" s="372" t="s">
        <v>350</v>
      </c>
      <c r="D11" s="372"/>
      <c r="E11" s="372"/>
      <c r="F11" s="372"/>
      <c r="G11" s="5" t="s">
        <v>48</v>
      </c>
      <c r="H11" s="382" t="s">
        <v>350</v>
      </c>
      <c r="I11" s="382"/>
      <c r="J11" s="302"/>
      <c r="K11" s="302"/>
      <c r="M11" s="10" t="s">
        <v>24</v>
      </c>
      <c r="N11" s="13" t="s">
        <v>60</v>
      </c>
    </row>
    <row r="12" spans="2:21" ht="30.75" customHeight="1" x14ac:dyDescent="0.2">
      <c r="B12" s="269" t="s">
        <v>49</v>
      </c>
      <c r="C12" s="380" t="s">
        <v>22</v>
      </c>
      <c r="D12" s="380"/>
      <c r="E12" s="380"/>
      <c r="F12" s="380"/>
      <c r="G12" s="5" t="s">
        <v>50</v>
      </c>
      <c r="H12" s="381" t="s">
        <v>306</v>
      </c>
      <c r="I12" s="381"/>
      <c r="J12" s="303"/>
      <c r="K12" s="303"/>
      <c r="M12" s="11" t="s">
        <v>25</v>
      </c>
    </row>
    <row r="13" spans="2:21" ht="30.75" customHeight="1" x14ac:dyDescent="0.2">
      <c r="B13" s="269" t="s">
        <v>51</v>
      </c>
      <c r="C13" s="372" t="s">
        <v>96</v>
      </c>
      <c r="D13" s="372"/>
      <c r="E13" s="372"/>
      <c r="F13" s="372"/>
      <c r="G13" s="372"/>
      <c r="H13" s="372"/>
      <c r="I13" s="372"/>
      <c r="J13" s="304"/>
      <c r="K13" s="304"/>
      <c r="M13" s="11"/>
    </row>
    <row r="14" spans="2:21" ht="30.75" customHeight="1" x14ac:dyDescent="0.2">
      <c r="B14" s="269" t="s">
        <v>52</v>
      </c>
      <c r="C14" s="409" t="s">
        <v>350</v>
      </c>
      <c r="D14" s="410"/>
      <c r="E14" s="410"/>
      <c r="F14" s="410"/>
      <c r="G14" s="410"/>
      <c r="H14" s="410"/>
      <c r="I14" s="411"/>
      <c r="J14" s="301"/>
      <c r="K14" s="301"/>
      <c r="M14" s="11"/>
      <c r="N14" s="13" t="s">
        <v>88</v>
      </c>
    </row>
    <row r="15" spans="2:21" ht="30.75" customHeight="1" x14ac:dyDescent="0.2">
      <c r="B15" s="269" t="s">
        <v>53</v>
      </c>
      <c r="C15" s="372" t="s">
        <v>357</v>
      </c>
      <c r="D15" s="372"/>
      <c r="E15" s="372"/>
      <c r="F15" s="372"/>
      <c r="G15" s="5" t="s">
        <v>54</v>
      </c>
      <c r="H15" s="383" t="s">
        <v>32</v>
      </c>
      <c r="I15" s="383"/>
      <c r="J15" s="301"/>
      <c r="K15" s="301"/>
      <c r="M15" s="11" t="s">
        <v>26</v>
      </c>
      <c r="N15" s="13" t="s">
        <v>89</v>
      </c>
    </row>
    <row r="16" spans="2:21" ht="30.75" customHeight="1" x14ac:dyDescent="0.2">
      <c r="B16" s="269" t="s">
        <v>55</v>
      </c>
      <c r="C16" s="372" t="s">
        <v>307</v>
      </c>
      <c r="D16" s="372"/>
      <c r="E16" s="372"/>
      <c r="F16" s="372"/>
      <c r="G16" s="5" t="s">
        <v>56</v>
      </c>
      <c r="H16" s="383" t="s">
        <v>57</v>
      </c>
      <c r="I16" s="383"/>
      <c r="J16" s="301"/>
      <c r="K16" s="301"/>
      <c r="M16" s="11" t="s">
        <v>27</v>
      </c>
    </row>
    <row r="17" spans="2:14" ht="203.25" customHeight="1" x14ac:dyDescent="0.2">
      <c r="B17" s="269" t="s">
        <v>61</v>
      </c>
      <c r="C17" s="371" t="s">
        <v>412</v>
      </c>
      <c r="D17" s="371"/>
      <c r="E17" s="371"/>
      <c r="F17" s="371"/>
      <c r="G17" s="371"/>
      <c r="H17" s="371"/>
      <c r="I17" s="371"/>
      <c r="J17" s="304"/>
      <c r="K17" s="304"/>
      <c r="M17" s="11" t="s">
        <v>28</v>
      </c>
      <c r="N17" s="13" t="s">
        <v>90</v>
      </c>
    </row>
    <row r="18" spans="2:14" ht="30.75" customHeight="1" x14ac:dyDescent="0.2">
      <c r="B18" s="269" t="s">
        <v>62</v>
      </c>
      <c r="C18" s="372" t="s">
        <v>356</v>
      </c>
      <c r="D18" s="372"/>
      <c r="E18" s="372"/>
      <c r="F18" s="372"/>
      <c r="G18" s="372"/>
      <c r="H18" s="372"/>
      <c r="I18" s="372"/>
      <c r="J18" s="11"/>
      <c r="K18" s="11"/>
      <c r="M18" s="11" t="s">
        <v>29</v>
      </c>
      <c r="N18" s="13" t="s">
        <v>91</v>
      </c>
    </row>
    <row r="19" spans="2:14" ht="30.75" customHeight="1" x14ac:dyDescent="0.2">
      <c r="B19" s="269" t="s">
        <v>63</v>
      </c>
      <c r="C19" s="392" t="s">
        <v>398</v>
      </c>
      <c r="D19" s="392"/>
      <c r="E19" s="392"/>
      <c r="F19" s="392"/>
      <c r="G19" s="392"/>
      <c r="H19" s="392"/>
      <c r="I19" s="392"/>
      <c r="J19" s="11"/>
      <c r="K19" s="11"/>
      <c r="M19" s="11"/>
      <c r="N19" s="13" t="s">
        <v>92</v>
      </c>
    </row>
    <row r="20" spans="2:14" ht="30.75" customHeight="1" x14ac:dyDescent="0.2">
      <c r="B20" s="269" t="s">
        <v>64</v>
      </c>
      <c r="C20" s="399" t="s">
        <v>380</v>
      </c>
      <c r="D20" s="399"/>
      <c r="E20" s="399"/>
      <c r="F20" s="399"/>
      <c r="G20" s="399"/>
      <c r="H20" s="399"/>
      <c r="I20" s="399"/>
      <c r="J20" s="11"/>
      <c r="K20" s="11"/>
      <c r="M20" s="11" t="s">
        <v>32</v>
      </c>
      <c r="N20" s="13" t="s">
        <v>93</v>
      </c>
    </row>
    <row r="21" spans="2:14" ht="27.75" customHeight="1" x14ac:dyDescent="0.2">
      <c r="B21" s="378" t="s">
        <v>65</v>
      </c>
      <c r="C21" s="373" t="s">
        <v>42</v>
      </c>
      <c r="D21" s="373"/>
      <c r="E21" s="373"/>
      <c r="F21" s="374" t="s">
        <v>43</v>
      </c>
      <c r="G21" s="374"/>
      <c r="H21" s="374"/>
      <c r="I21" s="374"/>
      <c r="J21" s="11"/>
      <c r="K21" s="11"/>
      <c r="M21" s="11" t="s">
        <v>33</v>
      </c>
      <c r="N21" s="13" t="s">
        <v>94</v>
      </c>
    </row>
    <row r="22" spans="2:14" ht="40.5" customHeight="1" x14ac:dyDescent="0.2">
      <c r="B22" s="378"/>
      <c r="C22" s="392" t="s">
        <v>394</v>
      </c>
      <c r="D22" s="392"/>
      <c r="E22" s="392"/>
      <c r="F22" s="392" t="s">
        <v>393</v>
      </c>
      <c r="G22" s="392"/>
      <c r="H22" s="392"/>
      <c r="I22" s="392"/>
      <c r="J22" s="305"/>
      <c r="K22" s="306"/>
      <c r="M22" s="11" t="s">
        <v>34</v>
      </c>
      <c r="N22" s="13" t="s">
        <v>95</v>
      </c>
    </row>
    <row r="23" spans="2:14" ht="39.75" customHeight="1" x14ac:dyDescent="0.2">
      <c r="B23" s="269" t="s">
        <v>66</v>
      </c>
      <c r="C23" s="394" t="s">
        <v>308</v>
      </c>
      <c r="D23" s="394"/>
      <c r="E23" s="394"/>
      <c r="F23" s="394" t="s">
        <v>308</v>
      </c>
      <c r="G23" s="394"/>
      <c r="H23" s="394"/>
      <c r="I23" s="394"/>
      <c r="J23" s="305"/>
      <c r="K23" s="301"/>
      <c r="M23" s="11"/>
      <c r="N23" s="13" t="s">
        <v>96</v>
      </c>
    </row>
    <row r="24" spans="2:14" ht="72.75" customHeight="1" x14ac:dyDescent="0.2">
      <c r="B24" s="269" t="s">
        <v>67</v>
      </c>
      <c r="C24" s="392" t="s">
        <v>397</v>
      </c>
      <c r="D24" s="392"/>
      <c r="E24" s="392"/>
      <c r="F24" s="392" t="s">
        <v>396</v>
      </c>
      <c r="G24" s="392"/>
      <c r="H24" s="392"/>
      <c r="I24" s="392"/>
      <c r="J24" s="305"/>
      <c r="K24" s="307"/>
      <c r="M24" s="12"/>
      <c r="N24" s="13" t="s">
        <v>97</v>
      </c>
    </row>
    <row r="25" spans="2:14" ht="29.25" customHeight="1" x14ac:dyDescent="0.2">
      <c r="B25" s="269" t="s">
        <v>68</v>
      </c>
      <c r="C25" s="397">
        <v>43466</v>
      </c>
      <c r="D25" s="372"/>
      <c r="E25" s="372"/>
      <c r="F25" s="5" t="s">
        <v>99</v>
      </c>
      <c r="G25" s="400">
        <v>0.95320000000000005</v>
      </c>
      <c r="H25" s="400"/>
      <c r="I25" s="400"/>
      <c r="J25" s="308"/>
      <c r="K25" s="308"/>
      <c r="M25" s="12"/>
    </row>
    <row r="26" spans="2:14" ht="27" customHeight="1" x14ac:dyDescent="0.2">
      <c r="B26" s="269" t="s">
        <v>98</v>
      </c>
      <c r="C26" s="397">
        <v>43830</v>
      </c>
      <c r="D26" s="372"/>
      <c r="E26" s="372"/>
      <c r="F26" s="5" t="s">
        <v>69</v>
      </c>
      <c r="G26" s="401">
        <v>0.97</v>
      </c>
      <c r="H26" s="401"/>
      <c r="I26" s="401"/>
      <c r="J26" s="309"/>
      <c r="K26" s="309"/>
      <c r="M26" s="12">
        <v>97</v>
      </c>
    </row>
    <row r="27" spans="2:14" ht="47.25" customHeight="1" x14ac:dyDescent="0.2">
      <c r="B27" s="269" t="s">
        <v>100</v>
      </c>
      <c r="C27" s="404" t="s">
        <v>28</v>
      </c>
      <c r="D27" s="385"/>
      <c r="E27" s="385"/>
      <c r="F27" s="131" t="s">
        <v>70</v>
      </c>
      <c r="G27" s="380" t="s">
        <v>377</v>
      </c>
      <c r="H27" s="380"/>
      <c r="I27" s="380"/>
      <c r="J27" s="310"/>
      <c r="K27" s="310"/>
      <c r="M27" s="12">
        <v>97.81</v>
      </c>
    </row>
    <row r="28" spans="2:14" ht="30" customHeight="1" x14ac:dyDescent="0.2">
      <c r="B28" s="377" t="s">
        <v>20</v>
      </c>
      <c r="C28" s="377"/>
      <c r="D28" s="377"/>
      <c r="E28" s="377"/>
      <c r="F28" s="377"/>
      <c r="G28" s="377"/>
      <c r="H28" s="377"/>
      <c r="I28" s="377"/>
      <c r="J28" s="299"/>
      <c r="K28" s="299"/>
      <c r="M28" s="254">
        <f>+M27/M26</f>
        <v>1.0083505154639176</v>
      </c>
    </row>
    <row r="29" spans="2:14" ht="56.25" customHeight="1" x14ac:dyDescent="0.2">
      <c r="B29" s="6" t="s">
        <v>2</v>
      </c>
      <c r="C29" s="6" t="s">
        <v>71</v>
      </c>
      <c r="D29" s="6" t="s">
        <v>44</v>
      </c>
      <c r="E29" s="6" t="s">
        <v>72</v>
      </c>
      <c r="F29" s="6" t="s">
        <v>45</v>
      </c>
      <c r="G29" s="7" t="s">
        <v>13</v>
      </c>
      <c r="H29" s="7" t="s">
        <v>14</v>
      </c>
      <c r="I29" s="6" t="s">
        <v>15</v>
      </c>
      <c r="J29" s="306"/>
      <c r="K29" s="306"/>
      <c r="M29" s="12"/>
    </row>
    <row r="30" spans="2:14" ht="19.5" customHeight="1" x14ac:dyDescent="0.2">
      <c r="B30" s="268" t="s">
        <v>3</v>
      </c>
      <c r="C30" s="126">
        <v>0</v>
      </c>
      <c r="D30" s="127">
        <f>+C30</f>
        <v>0</v>
      </c>
      <c r="E30" s="128">
        <v>0</v>
      </c>
      <c r="F30" s="129">
        <f>+E30</f>
        <v>0</v>
      </c>
      <c r="G30" s="245" t="e">
        <f>+C30/E30</f>
        <v>#DIV/0!</v>
      </c>
      <c r="H30" s="246">
        <v>0</v>
      </c>
      <c r="I30" s="132">
        <f>+H30/$G$26</f>
        <v>0</v>
      </c>
      <c r="J30" s="311"/>
      <c r="K30" s="311"/>
      <c r="M30" s="12"/>
    </row>
    <row r="31" spans="2:14" ht="19.5" customHeight="1" x14ac:dyDescent="0.2">
      <c r="B31" s="268" t="s">
        <v>4</v>
      </c>
      <c r="C31" s="126">
        <v>0</v>
      </c>
      <c r="D31" s="127">
        <f>+D30+C31</f>
        <v>0</v>
      </c>
      <c r="E31" s="128">
        <v>0</v>
      </c>
      <c r="F31" s="129">
        <f>+E31+F30</f>
        <v>0</v>
      </c>
      <c r="G31" s="245" t="e">
        <f t="shared" ref="G31" si="0">+C31/E31</f>
        <v>#DIV/0!</v>
      </c>
      <c r="H31" s="246">
        <v>0</v>
      </c>
      <c r="I31" s="132">
        <f t="shared" ref="I31:I40" si="1">+H31/$G$26</f>
        <v>0</v>
      </c>
      <c r="J31" s="311"/>
      <c r="K31" s="311"/>
      <c r="M31" s="12"/>
    </row>
    <row r="32" spans="2:14" ht="19.5" customHeight="1" x14ac:dyDescent="0.2">
      <c r="B32" s="268" t="s">
        <v>5</v>
      </c>
      <c r="C32" s="126">
        <v>0.97809999999999997</v>
      </c>
      <c r="D32" s="127">
        <f>+AVERAGE(C32)</f>
        <v>0.97809999999999997</v>
      </c>
      <c r="E32" s="128">
        <v>0.97</v>
      </c>
      <c r="F32" s="129">
        <f t="shared" ref="F32:F41" si="2">+E32+F31</f>
        <v>0.97</v>
      </c>
      <c r="G32" s="245">
        <f>+C32/E32</f>
        <v>1.0083505154639176</v>
      </c>
      <c r="H32" s="245">
        <f>+D32</f>
        <v>0.97809999999999997</v>
      </c>
      <c r="I32" s="132">
        <f t="shared" si="1"/>
        <v>1.0083505154639176</v>
      </c>
      <c r="J32" s="311"/>
      <c r="K32" s="311"/>
      <c r="M32" s="12"/>
    </row>
    <row r="33" spans="2:11" ht="19.5" customHeight="1" x14ac:dyDescent="0.2">
      <c r="B33" s="268" t="s">
        <v>6</v>
      </c>
      <c r="C33" s="126">
        <v>0</v>
      </c>
      <c r="D33" s="127">
        <v>0</v>
      </c>
      <c r="E33" s="167">
        <v>0</v>
      </c>
      <c r="F33" s="129">
        <v>0</v>
      </c>
      <c r="G33" s="245" t="e">
        <f t="shared" ref="G33:G41" si="3">+C33/E33</f>
        <v>#DIV/0!</v>
      </c>
      <c r="H33" s="245">
        <f t="shared" ref="H33:H41" si="4">+D33</f>
        <v>0</v>
      </c>
      <c r="I33" s="132">
        <f t="shared" si="1"/>
        <v>0</v>
      </c>
      <c r="J33" s="311"/>
      <c r="K33" s="311"/>
    </row>
    <row r="34" spans="2:11" ht="19.5" customHeight="1" x14ac:dyDescent="0.2">
      <c r="B34" s="268" t="s">
        <v>7</v>
      </c>
      <c r="C34" s="126">
        <v>0</v>
      </c>
      <c r="D34" s="127">
        <f t="shared" ref="D34" si="5">+D33+C34</f>
        <v>0</v>
      </c>
      <c r="E34" s="167">
        <v>0</v>
      </c>
      <c r="F34" s="129">
        <f t="shared" si="2"/>
        <v>0</v>
      </c>
      <c r="G34" s="245" t="e">
        <f t="shared" si="3"/>
        <v>#DIV/0!</v>
      </c>
      <c r="H34" s="245">
        <f t="shared" si="4"/>
        <v>0</v>
      </c>
      <c r="I34" s="132">
        <f t="shared" si="1"/>
        <v>0</v>
      </c>
      <c r="J34" s="311"/>
      <c r="K34" s="311"/>
    </row>
    <row r="35" spans="2:11" ht="19.5" customHeight="1" x14ac:dyDescent="0.2">
      <c r="B35" s="268" t="s">
        <v>8</v>
      </c>
      <c r="C35" s="126">
        <v>0.95440000000000003</v>
      </c>
      <c r="D35" s="127">
        <f>+AVERAGE(C32,C35)</f>
        <v>0.96625000000000005</v>
      </c>
      <c r="E35" s="128">
        <v>0.97</v>
      </c>
      <c r="F35" s="129">
        <f t="shared" si="2"/>
        <v>0.97</v>
      </c>
      <c r="G35" s="245">
        <f>+C35/E35</f>
        <v>0.98391752577319591</v>
      </c>
      <c r="H35" s="245">
        <f t="shared" si="4"/>
        <v>0.96625000000000005</v>
      </c>
      <c r="I35" s="132">
        <f t="shared" si="1"/>
        <v>0.99613402061855683</v>
      </c>
      <c r="J35" s="311"/>
      <c r="K35" s="311"/>
    </row>
    <row r="36" spans="2:11" ht="19.5" customHeight="1" x14ac:dyDescent="0.2">
      <c r="B36" s="268" t="s">
        <v>9</v>
      </c>
      <c r="C36" s="126">
        <v>0</v>
      </c>
      <c r="D36" s="127">
        <v>0</v>
      </c>
      <c r="E36" s="167">
        <v>0</v>
      </c>
      <c r="F36" s="129">
        <v>0</v>
      </c>
      <c r="G36" s="245" t="e">
        <f t="shared" si="3"/>
        <v>#DIV/0!</v>
      </c>
      <c r="H36" s="245">
        <f t="shared" si="4"/>
        <v>0</v>
      </c>
      <c r="I36" s="132">
        <f t="shared" si="1"/>
        <v>0</v>
      </c>
      <c r="J36" s="311"/>
      <c r="K36" s="311"/>
    </row>
    <row r="37" spans="2:11" ht="19.5" customHeight="1" x14ac:dyDescent="0.2">
      <c r="B37" s="268" t="s">
        <v>10</v>
      </c>
      <c r="C37" s="126">
        <v>0</v>
      </c>
      <c r="D37" s="127">
        <v>0</v>
      </c>
      <c r="E37" s="167">
        <v>0</v>
      </c>
      <c r="F37" s="129">
        <f t="shared" si="2"/>
        <v>0</v>
      </c>
      <c r="G37" s="245" t="e">
        <f t="shared" si="3"/>
        <v>#DIV/0!</v>
      </c>
      <c r="H37" s="245">
        <f t="shared" si="4"/>
        <v>0</v>
      </c>
      <c r="I37" s="132">
        <f t="shared" si="1"/>
        <v>0</v>
      </c>
      <c r="J37" s="311"/>
      <c r="K37" s="311"/>
    </row>
    <row r="38" spans="2:11" ht="19.5" customHeight="1" x14ac:dyDescent="0.2">
      <c r="B38" s="268" t="s">
        <v>11</v>
      </c>
      <c r="C38" s="126">
        <v>0.91559999999999997</v>
      </c>
      <c r="D38" s="127">
        <f>+AVERAGE(C32,C35,C38)</f>
        <v>0.94936666666666669</v>
      </c>
      <c r="E38" s="128">
        <v>0.97</v>
      </c>
      <c r="F38" s="129">
        <f t="shared" si="2"/>
        <v>0.97</v>
      </c>
      <c r="G38" s="245">
        <f t="shared" si="3"/>
        <v>0.94391752577319588</v>
      </c>
      <c r="H38" s="245">
        <f t="shared" si="4"/>
        <v>0.94936666666666669</v>
      </c>
      <c r="I38" s="132">
        <f t="shared" si="1"/>
        <v>0.97872852233676977</v>
      </c>
      <c r="J38" s="311"/>
      <c r="K38" s="311"/>
    </row>
    <row r="39" spans="2:11" ht="19.5" customHeight="1" x14ac:dyDescent="0.2">
      <c r="B39" s="268" t="s">
        <v>12</v>
      </c>
      <c r="C39" s="126">
        <v>0</v>
      </c>
      <c r="D39" s="127">
        <f t="shared" ref="D39:D40" si="6">+AVERAGE(C33,C36,C39)</f>
        <v>0</v>
      </c>
      <c r="E39" s="167">
        <v>0</v>
      </c>
      <c r="F39" s="129">
        <v>0</v>
      </c>
      <c r="G39" s="245" t="e">
        <f t="shared" si="3"/>
        <v>#DIV/0!</v>
      </c>
      <c r="H39" s="245">
        <f t="shared" si="4"/>
        <v>0</v>
      </c>
      <c r="I39" s="132">
        <f t="shared" si="1"/>
        <v>0</v>
      </c>
      <c r="J39" s="311"/>
      <c r="K39" s="311"/>
    </row>
    <row r="40" spans="2:11" ht="19.5" customHeight="1" x14ac:dyDescent="0.2">
      <c r="B40" s="268" t="s">
        <v>16</v>
      </c>
      <c r="C40" s="126">
        <v>0</v>
      </c>
      <c r="D40" s="127">
        <f t="shared" si="6"/>
        <v>0</v>
      </c>
      <c r="E40" s="167">
        <v>0</v>
      </c>
      <c r="F40" s="129">
        <f t="shared" si="2"/>
        <v>0</v>
      </c>
      <c r="G40" s="245" t="e">
        <f t="shared" si="3"/>
        <v>#DIV/0!</v>
      </c>
      <c r="H40" s="245">
        <f t="shared" si="4"/>
        <v>0</v>
      </c>
      <c r="I40" s="132">
        <f t="shared" si="1"/>
        <v>0</v>
      </c>
      <c r="J40" s="311"/>
      <c r="K40" s="311"/>
    </row>
    <row r="41" spans="2:11" ht="19.5" customHeight="1" x14ac:dyDescent="0.2">
      <c r="B41" s="268" t="s">
        <v>17</v>
      </c>
      <c r="C41" s="126">
        <v>0.96379999999999999</v>
      </c>
      <c r="D41" s="339">
        <f>+AVERAGE(C32,C35,C38,C41)</f>
        <v>0.95297500000000002</v>
      </c>
      <c r="E41" s="128">
        <v>0.97</v>
      </c>
      <c r="F41" s="129">
        <f t="shared" si="2"/>
        <v>0.97</v>
      </c>
      <c r="G41" s="245">
        <f t="shared" si="3"/>
        <v>0.99360824742268039</v>
      </c>
      <c r="H41" s="245">
        <f t="shared" si="4"/>
        <v>0.95297500000000002</v>
      </c>
      <c r="I41" s="132">
        <f>+H41/$G$26</f>
        <v>0.98244845360824751</v>
      </c>
      <c r="J41" s="311"/>
      <c r="K41" s="311"/>
    </row>
    <row r="42" spans="2:11" ht="49.5" customHeight="1" x14ac:dyDescent="0.2">
      <c r="B42" s="271" t="s">
        <v>73</v>
      </c>
      <c r="C42" s="395" t="s">
        <v>427</v>
      </c>
      <c r="D42" s="396"/>
      <c r="E42" s="396"/>
      <c r="F42" s="396"/>
      <c r="G42" s="396"/>
      <c r="H42" s="396"/>
      <c r="I42" s="396"/>
      <c r="J42" s="312"/>
      <c r="K42" s="312"/>
    </row>
    <row r="43" spans="2:11" ht="29.25" customHeight="1" x14ac:dyDescent="0.2">
      <c r="B43" s="377" t="s">
        <v>21</v>
      </c>
      <c r="C43" s="377"/>
      <c r="D43" s="377"/>
      <c r="E43" s="377"/>
      <c r="F43" s="377"/>
      <c r="G43" s="377"/>
      <c r="H43" s="377"/>
      <c r="I43" s="377"/>
      <c r="J43" s="299"/>
      <c r="K43" s="299"/>
    </row>
    <row r="44" spans="2:11" ht="45.75" customHeight="1" x14ac:dyDescent="0.2">
      <c r="B44" s="398"/>
      <c r="C44" s="398"/>
      <c r="D44" s="398"/>
      <c r="E44" s="398"/>
      <c r="F44" s="398"/>
      <c r="G44" s="398"/>
      <c r="H44" s="398"/>
      <c r="I44" s="398"/>
      <c r="J44" s="299"/>
      <c r="K44" s="299"/>
    </row>
    <row r="45" spans="2:11" ht="32.25" customHeight="1" x14ac:dyDescent="0.2">
      <c r="B45" s="398"/>
      <c r="C45" s="398"/>
      <c r="D45" s="398"/>
      <c r="E45" s="398"/>
      <c r="F45" s="398"/>
      <c r="G45" s="398"/>
      <c r="H45" s="398"/>
      <c r="I45" s="398"/>
      <c r="J45" s="312"/>
      <c r="K45" s="312"/>
    </row>
    <row r="46" spans="2:11" ht="40.5" customHeight="1" x14ac:dyDescent="0.2">
      <c r="B46" s="398"/>
      <c r="C46" s="398"/>
      <c r="D46" s="398"/>
      <c r="E46" s="398"/>
      <c r="F46" s="398"/>
      <c r="G46" s="398"/>
      <c r="H46" s="398"/>
      <c r="I46" s="398"/>
      <c r="J46" s="312"/>
      <c r="K46" s="312"/>
    </row>
    <row r="47" spans="2:11" ht="45" customHeight="1" x14ac:dyDescent="0.2">
      <c r="B47" s="398"/>
      <c r="C47" s="398"/>
      <c r="D47" s="398"/>
      <c r="E47" s="398"/>
      <c r="F47" s="398"/>
      <c r="G47" s="398"/>
      <c r="H47" s="398"/>
      <c r="I47" s="398"/>
      <c r="J47" s="312"/>
      <c r="K47" s="312"/>
    </row>
    <row r="48" spans="2:11" ht="77.25" customHeight="1" x14ac:dyDescent="0.2">
      <c r="B48" s="398"/>
      <c r="C48" s="398"/>
      <c r="D48" s="398"/>
      <c r="E48" s="398"/>
      <c r="F48" s="398"/>
      <c r="G48" s="398"/>
      <c r="H48" s="398"/>
      <c r="I48" s="398"/>
      <c r="J48" s="313"/>
      <c r="K48" s="313"/>
    </row>
    <row r="49" spans="2:12" ht="165" customHeight="1" x14ac:dyDescent="0.2">
      <c r="B49" s="269" t="s">
        <v>74</v>
      </c>
      <c r="C49" s="395" t="s">
        <v>432</v>
      </c>
      <c r="D49" s="396"/>
      <c r="E49" s="396"/>
      <c r="F49" s="396"/>
      <c r="G49" s="396"/>
      <c r="H49" s="396"/>
      <c r="I49" s="396"/>
      <c r="J49" s="314"/>
      <c r="K49" s="314"/>
      <c r="L49" s="165"/>
    </row>
    <row r="50" spans="2:12" ht="75" customHeight="1" x14ac:dyDescent="0.2">
      <c r="B50" s="269" t="s">
        <v>75</v>
      </c>
      <c r="C50" s="406"/>
      <c r="D50" s="406"/>
      <c r="E50" s="406"/>
      <c r="F50" s="406"/>
      <c r="G50" s="406"/>
      <c r="H50" s="406"/>
      <c r="I50" s="406"/>
      <c r="J50" s="314"/>
      <c r="K50" s="314"/>
    </row>
    <row r="51" spans="2:12" ht="34.5" customHeight="1" x14ac:dyDescent="0.2">
      <c r="B51" s="273" t="s">
        <v>76</v>
      </c>
      <c r="C51" s="405" t="s">
        <v>309</v>
      </c>
      <c r="D51" s="405"/>
      <c r="E51" s="405"/>
      <c r="F51" s="405"/>
      <c r="G51" s="405"/>
      <c r="H51" s="405"/>
      <c r="I51" s="405"/>
      <c r="J51" s="314"/>
      <c r="K51" s="314"/>
    </row>
    <row r="52" spans="2:12" ht="29.25" customHeight="1" x14ac:dyDescent="0.2">
      <c r="B52" s="377" t="s">
        <v>39</v>
      </c>
      <c r="C52" s="377"/>
      <c r="D52" s="377"/>
      <c r="E52" s="377"/>
      <c r="F52" s="377"/>
      <c r="G52" s="377"/>
      <c r="H52" s="377"/>
      <c r="I52" s="377"/>
      <c r="J52" s="314"/>
      <c r="K52" s="314"/>
    </row>
    <row r="53" spans="2:12" ht="33" customHeight="1" x14ac:dyDescent="0.2">
      <c r="B53" s="402" t="s">
        <v>77</v>
      </c>
      <c r="C53" s="272" t="s">
        <v>78</v>
      </c>
      <c r="D53" s="388" t="s">
        <v>79</v>
      </c>
      <c r="E53" s="388"/>
      <c r="F53" s="388"/>
      <c r="G53" s="388" t="s">
        <v>80</v>
      </c>
      <c r="H53" s="388"/>
      <c r="I53" s="388"/>
      <c r="J53" s="315"/>
      <c r="K53" s="315"/>
    </row>
    <row r="54" spans="2:12" ht="87" customHeight="1" x14ac:dyDescent="0.2">
      <c r="B54" s="402"/>
      <c r="C54" s="249">
        <v>43656</v>
      </c>
      <c r="D54" s="390" t="s">
        <v>399</v>
      </c>
      <c r="E54" s="390"/>
      <c r="F54" s="390"/>
      <c r="G54" s="403" t="s">
        <v>400</v>
      </c>
      <c r="H54" s="403"/>
      <c r="I54" s="403"/>
      <c r="J54" s="315"/>
      <c r="K54" s="315"/>
    </row>
    <row r="55" spans="2:12" ht="31.5" customHeight="1" x14ac:dyDescent="0.2">
      <c r="B55" s="273" t="s">
        <v>81</v>
      </c>
      <c r="C55" s="389" t="s">
        <v>310</v>
      </c>
      <c r="D55" s="389"/>
      <c r="E55" s="393" t="s">
        <v>82</v>
      </c>
      <c r="F55" s="393"/>
      <c r="G55" s="384" t="s">
        <v>310</v>
      </c>
      <c r="H55" s="385"/>
      <c r="I55" s="385"/>
      <c r="J55" s="316"/>
      <c r="K55" s="316"/>
    </row>
    <row r="56" spans="2:12" ht="31.5" customHeight="1" x14ac:dyDescent="0.2">
      <c r="B56" s="273" t="s">
        <v>83</v>
      </c>
      <c r="C56" s="387" t="s">
        <v>352</v>
      </c>
      <c r="D56" s="385"/>
      <c r="E56" s="386" t="s">
        <v>87</v>
      </c>
      <c r="F56" s="386"/>
      <c r="G56" s="384" t="s">
        <v>311</v>
      </c>
      <c r="H56" s="385"/>
      <c r="I56" s="385"/>
      <c r="J56" s="316"/>
      <c r="K56" s="316"/>
    </row>
    <row r="57" spans="2:12" ht="31.5" customHeight="1" x14ac:dyDescent="0.2">
      <c r="B57" s="273" t="s">
        <v>85</v>
      </c>
      <c r="C57" s="390"/>
      <c r="D57" s="390"/>
      <c r="E57" s="391" t="s">
        <v>84</v>
      </c>
      <c r="F57" s="391"/>
      <c r="G57" s="390"/>
      <c r="H57" s="390"/>
      <c r="I57" s="390"/>
      <c r="J57" s="317"/>
      <c r="K57" s="317"/>
    </row>
    <row r="58" spans="2:12" ht="31.5" customHeight="1" x14ac:dyDescent="0.2">
      <c r="B58" s="273" t="s">
        <v>86</v>
      </c>
      <c r="C58" s="390"/>
      <c r="D58" s="390"/>
      <c r="E58" s="391"/>
      <c r="F58" s="391"/>
      <c r="G58" s="390"/>
      <c r="H58" s="390"/>
      <c r="I58" s="390"/>
      <c r="J58" s="317"/>
      <c r="K58" s="317"/>
    </row>
    <row r="59" spans="2:12" hidden="1" x14ac:dyDescent="0.2">
      <c r="B59" s="318"/>
      <c r="C59" s="318"/>
      <c r="D59" s="318"/>
      <c r="E59" s="318"/>
      <c r="F59" s="318"/>
      <c r="G59" s="318"/>
      <c r="H59" s="318"/>
      <c r="I59" s="319"/>
      <c r="J59" s="320"/>
      <c r="K59" s="320"/>
    </row>
    <row r="60" spans="2:12" hidden="1" x14ac:dyDescent="0.2">
      <c r="B60" s="321"/>
      <c r="C60" s="322"/>
      <c r="D60" s="322"/>
      <c r="E60" s="323"/>
      <c r="F60" s="323"/>
      <c r="G60" s="324"/>
      <c r="H60" s="325"/>
      <c r="I60" s="322"/>
      <c r="J60" s="326"/>
      <c r="K60" s="326"/>
    </row>
    <row r="61" spans="2:12" hidden="1" x14ac:dyDescent="0.2">
      <c r="B61" s="321"/>
      <c r="C61" s="322"/>
      <c r="D61" s="322"/>
      <c r="E61" s="323"/>
      <c r="F61" s="323"/>
      <c r="G61" s="324"/>
      <c r="H61" s="325"/>
      <c r="I61" s="322"/>
      <c r="J61" s="326"/>
      <c r="K61" s="326"/>
    </row>
    <row r="62" spans="2:12" hidden="1" x14ac:dyDescent="0.2">
      <c r="B62" s="321"/>
      <c r="C62" s="322"/>
      <c r="D62" s="322"/>
      <c r="E62" s="323"/>
      <c r="F62" s="323"/>
      <c r="G62" s="324"/>
      <c r="H62" s="325"/>
      <c r="I62" s="322"/>
      <c r="J62" s="326"/>
      <c r="K62" s="326"/>
    </row>
    <row r="63" spans="2:12" hidden="1" x14ac:dyDescent="0.2">
      <c r="B63" s="321"/>
      <c r="C63" s="322"/>
      <c r="D63" s="322"/>
      <c r="E63" s="323"/>
      <c r="F63" s="323"/>
      <c r="G63" s="324"/>
      <c r="H63" s="325"/>
      <c r="I63" s="322"/>
      <c r="J63" s="326"/>
      <c r="K63" s="326"/>
    </row>
    <row r="64" spans="2:12" hidden="1" x14ac:dyDescent="0.2">
      <c r="B64" s="321"/>
      <c r="C64" s="322"/>
      <c r="D64" s="322"/>
      <c r="E64" s="323"/>
      <c r="F64" s="323"/>
      <c r="G64" s="324"/>
      <c r="H64" s="325"/>
      <c r="I64" s="322"/>
      <c r="J64" s="326"/>
      <c r="K64" s="326"/>
    </row>
    <row r="65" spans="2:11" hidden="1" x14ac:dyDescent="0.2">
      <c r="B65" s="321"/>
      <c r="C65" s="322"/>
      <c r="D65" s="322"/>
      <c r="E65" s="323"/>
      <c r="F65" s="323"/>
      <c r="G65" s="324"/>
      <c r="H65" s="325"/>
      <c r="I65" s="322"/>
      <c r="J65" s="326"/>
      <c r="K65" s="326"/>
    </row>
    <row r="66" spans="2:11" hidden="1" x14ac:dyDescent="0.2">
      <c r="B66" s="321"/>
      <c r="C66" s="322"/>
      <c r="D66" s="322"/>
      <c r="E66" s="323"/>
      <c r="F66" s="323"/>
      <c r="G66" s="324"/>
      <c r="H66" s="325"/>
      <c r="I66" s="322"/>
      <c r="J66" s="326"/>
      <c r="K66" s="326"/>
    </row>
    <row r="67" spans="2:11" hidden="1" x14ac:dyDescent="0.2">
      <c r="B67" s="327"/>
      <c r="C67" s="328"/>
      <c r="D67" s="328"/>
      <c r="E67" s="329"/>
      <c r="F67" s="329"/>
      <c r="G67" s="330"/>
      <c r="H67" s="331"/>
      <c r="I67" s="328"/>
      <c r="J67" s="326"/>
      <c r="K67" s="326"/>
    </row>
    <row r="68" spans="2:11" x14ac:dyDescent="0.2">
      <c r="B68" s="332"/>
      <c r="C68" s="333"/>
      <c r="D68" s="333"/>
      <c r="E68" s="333"/>
      <c r="F68" s="333"/>
      <c r="G68" s="334"/>
      <c r="H68" s="333"/>
      <c r="I68" s="333"/>
    </row>
    <row r="69" spans="2:11" x14ac:dyDescent="0.2">
      <c r="B69" s="332"/>
      <c r="C69" s="333"/>
      <c r="D69" s="333"/>
      <c r="E69" s="333"/>
      <c r="F69" s="333"/>
      <c r="G69" s="334"/>
      <c r="H69" s="333"/>
      <c r="I69" s="333"/>
    </row>
    <row r="70" spans="2:11" x14ac:dyDescent="0.2">
      <c r="B70" s="332"/>
      <c r="C70" s="333"/>
      <c r="D70" s="333"/>
      <c r="E70" s="333"/>
      <c r="F70" s="333"/>
      <c r="G70" s="334"/>
      <c r="H70" s="333"/>
      <c r="I70" s="333"/>
    </row>
    <row r="71" spans="2:11" x14ac:dyDescent="0.2">
      <c r="B71" s="332"/>
      <c r="C71" s="333"/>
      <c r="D71" s="333"/>
      <c r="E71" s="333"/>
      <c r="F71" s="333"/>
      <c r="G71" s="334"/>
      <c r="H71" s="333"/>
      <c r="I71" s="333"/>
    </row>
    <row r="72" spans="2:11" x14ac:dyDescent="0.2">
      <c r="B72" s="332"/>
      <c r="C72" s="333"/>
      <c r="D72" s="333"/>
      <c r="E72" s="333"/>
      <c r="F72" s="333"/>
      <c r="G72" s="334"/>
      <c r="H72" s="333"/>
      <c r="I72" s="333"/>
    </row>
    <row r="73" spans="2:11" x14ac:dyDescent="0.2">
      <c r="B73" s="332"/>
      <c r="C73" s="333"/>
      <c r="D73" s="333"/>
      <c r="E73" s="333"/>
      <c r="F73" s="333"/>
      <c r="G73" s="334"/>
      <c r="H73" s="333"/>
      <c r="I73" s="333"/>
    </row>
    <row r="74" spans="2:11" x14ac:dyDescent="0.2">
      <c r="B74" s="332"/>
      <c r="C74" s="333"/>
      <c r="D74" s="333"/>
      <c r="E74" s="333"/>
      <c r="F74" s="333"/>
      <c r="G74" s="334"/>
      <c r="H74" s="333"/>
      <c r="I74" s="333"/>
    </row>
    <row r="75" spans="2:11" x14ac:dyDescent="0.2">
      <c r="B75" s="332"/>
      <c r="C75" s="333"/>
      <c r="D75" s="333"/>
      <c r="E75" s="333"/>
      <c r="F75" s="333"/>
      <c r="G75" s="334"/>
      <c r="H75" s="333"/>
      <c r="I75" s="333"/>
    </row>
    <row r="76" spans="2:11" x14ac:dyDescent="0.2">
      <c r="B76" s="332"/>
      <c r="C76" s="333"/>
      <c r="D76" s="333"/>
      <c r="E76" s="333"/>
      <c r="F76" s="333"/>
      <c r="G76" s="334"/>
      <c r="H76" s="333"/>
      <c r="I76" s="333"/>
    </row>
    <row r="77" spans="2:11" x14ac:dyDescent="0.2">
      <c r="B77" s="332"/>
      <c r="C77" s="333"/>
      <c r="D77" s="333"/>
      <c r="E77" s="333"/>
      <c r="F77" s="333"/>
      <c r="G77" s="334"/>
      <c r="H77" s="333"/>
      <c r="I77" s="333"/>
    </row>
    <row r="78" spans="2:11" x14ac:dyDescent="0.2">
      <c r="B78" s="332"/>
      <c r="C78" s="333"/>
      <c r="D78" s="333"/>
      <c r="E78" s="333"/>
      <c r="F78" s="333"/>
      <c r="G78" s="334"/>
      <c r="H78" s="333"/>
      <c r="I78" s="333"/>
    </row>
    <row r="79" spans="2:11" x14ac:dyDescent="0.2">
      <c r="B79" s="332"/>
      <c r="C79" s="333"/>
      <c r="D79" s="333"/>
      <c r="E79" s="333"/>
      <c r="F79" s="333"/>
      <c r="G79" s="334"/>
      <c r="H79" s="333"/>
      <c r="I79" s="333"/>
    </row>
    <row r="80" spans="2:11" x14ac:dyDescent="0.2">
      <c r="B80" s="332"/>
      <c r="C80" s="333"/>
      <c r="D80" s="333"/>
      <c r="E80" s="333"/>
      <c r="F80" s="333"/>
      <c r="G80" s="334"/>
      <c r="H80" s="333"/>
      <c r="I80" s="333"/>
    </row>
    <row r="81" spans="2:9" x14ac:dyDescent="0.2">
      <c r="B81" s="332"/>
      <c r="C81" s="333"/>
      <c r="D81" s="333"/>
      <c r="E81" s="333"/>
      <c r="F81" s="333"/>
      <c r="G81" s="334"/>
      <c r="H81" s="333"/>
      <c r="I81" s="333"/>
    </row>
    <row r="82" spans="2:9" x14ac:dyDescent="0.2">
      <c r="B82" s="332"/>
      <c r="C82" s="333"/>
      <c r="D82" s="333"/>
      <c r="E82" s="333"/>
      <c r="F82" s="333"/>
      <c r="G82" s="334"/>
      <c r="H82" s="333"/>
      <c r="I82" s="333"/>
    </row>
    <row r="83" spans="2:9" x14ac:dyDescent="0.2">
      <c r="B83" s="332"/>
      <c r="C83" s="333"/>
      <c r="D83" s="333"/>
      <c r="E83" s="333"/>
      <c r="F83" s="333"/>
      <c r="G83" s="334"/>
      <c r="H83" s="333"/>
      <c r="I83" s="333"/>
    </row>
    <row r="84" spans="2:9" x14ac:dyDescent="0.2">
      <c r="B84" s="332"/>
      <c r="C84" s="333"/>
      <c r="D84" s="333"/>
      <c r="E84" s="333"/>
      <c r="F84" s="333"/>
      <c r="G84" s="334"/>
      <c r="H84" s="333"/>
      <c r="I84" s="333"/>
    </row>
    <row r="85" spans="2:9" x14ac:dyDescent="0.2">
      <c r="B85" s="332"/>
      <c r="C85" s="333"/>
      <c r="D85" s="333"/>
      <c r="E85" s="333"/>
      <c r="F85" s="333"/>
      <c r="G85" s="334"/>
      <c r="H85" s="333"/>
      <c r="I85" s="333"/>
    </row>
    <row r="86" spans="2:9" x14ac:dyDescent="0.2">
      <c r="B86" s="332"/>
      <c r="C86" s="333"/>
      <c r="D86" s="333"/>
      <c r="E86" s="333"/>
      <c r="F86" s="333"/>
      <c r="G86" s="334"/>
      <c r="H86" s="333"/>
      <c r="I86" s="333"/>
    </row>
    <row r="87" spans="2:9" x14ac:dyDescent="0.2">
      <c r="B87" s="332"/>
      <c r="C87" s="333"/>
      <c r="D87" s="333"/>
      <c r="E87" s="333"/>
      <c r="F87" s="333"/>
      <c r="G87" s="334"/>
      <c r="H87" s="333"/>
      <c r="I87" s="333"/>
    </row>
    <row r="88" spans="2:9" x14ac:dyDescent="0.2">
      <c r="B88" s="332"/>
      <c r="C88" s="333"/>
      <c r="D88" s="333"/>
      <c r="E88" s="333"/>
      <c r="F88" s="333"/>
      <c r="G88" s="334"/>
      <c r="H88" s="333"/>
      <c r="I88" s="333"/>
    </row>
    <row r="89" spans="2:9" x14ac:dyDescent="0.2">
      <c r="B89" s="332"/>
      <c r="C89" s="333"/>
      <c r="D89" s="333"/>
      <c r="E89" s="333"/>
      <c r="F89" s="333"/>
      <c r="G89" s="334"/>
      <c r="H89" s="333"/>
      <c r="I89" s="333"/>
    </row>
    <row r="90" spans="2:9" x14ac:dyDescent="0.2">
      <c r="B90" s="332"/>
      <c r="C90" s="333"/>
      <c r="D90" s="333"/>
      <c r="E90" s="333"/>
      <c r="F90" s="333"/>
      <c r="G90" s="334"/>
      <c r="H90" s="333"/>
      <c r="I90" s="333"/>
    </row>
    <row r="91" spans="2:9" x14ac:dyDescent="0.2">
      <c r="B91" s="332"/>
      <c r="C91" s="333"/>
      <c r="D91" s="333"/>
      <c r="E91" s="333"/>
      <c r="F91" s="333"/>
      <c r="G91" s="334"/>
      <c r="H91" s="333"/>
      <c r="I91" s="333"/>
    </row>
    <row r="92" spans="2:9" x14ac:dyDescent="0.2">
      <c r="B92" s="332"/>
      <c r="C92" s="333"/>
      <c r="D92" s="333"/>
      <c r="E92" s="333"/>
      <c r="F92" s="333"/>
      <c r="G92" s="334"/>
      <c r="H92" s="333"/>
      <c r="I92" s="333"/>
    </row>
    <row r="93" spans="2:9" x14ac:dyDescent="0.2">
      <c r="B93" s="332"/>
      <c r="C93" s="333"/>
      <c r="D93" s="333"/>
      <c r="E93" s="333"/>
      <c r="F93" s="333"/>
      <c r="G93" s="334"/>
      <c r="H93" s="333"/>
      <c r="I93" s="333"/>
    </row>
    <row r="94" spans="2:9" x14ac:dyDescent="0.2">
      <c r="B94" s="332"/>
      <c r="C94" s="333"/>
      <c r="D94" s="333"/>
      <c r="E94" s="333"/>
      <c r="F94" s="333"/>
      <c r="G94" s="334"/>
      <c r="H94" s="333"/>
      <c r="I94" s="333"/>
    </row>
    <row r="95" spans="2:9" x14ac:dyDescent="0.2">
      <c r="B95" s="332"/>
      <c r="C95" s="333"/>
      <c r="D95" s="333"/>
      <c r="E95" s="333"/>
      <c r="F95" s="333"/>
      <c r="G95" s="334"/>
      <c r="H95" s="333"/>
      <c r="I95" s="333"/>
    </row>
    <row r="96" spans="2:9" x14ac:dyDescent="0.2">
      <c r="B96" s="332"/>
      <c r="C96" s="333"/>
      <c r="D96" s="333"/>
      <c r="E96" s="333"/>
      <c r="F96" s="333"/>
      <c r="G96" s="334"/>
      <c r="H96" s="333"/>
      <c r="I96" s="333"/>
    </row>
    <row r="97" spans="2:9" x14ac:dyDescent="0.2">
      <c r="B97" s="332"/>
      <c r="C97" s="333"/>
      <c r="D97" s="333"/>
      <c r="E97" s="333"/>
      <c r="F97" s="333"/>
      <c r="G97" s="334"/>
      <c r="H97" s="333"/>
      <c r="I97" s="333"/>
    </row>
    <row r="98" spans="2:9" x14ac:dyDescent="0.2">
      <c r="B98" s="332"/>
      <c r="C98" s="333"/>
      <c r="D98" s="333"/>
      <c r="E98" s="333"/>
      <c r="F98" s="333"/>
      <c r="G98" s="334"/>
      <c r="H98" s="333"/>
      <c r="I98" s="333"/>
    </row>
    <row r="99" spans="2:9" x14ac:dyDescent="0.2">
      <c r="B99" s="332"/>
      <c r="C99" s="333"/>
      <c r="D99" s="333"/>
      <c r="E99" s="333"/>
      <c r="F99" s="333"/>
      <c r="G99" s="334"/>
      <c r="H99" s="333"/>
      <c r="I99" s="333"/>
    </row>
  </sheetData>
  <dataConsolidate/>
  <mergeCells count="65">
    <mergeCell ref="C15:F15"/>
    <mergeCell ref="H15:I15"/>
    <mergeCell ref="C14:I14"/>
    <mergeCell ref="C16:F16"/>
    <mergeCell ref="H16:I16"/>
    <mergeCell ref="B2:B5"/>
    <mergeCell ref="C5:F5"/>
    <mergeCell ref="C2:I2"/>
    <mergeCell ref="C3:I3"/>
    <mergeCell ref="C4:I4"/>
    <mergeCell ref="G5:I5"/>
    <mergeCell ref="B53:B54"/>
    <mergeCell ref="G54:I54"/>
    <mergeCell ref="C27:E27"/>
    <mergeCell ref="G27:I27"/>
    <mergeCell ref="B43:I43"/>
    <mergeCell ref="C51:I51"/>
    <mergeCell ref="C50:I50"/>
    <mergeCell ref="C42:I42"/>
    <mergeCell ref="B21:B22"/>
    <mergeCell ref="C19:I19"/>
    <mergeCell ref="C20:I20"/>
    <mergeCell ref="C26:E26"/>
    <mergeCell ref="G25:I25"/>
    <mergeCell ref="G26:I26"/>
    <mergeCell ref="F22:I22"/>
    <mergeCell ref="C57:D57"/>
    <mergeCell ref="C58:D58"/>
    <mergeCell ref="E57:F58"/>
    <mergeCell ref="G57:I58"/>
    <mergeCell ref="C22:E22"/>
    <mergeCell ref="E55:F55"/>
    <mergeCell ref="G55:I55"/>
    <mergeCell ref="C23:E23"/>
    <mergeCell ref="F23:I23"/>
    <mergeCell ref="C24:E24"/>
    <mergeCell ref="F24:I24"/>
    <mergeCell ref="B28:I28"/>
    <mergeCell ref="C49:I49"/>
    <mergeCell ref="C25:E25"/>
    <mergeCell ref="B44:I48"/>
    <mergeCell ref="B52:I52"/>
    <mergeCell ref="G56:I56"/>
    <mergeCell ref="E56:F56"/>
    <mergeCell ref="C56:D56"/>
    <mergeCell ref="D53:F53"/>
    <mergeCell ref="G53:I53"/>
    <mergeCell ref="C55:D55"/>
    <mergeCell ref="D54:F54"/>
    <mergeCell ref="C17:I17"/>
    <mergeCell ref="C18:I18"/>
    <mergeCell ref="C21:E21"/>
    <mergeCell ref="F21:I21"/>
    <mergeCell ref="B6:I6"/>
    <mergeCell ref="C11:F11"/>
    <mergeCell ref="B7:I7"/>
    <mergeCell ref="B8:I8"/>
    <mergeCell ref="D9:E9"/>
    <mergeCell ref="F9:I9"/>
    <mergeCell ref="C12:F12"/>
    <mergeCell ref="C13:I13"/>
    <mergeCell ref="H12:I12"/>
    <mergeCell ref="H11:I11"/>
    <mergeCell ref="D10:E10"/>
    <mergeCell ref="F10:G10"/>
  </mergeCells>
  <dataValidations count="8">
    <dataValidation type="list" allowBlank="1" showInputMessage="1" showErrorMessage="1" sqref="C12:F12">
      <formula1>$M$9:$M$12</formula1>
    </dataValidation>
    <dataValidation type="list" allowBlank="1" showInputMessage="1" showErrorMessage="1" sqref="K15">
      <formula1>O20:O22</formula1>
    </dataValidation>
    <dataValidation type="list" allowBlank="1" showInputMessage="1" showErrorMessage="1" sqref="H15:J15">
      <formula1>M20:M22</formula1>
    </dataValidation>
    <dataValidation type="list" allowBlank="1" showInputMessage="1" showErrorMessage="1" sqref="J13:K13">
      <formula1>$M$24:$M$31</formula1>
    </dataValidation>
    <dataValidation type="list" allowBlank="1" showInputMessage="1" showErrorMessage="1" sqref="C13:I13">
      <formula1>$N$17:$N$24</formula1>
    </dataValidation>
    <dataValidation type="list" allowBlank="1" showInputMessage="1" showErrorMessage="1" sqref="H16:I16">
      <formula1>$N$8:$N$11</formula1>
    </dataValidation>
    <dataValidation type="list" allowBlank="1" showInputMessage="1" showErrorMessage="1" sqref="C10 I10">
      <formula1>$N$14:$N$15</formula1>
    </dataValidation>
    <dataValidation type="list" allowBlank="1" showInputMessage="1" showErrorMessage="1" prompt=" - " sqref="C27">
      <formula1>$M$15:$M$18</formula1>
    </dataValidation>
  </dataValidations>
  <printOptions horizontalCentered="1"/>
  <pageMargins left="1" right="1" top="1" bottom="1" header="0.5" footer="0.5"/>
  <pageSetup scale="41" orientation="portrait" r:id="rId1"/>
  <headerFooter>
    <oddFooter>Página &amp;P&amp;R&amp;A</oddFooter>
  </headerFooter>
  <rowBreaks count="1" manualBreakCount="1">
    <brk id="58" max="8" man="1"/>
  </rowBreaks>
  <colBreaks count="1" manualBreakCount="1">
    <brk id="9" max="6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topLeftCell="A31" zoomScale="82" zoomScaleNormal="82" workbookViewId="0">
      <selection activeCell="G35" sqref="G35"/>
    </sheetView>
  </sheetViews>
  <sheetFormatPr baseColWidth="10" defaultRowHeight="15" x14ac:dyDescent="0.25"/>
  <cols>
    <col min="1" max="1" width="1.28515625" customWidth="1"/>
    <col min="2" max="2" width="17.5703125" style="120" customWidth="1"/>
    <col min="3" max="3" width="22.7109375" customWidth="1"/>
    <col min="4" max="4" width="21.42578125" customWidth="1"/>
    <col min="5" max="5" width="9.5703125" customWidth="1"/>
    <col min="6" max="6" width="47" customWidth="1"/>
    <col min="7" max="8" width="16.140625" customWidth="1"/>
    <col min="9" max="9" width="16.28515625" style="120" customWidth="1"/>
    <col min="10" max="10" width="15.7109375" customWidth="1"/>
    <col min="11" max="11" width="94.42578125" customWidth="1"/>
    <col min="12" max="12" width="41.85546875" customWidth="1"/>
    <col min="108" max="108" width="11.42578125" customWidth="1"/>
    <col min="198" max="198" width="1.42578125" customWidth="1"/>
    <col min="257" max="257" width="1.28515625" customWidth="1"/>
    <col min="258" max="258" width="28.140625" customWidth="1"/>
    <col min="259" max="259" width="34.5703125" customWidth="1"/>
    <col min="260" max="260" width="16.28515625" customWidth="1"/>
    <col min="261" max="261" width="5.85546875" customWidth="1"/>
    <col min="262" max="262" width="47" customWidth="1"/>
    <col min="263" max="264" width="16.140625" customWidth="1"/>
    <col min="265" max="265" width="16.28515625" customWidth="1"/>
    <col min="266" max="266" width="15.7109375" customWidth="1"/>
    <col min="267" max="267" width="32" customWidth="1"/>
    <col min="364" max="364" width="11.42578125" customWidth="1"/>
    <col min="454" max="454" width="1.42578125" customWidth="1"/>
    <col min="513" max="513" width="1.28515625" customWidth="1"/>
    <col min="514" max="514" width="28.140625" customWidth="1"/>
    <col min="515" max="515" width="34.5703125" customWidth="1"/>
    <col min="516" max="516" width="16.28515625" customWidth="1"/>
    <col min="517" max="517" width="5.85546875" customWidth="1"/>
    <col min="518" max="518" width="47" customWidth="1"/>
    <col min="519" max="520" width="16.140625" customWidth="1"/>
    <col min="521" max="521" width="16.28515625" customWidth="1"/>
    <col min="522" max="522" width="15.7109375" customWidth="1"/>
    <col min="523" max="523" width="32" customWidth="1"/>
    <col min="620" max="620" width="11.42578125" customWidth="1"/>
    <col min="710" max="710" width="1.42578125" customWidth="1"/>
    <col min="769" max="769" width="1.28515625" customWidth="1"/>
    <col min="770" max="770" width="28.140625" customWidth="1"/>
    <col min="771" max="771" width="34.5703125" customWidth="1"/>
    <col min="772" max="772" width="16.28515625" customWidth="1"/>
    <col min="773" max="773" width="5.85546875" customWidth="1"/>
    <col min="774" max="774" width="47" customWidth="1"/>
    <col min="775" max="776" width="16.140625" customWidth="1"/>
    <col min="777" max="777" width="16.28515625" customWidth="1"/>
    <col min="778" max="778" width="15.7109375" customWidth="1"/>
    <col min="779" max="779" width="32" customWidth="1"/>
    <col min="876" max="876" width="11.42578125" customWidth="1"/>
    <col min="966" max="966" width="1.42578125" customWidth="1"/>
    <col min="1025" max="1025" width="1.28515625" customWidth="1"/>
    <col min="1026" max="1026" width="28.140625" customWidth="1"/>
    <col min="1027" max="1027" width="34.5703125" customWidth="1"/>
    <col min="1028" max="1028" width="16.28515625" customWidth="1"/>
    <col min="1029" max="1029" width="5.85546875" customWidth="1"/>
    <col min="1030" max="1030" width="47" customWidth="1"/>
    <col min="1031" max="1032" width="16.140625" customWidth="1"/>
    <col min="1033" max="1033" width="16.28515625" customWidth="1"/>
    <col min="1034" max="1034" width="15.7109375" customWidth="1"/>
    <col min="1035" max="1035" width="32" customWidth="1"/>
    <col min="1132" max="1132" width="11.42578125" customWidth="1"/>
    <col min="1222" max="1222" width="1.42578125" customWidth="1"/>
    <col min="1281" max="1281" width="1.28515625" customWidth="1"/>
    <col min="1282" max="1282" width="28.140625" customWidth="1"/>
    <col min="1283" max="1283" width="34.5703125" customWidth="1"/>
    <col min="1284" max="1284" width="16.28515625" customWidth="1"/>
    <col min="1285" max="1285" width="5.85546875" customWidth="1"/>
    <col min="1286" max="1286" width="47" customWidth="1"/>
    <col min="1287" max="1288" width="16.140625" customWidth="1"/>
    <col min="1289" max="1289" width="16.28515625" customWidth="1"/>
    <col min="1290" max="1290" width="15.7109375" customWidth="1"/>
    <col min="1291" max="1291" width="32" customWidth="1"/>
    <col min="1388" max="1388" width="11.42578125" customWidth="1"/>
    <col min="1478" max="1478" width="1.42578125" customWidth="1"/>
    <col min="1537" max="1537" width="1.28515625" customWidth="1"/>
    <col min="1538" max="1538" width="28.140625" customWidth="1"/>
    <col min="1539" max="1539" width="34.5703125" customWidth="1"/>
    <col min="1540" max="1540" width="16.28515625" customWidth="1"/>
    <col min="1541" max="1541" width="5.85546875" customWidth="1"/>
    <col min="1542" max="1542" width="47" customWidth="1"/>
    <col min="1543" max="1544" width="16.140625" customWidth="1"/>
    <col min="1545" max="1545" width="16.28515625" customWidth="1"/>
    <col min="1546" max="1546" width="15.7109375" customWidth="1"/>
    <col min="1547" max="1547" width="32" customWidth="1"/>
    <col min="1644" max="1644" width="11.42578125" customWidth="1"/>
    <col min="1734" max="1734" width="1.42578125" customWidth="1"/>
    <col min="1793" max="1793" width="1.28515625" customWidth="1"/>
    <col min="1794" max="1794" width="28.140625" customWidth="1"/>
    <col min="1795" max="1795" width="34.5703125" customWidth="1"/>
    <col min="1796" max="1796" width="16.28515625" customWidth="1"/>
    <col min="1797" max="1797" width="5.85546875" customWidth="1"/>
    <col min="1798" max="1798" width="47" customWidth="1"/>
    <col min="1799" max="1800" width="16.140625" customWidth="1"/>
    <col min="1801" max="1801" width="16.28515625" customWidth="1"/>
    <col min="1802" max="1802" width="15.7109375" customWidth="1"/>
    <col min="1803" max="1803" width="32" customWidth="1"/>
    <col min="1900" max="1900" width="11.42578125" customWidth="1"/>
    <col min="1990" max="1990" width="1.42578125" customWidth="1"/>
    <col min="2049" max="2049" width="1.28515625" customWidth="1"/>
    <col min="2050" max="2050" width="28.140625" customWidth="1"/>
    <col min="2051" max="2051" width="34.5703125" customWidth="1"/>
    <col min="2052" max="2052" width="16.28515625" customWidth="1"/>
    <col min="2053" max="2053" width="5.85546875" customWidth="1"/>
    <col min="2054" max="2054" width="47" customWidth="1"/>
    <col min="2055" max="2056" width="16.140625" customWidth="1"/>
    <col min="2057" max="2057" width="16.28515625" customWidth="1"/>
    <col min="2058" max="2058" width="15.7109375" customWidth="1"/>
    <col min="2059" max="2059" width="32" customWidth="1"/>
    <col min="2156" max="2156" width="11.42578125" customWidth="1"/>
    <col min="2246" max="2246" width="1.42578125" customWidth="1"/>
    <col min="2305" max="2305" width="1.28515625" customWidth="1"/>
    <col min="2306" max="2306" width="28.140625" customWidth="1"/>
    <col min="2307" max="2307" width="34.5703125" customWidth="1"/>
    <col min="2308" max="2308" width="16.28515625" customWidth="1"/>
    <col min="2309" max="2309" width="5.85546875" customWidth="1"/>
    <col min="2310" max="2310" width="47" customWidth="1"/>
    <col min="2311" max="2312" width="16.140625" customWidth="1"/>
    <col min="2313" max="2313" width="16.28515625" customWidth="1"/>
    <col min="2314" max="2314" width="15.7109375" customWidth="1"/>
    <col min="2315" max="2315" width="32" customWidth="1"/>
    <col min="2412" max="2412" width="11.42578125" customWidth="1"/>
    <col min="2502" max="2502" width="1.42578125" customWidth="1"/>
    <col min="2561" max="2561" width="1.28515625" customWidth="1"/>
    <col min="2562" max="2562" width="28.140625" customWidth="1"/>
    <col min="2563" max="2563" width="34.5703125" customWidth="1"/>
    <col min="2564" max="2564" width="16.28515625" customWidth="1"/>
    <col min="2565" max="2565" width="5.85546875" customWidth="1"/>
    <col min="2566" max="2566" width="47" customWidth="1"/>
    <col min="2567" max="2568" width="16.140625" customWidth="1"/>
    <col min="2569" max="2569" width="16.28515625" customWidth="1"/>
    <col min="2570" max="2570" width="15.7109375" customWidth="1"/>
    <col min="2571" max="2571" width="32" customWidth="1"/>
    <col min="2668" max="2668" width="11.42578125" customWidth="1"/>
    <col min="2758" max="2758" width="1.42578125" customWidth="1"/>
    <col min="2817" max="2817" width="1.28515625" customWidth="1"/>
    <col min="2818" max="2818" width="28.140625" customWidth="1"/>
    <col min="2819" max="2819" width="34.5703125" customWidth="1"/>
    <col min="2820" max="2820" width="16.28515625" customWidth="1"/>
    <col min="2821" max="2821" width="5.85546875" customWidth="1"/>
    <col min="2822" max="2822" width="47" customWidth="1"/>
    <col min="2823" max="2824" width="16.140625" customWidth="1"/>
    <col min="2825" max="2825" width="16.28515625" customWidth="1"/>
    <col min="2826" max="2826" width="15.7109375" customWidth="1"/>
    <col min="2827" max="2827" width="32" customWidth="1"/>
    <col min="2924" max="2924" width="11.42578125" customWidth="1"/>
    <col min="3014" max="3014" width="1.42578125" customWidth="1"/>
    <col min="3073" max="3073" width="1.28515625" customWidth="1"/>
    <col min="3074" max="3074" width="28.140625" customWidth="1"/>
    <col min="3075" max="3075" width="34.5703125" customWidth="1"/>
    <col min="3076" max="3076" width="16.28515625" customWidth="1"/>
    <col min="3077" max="3077" width="5.85546875" customWidth="1"/>
    <col min="3078" max="3078" width="47" customWidth="1"/>
    <col min="3079" max="3080" width="16.140625" customWidth="1"/>
    <col min="3081" max="3081" width="16.28515625" customWidth="1"/>
    <col min="3082" max="3082" width="15.7109375" customWidth="1"/>
    <col min="3083" max="3083" width="32" customWidth="1"/>
    <col min="3180" max="3180" width="11.42578125" customWidth="1"/>
    <col min="3270" max="3270" width="1.42578125" customWidth="1"/>
    <col min="3329" max="3329" width="1.28515625" customWidth="1"/>
    <col min="3330" max="3330" width="28.140625" customWidth="1"/>
    <col min="3331" max="3331" width="34.5703125" customWidth="1"/>
    <col min="3332" max="3332" width="16.28515625" customWidth="1"/>
    <col min="3333" max="3333" width="5.85546875" customWidth="1"/>
    <col min="3334" max="3334" width="47" customWidth="1"/>
    <col min="3335" max="3336" width="16.140625" customWidth="1"/>
    <col min="3337" max="3337" width="16.28515625" customWidth="1"/>
    <col min="3338" max="3338" width="15.7109375" customWidth="1"/>
    <col min="3339" max="3339" width="32" customWidth="1"/>
    <col min="3436" max="3436" width="11.42578125" customWidth="1"/>
    <col min="3526" max="3526" width="1.42578125" customWidth="1"/>
    <col min="3585" max="3585" width="1.28515625" customWidth="1"/>
    <col min="3586" max="3586" width="28.140625" customWidth="1"/>
    <col min="3587" max="3587" width="34.5703125" customWidth="1"/>
    <col min="3588" max="3588" width="16.28515625" customWidth="1"/>
    <col min="3589" max="3589" width="5.85546875" customWidth="1"/>
    <col min="3590" max="3590" width="47" customWidth="1"/>
    <col min="3591" max="3592" width="16.140625" customWidth="1"/>
    <col min="3593" max="3593" width="16.28515625" customWidth="1"/>
    <col min="3594" max="3594" width="15.7109375" customWidth="1"/>
    <col min="3595" max="3595" width="32" customWidth="1"/>
    <col min="3692" max="3692" width="11.42578125" customWidth="1"/>
    <col min="3782" max="3782" width="1.42578125" customWidth="1"/>
    <col min="3841" max="3841" width="1.28515625" customWidth="1"/>
    <col min="3842" max="3842" width="28.140625" customWidth="1"/>
    <col min="3843" max="3843" width="34.5703125" customWidth="1"/>
    <col min="3844" max="3844" width="16.28515625" customWidth="1"/>
    <col min="3845" max="3845" width="5.85546875" customWidth="1"/>
    <col min="3846" max="3846" width="47" customWidth="1"/>
    <col min="3847" max="3848" width="16.140625" customWidth="1"/>
    <col min="3849" max="3849" width="16.28515625" customWidth="1"/>
    <col min="3850" max="3850" width="15.7109375" customWidth="1"/>
    <col min="3851" max="3851" width="32" customWidth="1"/>
    <col min="3948" max="3948" width="11.42578125" customWidth="1"/>
    <col min="4038" max="4038" width="1.42578125" customWidth="1"/>
    <col min="4097" max="4097" width="1.28515625" customWidth="1"/>
    <col min="4098" max="4098" width="28.140625" customWidth="1"/>
    <col min="4099" max="4099" width="34.5703125" customWidth="1"/>
    <col min="4100" max="4100" width="16.28515625" customWidth="1"/>
    <col min="4101" max="4101" width="5.85546875" customWidth="1"/>
    <col min="4102" max="4102" width="47" customWidth="1"/>
    <col min="4103" max="4104" width="16.140625" customWidth="1"/>
    <col min="4105" max="4105" width="16.28515625" customWidth="1"/>
    <col min="4106" max="4106" width="15.7109375" customWidth="1"/>
    <col min="4107" max="4107" width="32" customWidth="1"/>
    <col min="4204" max="4204" width="11.42578125" customWidth="1"/>
    <col min="4294" max="4294" width="1.42578125" customWidth="1"/>
    <col min="4353" max="4353" width="1.28515625" customWidth="1"/>
    <col min="4354" max="4354" width="28.140625" customWidth="1"/>
    <col min="4355" max="4355" width="34.5703125" customWidth="1"/>
    <col min="4356" max="4356" width="16.28515625" customWidth="1"/>
    <col min="4357" max="4357" width="5.85546875" customWidth="1"/>
    <col min="4358" max="4358" width="47" customWidth="1"/>
    <col min="4359" max="4360" width="16.140625" customWidth="1"/>
    <col min="4361" max="4361" width="16.28515625" customWidth="1"/>
    <col min="4362" max="4362" width="15.7109375" customWidth="1"/>
    <col min="4363" max="4363" width="32" customWidth="1"/>
    <col min="4460" max="4460" width="11.42578125" customWidth="1"/>
    <col min="4550" max="4550" width="1.42578125" customWidth="1"/>
    <col min="4609" max="4609" width="1.28515625" customWidth="1"/>
    <col min="4610" max="4610" width="28.140625" customWidth="1"/>
    <col min="4611" max="4611" width="34.5703125" customWidth="1"/>
    <col min="4612" max="4612" width="16.28515625" customWidth="1"/>
    <col min="4613" max="4613" width="5.85546875" customWidth="1"/>
    <col min="4614" max="4614" width="47" customWidth="1"/>
    <col min="4615" max="4616" width="16.140625" customWidth="1"/>
    <col min="4617" max="4617" width="16.28515625" customWidth="1"/>
    <col min="4618" max="4618" width="15.7109375" customWidth="1"/>
    <col min="4619" max="4619" width="32" customWidth="1"/>
    <col min="4716" max="4716" width="11.42578125" customWidth="1"/>
    <col min="4806" max="4806" width="1.42578125" customWidth="1"/>
    <col min="4865" max="4865" width="1.28515625" customWidth="1"/>
    <col min="4866" max="4866" width="28.140625" customWidth="1"/>
    <col min="4867" max="4867" width="34.5703125" customWidth="1"/>
    <col min="4868" max="4868" width="16.28515625" customWidth="1"/>
    <col min="4869" max="4869" width="5.85546875" customWidth="1"/>
    <col min="4870" max="4870" width="47" customWidth="1"/>
    <col min="4871" max="4872" width="16.140625" customWidth="1"/>
    <col min="4873" max="4873" width="16.28515625" customWidth="1"/>
    <col min="4874" max="4874" width="15.7109375" customWidth="1"/>
    <col min="4875" max="4875" width="32" customWidth="1"/>
    <col min="4972" max="4972" width="11.42578125" customWidth="1"/>
    <col min="5062" max="5062" width="1.42578125" customWidth="1"/>
    <col min="5121" max="5121" width="1.28515625" customWidth="1"/>
    <col min="5122" max="5122" width="28.140625" customWidth="1"/>
    <col min="5123" max="5123" width="34.5703125" customWidth="1"/>
    <col min="5124" max="5124" width="16.28515625" customWidth="1"/>
    <col min="5125" max="5125" width="5.85546875" customWidth="1"/>
    <col min="5126" max="5126" width="47" customWidth="1"/>
    <col min="5127" max="5128" width="16.140625" customWidth="1"/>
    <col min="5129" max="5129" width="16.28515625" customWidth="1"/>
    <col min="5130" max="5130" width="15.7109375" customWidth="1"/>
    <col min="5131" max="5131" width="32" customWidth="1"/>
    <col min="5228" max="5228" width="11.42578125" customWidth="1"/>
    <col min="5318" max="5318" width="1.42578125" customWidth="1"/>
    <col min="5377" max="5377" width="1.28515625" customWidth="1"/>
    <col min="5378" max="5378" width="28.140625" customWidth="1"/>
    <col min="5379" max="5379" width="34.5703125" customWidth="1"/>
    <col min="5380" max="5380" width="16.28515625" customWidth="1"/>
    <col min="5381" max="5381" width="5.85546875" customWidth="1"/>
    <col min="5382" max="5382" width="47" customWidth="1"/>
    <col min="5383" max="5384" width="16.140625" customWidth="1"/>
    <col min="5385" max="5385" width="16.28515625" customWidth="1"/>
    <col min="5386" max="5386" width="15.7109375" customWidth="1"/>
    <col min="5387" max="5387" width="32" customWidth="1"/>
    <col min="5484" max="5484" width="11.42578125" customWidth="1"/>
    <col min="5574" max="5574" width="1.42578125" customWidth="1"/>
    <col min="5633" max="5633" width="1.28515625" customWidth="1"/>
    <col min="5634" max="5634" width="28.140625" customWidth="1"/>
    <col min="5635" max="5635" width="34.5703125" customWidth="1"/>
    <col min="5636" max="5636" width="16.28515625" customWidth="1"/>
    <col min="5637" max="5637" width="5.85546875" customWidth="1"/>
    <col min="5638" max="5638" width="47" customWidth="1"/>
    <col min="5639" max="5640" width="16.140625" customWidth="1"/>
    <col min="5641" max="5641" width="16.28515625" customWidth="1"/>
    <col min="5642" max="5642" width="15.7109375" customWidth="1"/>
    <col min="5643" max="5643" width="32" customWidth="1"/>
    <col min="5740" max="5740" width="11.42578125" customWidth="1"/>
    <col min="5830" max="5830" width="1.42578125" customWidth="1"/>
    <col min="5889" max="5889" width="1.28515625" customWidth="1"/>
    <col min="5890" max="5890" width="28.140625" customWidth="1"/>
    <col min="5891" max="5891" width="34.5703125" customWidth="1"/>
    <col min="5892" max="5892" width="16.28515625" customWidth="1"/>
    <col min="5893" max="5893" width="5.85546875" customWidth="1"/>
    <col min="5894" max="5894" width="47" customWidth="1"/>
    <col min="5895" max="5896" width="16.140625" customWidth="1"/>
    <col min="5897" max="5897" width="16.28515625" customWidth="1"/>
    <col min="5898" max="5898" width="15.7109375" customWidth="1"/>
    <col min="5899" max="5899" width="32" customWidth="1"/>
    <col min="5996" max="5996" width="11.42578125" customWidth="1"/>
    <col min="6086" max="6086" width="1.42578125" customWidth="1"/>
    <col min="6145" max="6145" width="1.28515625" customWidth="1"/>
    <col min="6146" max="6146" width="28.140625" customWidth="1"/>
    <col min="6147" max="6147" width="34.5703125" customWidth="1"/>
    <col min="6148" max="6148" width="16.28515625" customWidth="1"/>
    <col min="6149" max="6149" width="5.85546875" customWidth="1"/>
    <col min="6150" max="6150" width="47" customWidth="1"/>
    <col min="6151" max="6152" width="16.140625" customWidth="1"/>
    <col min="6153" max="6153" width="16.28515625" customWidth="1"/>
    <col min="6154" max="6154" width="15.7109375" customWidth="1"/>
    <col min="6155" max="6155" width="32" customWidth="1"/>
    <col min="6252" max="6252" width="11.42578125" customWidth="1"/>
    <col min="6342" max="6342" width="1.42578125" customWidth="1"/>
    <col min="6401" max="6401" width="1.28515625" customWidth="1"/>
    <col min="6402" max="6402" width="28.140625" customWidth="1"/>
    <col min="6403" max="6403" width="34.5703125" customWidth="1"/>
    <col min="6404" max="6404" width="16.28515625" customWidth="1"/>
    <col min="6405" max="6405" width="5.85546875" customWidth="1"/>
    <col min="6406" max="6406" width="47" customWidth="1"/>
    <col min="6407" max="6408" width="16.140625" customWidth="1"/>
    <col min="6409" max="6409" width="16.28515625" customWidth="1"/>
    <col min="6410" max="6410" width="15.7109375" customWidth="1"/>
    <col min="6411" max="6411" width="32" customWidth="1"/>
    <col min="6508" max="6508" width="11.42578125" customWidth="1"/>
    <col min="6598" max="6598" width="1.42578125" customWidth="1"/>
    <col min="6657" max="6657" width="1.28515625" customWidth="1"/>
    <col min="6658" max="6658" width="28.140625" customWidth="1"/>
    <col min="6659" max="6659" width="34.5703125" customWidth="1"/>
    <col min="6660" max="6660" width="16.28515625" customWidth="1"/>
    <col min="6661" max="6661" width="5.85546875" customWidth="1"/>
    <col min="6662" max="6662" width="47" customWidth="1"/>
    <col min="6663" max="6664" width="16.140625" customWidth="1"/>
    <col min="6665" max="6665" width="16.28515625" customWidth="1"/>
    <col min="6666" max="6666" width="15.7109375" customWidth="1"/>
    <col min="6667" max="6667" width="32" customWidth="1"/>
    <col min="6764" max="6764" width="11.42578125" customWidth="1"/>
    <col min="6854" max="6854" width="1.42578125" customWidth="1"/>
    <col min="6913" max="6913" width="1.28515625" customWidth="1"/>
    <col min="6914" max="6914" width="28.140625" customWidth="1"/>
    <col min="6915" max="6915" width="34.5703125" customWidth="1"/>
    <col min="6916" max="6916" width="16.28515625" customWidth="1"/>
    <col min="6917" max="6917" width="5.85546875" customWidth="1"/>
    <col min="6918" max="6918" width="47" customWidth="1"/>
    <col min="6919" max="6920" width="16.140625" customWidth="1"/>
    <col min="6921" max="6921" width="16.28515625" customWidth="1"/>
    <col min="6922" max="6922" width="15.7109375" customWidth="1"/>
    <col min="6923" max="6923" width="32" customWidth="1"/>
    <col min="7020" max="7020" width="11.42578125" customWidth="1"/>
    <col min="7110" max="7110" width="1.42578125" customWidth="1"/>
    <col min="7169" max="7169" width="1.28515625" customWidth="1"/>
    <col min="7170" max="7170" width="28.140625" customWidth="1"/>
    <col min="7171" max="7171" width="34.5703125" customWidth="1"/>
    <col min="7172" max="7172" width="16.28515625" customWidth="1"/>
    <col min="7173" max="7173" width="5.85546875" customWidth="1"/>
    <col min="7174" max="7174" width="47" customWidth="1"/>
    <col min="7175" max="7176" width="16.140625" customWidth="1"/>
    <col min="7177" max="7177" width="16.28515625" customWidth="1"/>
    <col min="7178" max="7178" width="15.7109375" customWidth="1"/>
    <col min="7179" max="7179" width="32" customWidth="1"/>
    <col min="7276" max="7276" width="11.42578125" customWidth="1"/>
    <col min="7366" max="7366" width="1.42578125" customWidth="1"/>
    <col min="7425" max="7425" width="1.28515625" customWidth="1"/>
    <col min="7426" max="7426" width="28.140625" customWidth="1"/>
    <col min="7427" max="7427" width="34.5703125" customWidth="1"/>
    <col min="7428" max="7428" width="16.28515625" customWidth="1"/>
    <col min="7429" max="7429" width="5.85546875" customWidth="1"/>
    <col min="7430" max="7430" width="47" customWidth="1"/>
    <col min="7431" max="7432" width="16.140625" customWidth="1"/>
    <col min="7433" max="7433" width="16.28515625" customWidth="1"/>
    <col min="7434" max="7434" width="15.7109375" customWidth="1"/>
    <col min="7435" max="7435" width="32" customWidth="1"/>
    <col min="7532" max="7532" width="11.42578125" customWidth="1"/>
    <col min="7622" max="7622" width="1.42578125" customWidth="1"/>
    <col min="7681" max="7681" width="1.28515625" customWidth="1"/>
    <col min="7682" max="7682" width="28.140625" customWidth="1"/>
    <col min="7683" max="7683" width="34.5703125" customWidth="1"/>
    <col min="7684" max="7684" width="16.28515625" customWidth="1"/>
    <col min="7685" max="7685" width="5.85546875" customWidth="1"/>
    <col min="7686" max="7686" width="47" customWidth="1"/>
    <col min="7687" max="7688" width="16.140625" customWidth="1"/>
    <col min="7689" max="7689" width="16.28515625" customWidth="1"/>
    <col min="7690" max="7690" width="15.7109375" customWidth="1"/>
    <col min="7691" max="7691" width="32" customWidth="1"/>
    <col min="7788" max="7788" width="11.42578125" customWidth="1"/>
    <col min="7878" max="7878" width="1.42578125" customWidth="1"/>
    <col min="7937" max="7937" width="1.28515625" customWidth="1"/>
    <col min="7938" max="7938" width="28.140625" customWidth="1"/>
    <col min="7939" max="7939" width="34.5703125" customWidth="1"/>
    <col min="7940" max="7940" width="16.28515625" customWidth="1"/>
    <col min="7941" max="7941" width="5.85546875" customWidth="1"/>
    <col min="7942" max="7942" width="47" customWidth="1"/>
    <col min="7943" max="7944" width="16.140625" customWidth="1"/>
    <col min="7945" max="7945" width="16.28515625" customWidth="1"/>
    <col min="7946" max="7946" width="15.7109375" customWidth="1"/>
    <col min="7947" max="7947" width="32" customWidth="1"/>
    <col min="8044" max="8044" width="11.42578125" customWidth="1"/>
    <col min="8134" max="8134" width="1.42578125" customWidth="1"/>
    <col min="8193" max="8193" width="1.28515625" customWidth="1"/>
    <col min="8194" max="8194" width="28.140625" customWidth="1"/>
    <col min="8195" max="8195" width="34.5703125" customWidth="1"/>
    <col min="8196" max="8196" width="16.28515625" customWidth="1"/>
    <col min="8197" max="8197" width="5.85546875" customWidth="1"/>
    <col min="8198" max="8198" width="47" customWidth="1"/>
    <col min="8199" max="8200" width="16.140625" customWidth="1"/>
    <col min="8201" max="8201" width="16.28515625" customWidth="1"/>
    <col min="8202" max="8202" width="15.7109375" customWidth="1"/>
    <col min="8203" max="8203" width="32" customWidth="1"/>
    <col min="8300" max="8300" width="11.42578125" customWidth="1"/>
    <col min="8390" max="8390" width="1.42578125" customWidth="1"/>
    <col min="8449" max="8449" width="1.28515625" customWidth="1"/>
    <col min="8450" max="8450" width="28.140625" customWidth="1"/>
    <col min="8451" max="8451" width="34.5703125" customWidth="1"/>
    <col min="8452" max="8452" width="16.28515625" customWidth="1"/>
    <col min="8453" max="8453" width="5.85546875" customWidth="1"/>
    <col min="8454" max="8454" width="47" customWidth="1"/>
    <col min="8455" max="8456" width="16.140625" customWidth="1"/>
    <col min="8457" max="8457" width="16.28515625" customWidth="1"/>
    <col min="8458" max="8458" width="15.7109375" customWidth="1"/>
    <col min="8459" max="8459" width="32" customWidth="1"/>
    <col min="8556" max="8556" width="11.42578125" customWidth="1"/>
    <col min="8646" max="8646" width="1.42578125" customWidth="1"/>
    <col min="8705" max="8705" width="1.28515625" customWidth="1"/>
    <col min="8706" max="8706" width="28.140625" customWidth="1"/>
    <col min="8707" max="8707" width="34.5703125" customWidth="1"/>
    <col min="8708" max="8708" width="16.28515625" customWidth="1"/>
    <col min="8709" max="8709" width="5.85546875" customWidth="1"/>
    <col min="8710" max="8710" width="47" customWidth="1"/>
    <col min="8711" max="8712" width="16.140625" customWidth="1"/>
    <col min="8713" max="8713" width="16.28515625" customWidth="1"/>
    <col min="8714" max="8714" width="15.7109375" customWidth="1"/>
    <col min="8715" max="8715" width="32" customWidth="1"/>
    <col min="8812" max="8812" width="11.42578125" customWidth="1"/>
    <col min="8902" max="8902" width="1.42578125" customWidth="1"/>
    <col min="8961" max="8961" width="1.28515625" customWidth="1"/>
    <col min="8962" max="8962" width="28.140625" customWidth="1"/>
    <col min="8963" max="8963" width="34.5703125" customWidth="1"/>
    <col min="8964" max="8964" width="16.28515625" customWidth="1"/>
    <col min="8965" max="8965" width="5.85546875" customWidth="1"/>
    <col min="8966" max="8966" width="47" customWidth="1"/>
    <col min="8967" max="8968" width="16.140625" customWidth="1"/>
    <col min="8969" max="8969" width="16.28515625" customWidth="1"/>
    <col min="8970" max="8970" width="15.7109375" customWidth="1"/>
    <col min="8971" max="8971" width="32" customWidth="1"/>
    <col min="9068" max="9068" width="11.42578125" customWidth="1"/>
    <col min="9158" max="9158" width="1.42578125" customWidth="1"/>
    <col min="9217" max="9217" width="1.28515625" customWidth="1"/>
    <col min="9218" max="9218" width="28.140625" customWidth="1"/>
    <col min="9219" max="9219" width="34.5703125" customWidth="1"/>
    <col min="9220" max="9220" width="16.28515625" customWidth="1"/>
    <col min="9221" max="9221" width="5.85546875" customWidth="1"/>
    <col min="9222" max="9222" width="47" customWidth="1"/>
    <col min="9223" max="9224" width="16.140625" customWidth="1"/>
    <col min="9225" max="9225" width="16.28515625" customWidth="1"/>
    <col min="9226" max="9226" width="15.7109375" customWidth="1"/>
    <col min="9227" max="9227" width="32" customWidth="1"/>
    <col min="9324" max="9324" width="11.42578125" customWidth="1"/>
    <col min="9414" max="9414" width="1.42578125" customWidth="1"/>
    <col min="9473" max="9473" width="1.28515625" customWidth="1"/>
    <col min="9474" max="9474" width="28.140625" customWidth="1"/>
    <col min="9475" max="9475" width="34.5703125" customWidth="1"/>
    <col min="9476" max="9476" width="16.28515625" customWidth="1"/>
    <col min="9477" max="9477" width="5.85546875" customWidth="1"/>
    <col min="9478" max="9478" width="47" customWidth="1"/>
    <col min="9479" max="9480" width="16.140625" customWidth="1"/>
    <col min="9481" max="9481" width="16.28515625" customWidth="1"/>
    <col min="9482" max="9482" width="15.7109375" customWidth="1"/>
    <col min="9483" max="9483" width="32" customWidth="1"/>
    <col min="9580" max="9580" width="11.42578125" customWidth="1"/>
    <col min="9670" max="9670" width="1.42578125" customWidth="1"/>
    <col min="9729" max="9729" width="1.28515625" customWidth="1"/>
    <col min="9730" max="9730" width="28.140625" customWidth="1"/>
    <col min="9731" max="9731" width="34.5703125" customWidth="1"/>
    <col min="9732" max="9732" width="16.28515625" customWidth="1"/>
    <col min="9733" max="9733" width="5.85546875" customWidth="1"/>
    <col min="9734" max="9734" width="47" customWidth="1"/>
    <col min="9735" max="9736" width="16.140625" customWidth="1"/>
    <col min="9737" max="9737" width="16.28515625" customWidth="1"/>
    <col min="9738" max="9738" width="15.7109375" customWidth="1"/>
    <col min="9739" max="9739" width="32" customWidth="1"/>
    <col min="9836" max="9836" width="11.42578125" customWidth="1"/>
    <col min="9926" max="9926" width="1.42578125" customWidth="1"/>
    <col min="9985" max="9985" width="1.28515625" customWidth="1"/>
    <col min="9986" max="9986" width="28.140625" customWidth="1"/>
    <col min="9987" max="9987" width="34.5703125" customWidth="1"/>
    <col min="9988" max="9988" width="16.28515625" customWidth="1"/>
    <col min="9989" max="9989" width="5.85546875" customWidth="1"/>
    <col min="9990" max="9990" width="47" customWidth="1"/>
    <col min="9991" max="9992" width="16.140625" customWidth="1"/>
    <col min="9993" max="9993" width="16.28515625" customWidth="1"/>
    <col min="9994" max="9994" width="15.7109375" customWidth="1"/>
    <col min="9995" max="9995" width="32" customWidth="1"/>
    <col min="10092" max="10092" width="11.42578125" customWidth="1"/>
    <col min="10182" max="10182" width="1.42578125" customWidth="1"/>
    <col min="10241" max="10241" width="1.28515625" customWidth="1"/>
    <col min="10242" max="10242" width="28.140625" customWidth="1"/>
    <col min="10243" max="10243" width="34.5703125" customWidth="1"/>
    <col min="10244" max="10244" width="16.28515625" customWidth="1"/>
    <col min="10245" max="10245" width="5.85546875" customWidth="1"/>
    <col min="10246" max="10246" width="47" customWidth="1"/>
    <col min="10247" max="10248" width="16.140625" customWidth="1"/>
    <col min="10249" max="10249" width="16.28515625" customWidth="1"/>
    <col min="10250" max="10250" width="15.7109375" customWidth="1"/>
    <col min="10251" max="10251" width="32" customWidth="1"/>
    <col min="10348" max="10348" width="11.42578125" customWidth="1"/>
    <col min="10438" max="10438" width="1.42578125" customWidth="1"/>
    <col min="10497" max="10497" width="1.28515625" customWidth="1"/>
    <col min="10498" max="10498" width="28.140625" customWidth="1"/>
    <col min="10499" max="10499" width="34.5703125" customWidth="1"/>
    <col min="10500" max="10500" width="16.28515625" customWidth="1"/>
    <col min="10501" max="10501" width="5.85546875" customWidth="1"/>
    <col min="10502" max="10502" width="47" customWidth="1"/>
    <col min="10503" max="10504" width="16.140625" customWidth="1"/>
    <col min="10505" max="10505" width="16.28515625" customWidth="1"/>
    <col min="10506" max="10506" width="15.7109375" customWidth="1"/>
    <col min="10507" max="10507" width="32" customWidth="1"/>
    <col min="10604" max="10604" width="11.42578125" customWidth="1"/>
    <col min="10694" max="10694" width="1.42578125" customWidth="1"/>
    <col min="10753" max="10753" width="1.28515625" customWidth="1"/>
    <col min="10754" max="10754" width="28.140625" customWidth="1"/>
    <col min="10755" max="10755" width="34.5703125" customWidth="1"/>
    <col min="10756" max="10756" width="16.28515625" customWidth="1"/>
    <col min="10757" max="10757" width="5.85546875" customWidth="1"/>
    <col min="10758" max="10758" width="47" customWidth="1"/>
    <col min="10759" max="10760" width="16.140625" customWidth="1"/>
    <col min="10761" max="10761" width="16.28515625" customWidth="1"/>
    <col min="10762" max="10762" width="15.7109375" customWidth="1"/>
    <col min="10763" max="10763" width="32" customWidth="1"/>
    <col min="10860" max="10860" width="11.42578125" customWidth="1"/>
    <col min="10950" max="10950" width="1.42578125" customWidth="1"/>
    <col min="11009" max="11009" width="1.28515625" customWidth="1"/>
    <col min="11010" max="11010" width="28.140625" customWidth="1"/>
    <col min="11011" max="11011" width="34.5703125" customWidth="1"/>
    <col min="11012" max="11012" width="16.28515625" customWidth="1"/>
    <col min="11013" max="11013" width="5.85546875" customWidth="1"/>
    <col min="11014" max="11014" width="47" customWidth="1"/>
    <col min="11015" max="11016" width="16.140625" customWidth="1"/>
    <col min="11017" max="11017" width="16.28515625" customWidth="1"/>
    <col min="11018" max="11018" width="15.7109375" customWidth="1"/>
    <col min="11019" max="11019" width="32" customWidth="1"/>
    <col min="11116" max="11116" width="11.42578125" customWidth="1"/>
    <col min="11206" max="11206" width="1.42578125" customWidth="1"/>
    <col min="11265" max="11265" width="1.28515625" customWidth="1"/>
    <col min="11266" max="11266" width="28.140625" customWidth="1"/>
    <col min="11267" max="11267" width="34.5703125" customWidth="1"/>
    <col min="11268" max="11268" width="16.28515625" customWidth="1"/>
    <col min="11269" max="11269" width="5.85546875" customWidth="1"/>
    <col min="11270" max="11270" width="47" customWidth="1"/>
    <col min="11271" max="11272" width="16.140625" customWidth="1"/>
    <col min="11273" max="11273" width="16.28515625" customWidth="1"/>
    <col min="11274" max="11274" width="15.7109375" customWidth="1"/>
    <col min="11275" max="11275" width="32" customWidth="1"/>
    <col min="11372" max="11372" width="11.42578125" customWidth="1"/>
    <col min="11462" max="11462" width="1.42578125" customWidth="1"/>
    <col min="11521" max="11521" width="1.28515625" customWidth="1"/>
    <col min="11522" max="11522" width="28.140625" customWidth="1"/>
    <col min="11523" max="11523" width="34.5703125" customWidth="1"/>
    <col min="11524" max="11524" width="16.28515625" customWidth="1"/>
    <col min="11525" max="11525" width="5.85546875" customWidth="1"/>
    <col min="11526" max="11526" width="47" customWidth="1"/>
    <col min="11527" max="11528" width="16.140625" customWidth="1"/>
    <col min="11529" max="11529" width="16.28515625" customWidth="1"/>
    <col min="11530" max="11530" width="15.7109375" customWidth="1"/>
    <col min="11531" max="11531" width="32" customWidth="1"/>
    <col min="11628" max="11628" width="11.42578125" customWidth="1"/>
    <col min="11718" max="11718" width="1.42578125" customWidth="1"/>
    <col min="11777" max="11777" width="1.28515625" customWidth="1"/>
    <col min="11778" max="11778" width="28.140625" customWidth="1"/>
    <col min="11779" max="11779" width="34.5703125" customWidth="1"/>
    <col min="11780" max="11780" width="16.28515625" customWidth="1"/>
    <col min="11781" max="11781" width="5.85546875" customWidth="1"/>
    <col min="11782" max="11782" width="47" customWidth="1"/>
    <col min="11783" max="11784" width="16.140625" customWidth="1"/>
    <col min="11785" max="11785" width="16.28515625" customWidth="1"/>
    <col min="11786" max="11786" width="15.7109375" customWidth="1"/>
    <col min="11787" max="11787" width="32" customWidth="1"/>
    <col min="11884" max="11884" width="11.42578125" customWidth="1"/>
    <col min="11974" max="11974" width="1.42578125" customWidth="1"/>
    <col min="12033" max="12033" width="1.28515625" customWidth="1"/>
    <col min="12034" max="12034" width="28.140625" customWidth="1"/>
    <col min="12035" max="12035" width="34.5703125" customWidth="1"/>
    <col min="12036" max="12036" width="16.28515625" customWidth="1"/>
    <col min="12037" max="12037" width="5.85546875" customWidth="1"/>
    <col min="12038" max="12038" width="47" customWidth="1"/>
    <col min="12039" max="12040" width="16.140625" customWidth="1"/>
    <col min="12041" max="12041" width="16.28515625" customWidth="1"/>
    <col min="12042" max="12042" width="15.7109375" customWidth="1"/>
    <col min="12043" max="12043" width="32" customWidth="1"/>
    <col min="12140" max="12140" width="11.42578125" customWidth="1"/>
    <col min="12230" max="12230" width="1.42578125" customWidth="1"/>
    <col min="12289" max="12289" width="1.28515625" customWidth="1"/>
    <col min="12290" max="12290" width="28.140625" customWidth="1"/>
    <col min="12291" max="12291" width="34.5703125" customWidth="1"/>
    <col min="12292" max="12292" width="16.28515625" customWidth="1"/>
    <col min="12293" max="12293" width="5.85546875" customWidth="1"/>
    <col min="12294" max="12294" width="47" customWidth="1"/>
    <col min="12295" max="12296" width="16.140625" customWidth="1"/>
    <col min="12297" max="12297" width="16.28515625" customWidth="1"/>
    <col min="12298" max="12298" width="15.7109375" customWidth="1"/>
    <col min="12299" max="12299" width="32" customWidth="1"/>
    <col min="12396" max="12396" width="11.42578125" customWidth="1"/>
    <col min="12486" max="12486" width="1.42578125" customWidth="1"/>
    <col min="12545" max="12545" width="1.28515625" customWidth="1"/>
    <col min="12546" max="12546" width="28.140625" customWidth="1"/>
    <col min="12547" max="12547" width="34.5703125" customWidth="1"/>
    <col min="12548" max="12548" width="16.28515625" customWidth="1"/>
    <col min="12549" max="12549" width="5.85546875" customWidth="1"/>
    <col min="12550" max="12550" width="47" customWidth="1"/>
    <col min="12551" max="12552" width="16.140625" customWidth="1"/>
    <col min="12553" max="12553" width="16.28515625" customWidth="1"/>
    <col min="12554" max="12554" width="15.7109375" customWidth="1"/>
    <col min="12555" max="12555" width="32" customWidth="1"/>
    <col min="12652" max="12652" width="11.42578125" customWidth="1"/>
    <col min="12742" max="12742" width="1.42578125" customWidth="1"/>
    <col min="12801" max="12801" width="1.28515625" customWidth="1"/>
    <col min="12802" max="12802" width="28.140625" customWidth="1"/>
    <col min="12803" max="12803" width="34.5703125" customWidth="1"/>
    <col min="12804" max="12804" width="16.28515625" customWidth="1"/>
    <col min="12805" max="12805" width="5.85546875" customWidth="1"/>
    <col min="12806" max="12806" width="47" customWidth="1"/>
    <col min="12807" max="12808" width="16.140625" customWidth="1"/>
    <col min="12809" max="12809" width="16.28515625" customWidth="1"/>
    <col min="12810" max="12810" width="15.7109375" customWidth="1"/>
    <col min="12811" max="12811" width="32" customWidth="1"/>
    <col min="12908" max="12908" width="11.42578125" customWidth="1"/>
    <col min="12998" max="12998" width="1.42578125" customWidth="1"/>
    <col min="13057" max="13057" width="1.28515625" customWidth="1"/>
    <col min="13058" max="13058" width="28.140625" customWidth="1"/>
    <col min="13059" max="13059" width="34.5703125" customWidth="1"/>
    <col min="13060" max="13060" width="16.28515625" customWidth="1"/>
    <col min="13061" max="13061" width="5.85546875" customWidth="1"/>
    <col min="13062" max="13062" width="47" customWidth="1"/>
    <col min="13063" max="13064" width="16.140625" customWidth="1"/>
    <col min="13065" max="13065" width="16.28515625" customWidth="1"/>
    <col min="13066" max="13066" width="15.7109375" customWidth="1"/>
    <col min="13067" max="13067" width="32" customWidth="1"/>
    <col min="13164" max="13164" width="11.42578125" customWidth="1"/>
    <col min="13254" max="13254" width="1.42578125" customWidth="1"/>
    <col min="13313" max="13313" width="1.28515625" customWidth="1"/>
    <col min="13314" max="13314" width="28.140625" customWidth="1"/>
    <col min="13315" max="13315" width="34.5703125" customWidth="1"/>
    <col min="13316" max="13316" width="16.28515625" customWidth="1"/>
    <col min="13317" max="13317" width="5.85546875" customWidth="1"/>
    <col min="13318" max="13318" width="47" customWidth="1"/>
    <col min="13319" max="13320" width="16.140625" customWidth="1"/>
    <col min="13321" max="13321" width="16.28515625" customWidth="1"/>
    <col min="13322" max="13322" width="15.7109375" customWidth="1"/>
    <col min="13323" max="13323" width="32" customWidth="1"/>
    <col min="13420" max="13420" width="11.42578125" customWidth="1"/>
    <col min="13510" max="13510" width="1.42578125" customWidth="1"/>
    <col min="13569" max="13569" width="1.28515625" customWidth="1"/>
    <col min="13570" max="13570" width="28.140625" customWidth="1"/>
    <col min="13571" max="13571" width="34.5703125" customWidth="1"/>
    <col min="13572" max="13572" width="16.28515625" customWidth="1"/>
    <col min="13573" max="13573" width="5.85546875" customWidth="1"/>
    <col min="13574" max="13574" width="47" customWidth="1"/>
    <col min="13575" max="13576" width="16.140625" customWidth="1"/>
    <col min="13577" max="13577" width="16.28515625" customWidth="1"/>
    <col min="13578" max="13578" width="15.7109375" customWidth="1"/>
    <col min="13579" max="13579" width="32" customWidth="1"/>
    <col min="13676" max="13676" width="11.42578125" customWidth="1"/>
    <col min="13766" max="13766" width="1.42578125" customWidth="1"/>
    <col min="13825" max="13825" width="1.28515625" customWidth="1"/>
    <col min="13826" max="13826" width="28.140625" customWidth="1"/>
    <col min="13827" max="13827" width="34.5703125" customWidth="1"/>
    <col min="13828" max="13828" width="16.28515625" customWidth="1"/>
    <col min="13829" max="13829" width="5.85546875" customWidth="1"/>
    <col min="13830" max="13830" width="47" customWidth="1"/>
    <col min="13831" max="13832" width="16.140625" customWidth="1"/>
    <col min="13833" max="13833" width="16.28515625" customWidth="1"/>
    <col min="13834" max="13834" width="15.7109375" customWidth="1"/>
    <col min="13835" max="13835" width="32" customWidth="1"/>
    <col min="13932" max="13932" width="11.42578125" customWidth="1"/>
    <col min="14022" max="14022" width="1.42578125" customWidth="1"/>
    <col min="14081" max="14081" width="1.28515625" customWidth="1"/>
    <col min="14082" max="14082" width="28.140625" customWidth="1"/>
    <col min="14083" max="14083" width="34.5703125" customWidth="1"/>
    <col min="14084" max="14084" width="16.28515625" customWidth="1"/>
    <col min="14085" max="14085" width="5.85546875" customWidth="1"/>
    <col min="14086" max="14086" width="47" customWidth="1"/>
    <col min="14087" max="14088" width="16.140625" customWidth="1"/>
    <col min="14089" max="14089" width="16.28515625" customWidth="1"/>
    <col min="14090" max="14090" width="15.7109375" customWidth="1"/>
    <col min="14091" max="14091" width="32" customWidth="1"/>
    <col min="14188" max="14188" width="11.42578125" customWidth="1"/>
    <col min="14278" max="14278" width="1.42578125" customWidth="1"/>
    <col min="14337" max="14337" width="1.28515625" customWidth="1"/>
    <col min="14338" max="14338" width="28.140625" customWidth="1"/>
    <col min="14339" max="14339" width="34.5703125" customWidth="1"/>
    <col min="14340" max="14340" width="16.28515625" customWidth="1"/>
    <col min="14341" max="14341" width="5.85546875" customWidth="1"/>
    <col min="14342" max="14342" width="47" customWidth="1"/>
    <col min="14343" max="14344" width="16.140625" customWidth="1"/>
    <col min="14345" max="14345" width="16.28515625" customWidth="1"/>
    <col min="14346" max="14346" width="15.7109375" customWidth="1"/>
    <col min="14347" max="14347" width="32" customWidth="1"/>
    <col min="14444" max="14444" width="11.42578125" customWidth="1"/>
    <col min="14534" max="14534" width="1.42578125" customWidth="1"/>
    <col min="14593" max="14593" width="1.28515625" customWidth="1"/>
    <col min="14594" max="14594" width="28.140625" customWidth="1"/>
    <col min="14595" max="14595" width="34.5703125" customWidth="1"/>
    <col min="14596" max="14596" width="16.28515625" customWidth="1"/>
    <col min="14597" max="14597" width="5.85546875" customWidth="1"/>
    <col min="14598" max="14598" width="47" customWidth="1"/>
    <col min="14599" max="14600" width="16.140625" customWidth="1"/>
    <col min="14601" max="14601" width="16.28515625" customWidth="1"/>
    <col min="14602" max="14602" width="15.7109375" customWidth="1"/>
    <col min="14603" max="14603" width="32" customWidth="1"/>
    <col min="14700" max="14700" width="11.42578125" customWidth="1"/>
    <col min="14790" max="14790" width="1.42578125" customWidth="1"/>
    <col min="14849" max="14849" width="1.28515625" customWidth="1"/>
    <col min="14850" max="14850" width="28.140625" customWidth="1"/>
    <col min="14851" max="14851" width="34.5703125" customWidth="1"/>
    <col min="14852" max="14852" width="16.28515625" customWidth="1"/>
    <col min="14853" max="14853" width="5.85546875" customWidth="1"/>
    <col min="14854" max="14854" width="47" customWidth="1"/>
    <col min="14855" max="14856" width="16.140625" customWidth="1"/>
    <col min="14857" max="14857" width="16.28515625" customWidth="1"/>
    <col min="14858" max="14858" width="15.7109375" customWidth="1"/>
    <col min="14859" max="14859" width="32" customWidth="1"/>
    <col min="14956" max="14956" width="11.42578125" customWidth="1"/>
    <col min="15046" max="15046" width="1.42578125" customWidth="1"/>
    <col min="15105" max="15105" width="1.28515625" customWidth="1"/>
    <col min="15106" max="15106" width="28.140625" customWidth="1"/>
    <col min="15107" max="15107" width="34.5703125" customWidth="1"/>
    <col min="15108" max="15108" width="16.28515625" customWidth="1"/>
    <col min="15109" max="15109" width="5.85546875" customWidth="1"/>
    <col min="15110" max="15110" width="47" customWidth="1"/>
    <col min="15111" max="15112" width="16.140625" customWidth="1"/>
    <col min="15113" max="15113" width="16.28515625" customWidth="1"/>
    <col min="15114" max="15114" width="15.7109375" customWidth="1"/>
    <col min="15115" max="15115" width="32" customWidth="1"/>
    <col min="15212" max="15212" width="11.42578125" customWidth="1"/>
    <col min="15302" max="15302" width="1.42578125" customWidth="1"/>
    <col min="15361" max="15361" width="1.28515625" customWidth="1"/>
    <col min="15362" max="15362" width="28.140625" customWidth="1"/>
    <col min="15363" max="15363" width="34.5703125" customWidth="1"/>
    <col min="15364" max="15364" width="16.28515625" customWidth="1"/>
    <col min="15365" max="15365" width="5.85546875" customWidth="1"/>
    <col min="15366" max="15366" width="47" customWidth="1"/>
    <col min="15367" max="15368" width="16.140625" customWidth="1"/>
    <col min="15369" max="15369" width="16.28515625" customWidth="1"/>
    <col min="15370" max="15370" width="15.7109375" customWidth="1"/>
    <col min="15371" max="15371" width="32" customWidth="1"/>
    <col min="15468" max="15468" width="11.42578125" customWidth="1"/>
    <col min="15558" max="15558" width="1.42578125" customWidth="1"/>
    <col min="15617" max="15617" width="1.28515625" customWidth="1"/>
    <col min="15618" max="15618" width="28.140625" customWidth="1"/>
    <col min="15619" max="15619" width="34.5703125" customWidth="1"/>
    <col min="15620" max="15620" width="16.28515625" customWidth="1"/>
    <col min="15621" max="15621" width="5.85546875" customWidth="1"/>
    <col min="15622" max="15622" width="47" customWidth="1"/>
    <col min="15623" max="15624" width="16.140625" customWidth="1"/>
    <col min="15625" max="15625" width="16.28515625" customWidth="1"/>
    <col min="15626" max="15626" width="15.7109375" customWidth="1"/>
    <col min="15627" max="15627" width="32" customWidth="1"/>
    <col min="15724" max="15724" width="11.42578125" customWidth="1"/>
    <col min="15814" max="15814" width="1.42578125" customWidth="1"/>
    <col min="15873" max="15873" width="1.28515625" customWidth="1"/>
    <col min="15874" max="15874" width="28.140625" customWidth="1"/>
    <col min="15875" max="15875" width="34.5703125" customWidth="1"/>
    <col min="15876" max="15876" width="16.28515625" customWidth="1"/>
    <col min="15877" max="15877" width="5.85546875" customWidth="1"/>
    <col min="15878" max="15878" width="47" customWidth="1"/>
    <col min="15879" max="15880" width="16.140625" customWidth="1"/>
    <col min="15881" max="15881" width="16.28515625" customWidth="1"/>
    <col min="15882" max="15882" width="15.7109375" customWidth="1"/>
    <col min="15883" max="15883" width="32" customWidth="1"/>
    <col min="15980" max="15980" width="11.42578125" customWidth="1"/>
    <col min="16070" max="16070" width="1.42578125" customWidth="1"/>
    <col min="16129" max="16129" width="1.28515625" customWidth="1"/>
    <col min="16130" max="16130" width="28.140625" customWidth="1"/>
    <col min="16131" max="16131" width="34.5703125" customWidth="1"/>
    <col min="16132" max="16132" width="16.28515625" customWidth="1"/>
    <col min="16133" max="16133" width="5.85546875" customWidth="1"/>
    <col min="16134" max="16134" width="47" customWidth="1"/>
    <col min="16135" max="16136" width="16.140625" customWidth="1"/>
    <col min="16137" max="16137" width="16.28515625" customWidth="1"/>
    <col min="16138" max="16138" width="15.7109375" customWidth="1"/>
    <col min="16139" max="16139" width="32" customWidth="1"/>
    <col min="16236" max="16236" width="11.42578125" customWidth="1"/>
    <col min="16326" max="16326" width="1.42578125" customWidth="1"/>
  </cols>
  <sheetData>
    <row r="1" spans="2:15" ht="15.75" thickBot="1" x14ac:dyDescent="0.3"/>
    <row r="2" spans="2:15" ht="23.25" customHeight="1" x14ac:dyDescent="0.25">
      <c r="B2" s="417"/>
      <c r="C2" s="420" t="s">
        <v>335</v>
      </c>
      <c r="D2" s="421"/>
      <c r="E2" s="421"/>
      <c r="F2" s="421"/>
      <c r="G2" s="421"/>
      <c r="H2" s="421"/>
      <c r="I2" s="421"/>
      <c r="J2" s="421"/>
      <c r="K2" s="136"/>
    </row>
    <row r="3" spans="2:15" ht="18" customHeight="1" x14ac:dyDescent="0.25">
      <c r="B3" s="418"/>
      <c r="C3" s="422" t="s">
        <v>18</v>
      </c>
      <c r="D3" s="423"/>
      <c r="E3" s="423"/>
      <c r="F3" s="423"/>
      <c r="G3" s="423"/>
      <c r="H3" s="423"/>
      <c r="I3" s="423"/>
      <c r="J3" s="423"/>
      <c r="K3" s="137"/>
    </row>
    <row r="4" spans="2:15" ht="18" customHeight="1" x14ac:dyDescent="0.25">
      <c r="B4" s="418"/>
      <c r="C4" s="422" t="s">
        <v>312</v>
      </c>
      <c r="D4" s="423"/>
      <c r="E4" s="423"/>
      <c r="F4" s="423"/>
      <c r="G4" s="423"/>
      <c r="H4" s="423"/>
      <c r="I4" s="423"/>
      <c r="J4" s="423"/>
      <c r="K4" s="137"/>
    </row>
    <row r="5" spans="2:15" ht="18" customHeight="1" thickBot="1" x14ac:dyDescent="0.3">
      <c r="B5" s="419"/>
      <c r="C5" s="424" t="s">
        <v>336</v>
      </c>
      <c r="D5" s="425"/>
      <c r="E5" s="425"/>
      <c r="F5" s="425"/>
      <c r="G5" s="425"/>
      <c r="H5" s="426" t="s">
        <v>103</v>
      </c>
      <c r="I5" s="426"/>
      <c r="J5" s="426"/>
      <c r="K5" s="139"/>
    </row>
    <row r="6" spans="2:15" ht="18" customHeight="1" thickBot="1" x14ac:dyDescent="0.3">
      <c r="B6" s="109"/>
      <c r="C6" s="110"/>
      <c r="D6" s="110"/>
      <c r="E6" s="110"/>
      <c r="F6" s="110"/>
      <c r="G6" s="110"/>
      <c r="H6" s="110"/>
      <c r="I6" s="110"/>
      <c r="J6" s="111"/>
      <c r="K6" s="135"/>
    </row>
    <row r="7" spans="2:15" ht="51.75" customHeight="1" thickBot="1" x14ac:dyDescent="0.3">
      <c r="B7" s="122" t="s">
        <v>313</v>
      </c>
      <c r="C7" s="430" t="s">
        <v>378</v>
      </c>
      <c r="D7" s="431"/>
      <c r="E7" s="432"/>
      <c r="F7" s="112"/>
      <c r="G7" s="110"/>
      <c r="H7" s="110"/>
      <c r="I7" s="110"/>
      <c r="J7" s="111"/>
      <c r="K7" s="135"/>
    </row>
    <row r="8" spans="2:15" ht="32.25" customHeight="1" thickBot="1" x14ac:dyDescent="0.3">
      <c r="B8" s="122" t="s">
        <v>108</v>
      </c>
      <c r="C8" s="430" t="s">
        <v>374</v>
      </c>
      <c r="D8" s="431"/>
      <c r="E8" s="432"/>
      <c r="F8" s="112"/>
      <c r="G8" s="110"/>
      <c r="H8" s="110"/>
      <c r="I8" s="110"/>
      <c r="J8" s="111"/>
      <c r="K8" s="135"/>
    </row>
    <row r="9" spans="2:15" ht="32.25" customHeight="1" thickBot="1" x14ac:dyDescent="0.3">
      <c r="B9" s="122" t="s">
        <v>314</v>
      </c>
      <c r="C9" s="430" t="s">
        <v>375</v>
      </c>
      <c r="D9" s="431"/>
      <c r="E9" s="432"/>
      <c r="F9" s="113"/>
      <c r="G9" s="110"/>
      <c r="H9" s="110"/>
      <c r="I9" s="110"/>
      <c r="J9" s="111"/>
      <c r="K9" s="135"/>
    </row>
    <row r="10" spans="2:15" ht="33.75" customHeight="1" thickBot="1" x14ac:dyDescent="0.3">
      <c r="B10" s="122" t="s">
        <v>315</v>
      </c>
      <c r="C10" s="430" t="s">
        <v>334</v>
      </c>
      <c r="D10" s="431"/>
      <c r="E10" s="432"/>
      <c r="F10" s="112"/>
      <c r="G10" s="110"/>
      <c r="H10" s="110"/>
      <c r="I10" s="110"/>
      <c r="J10" s="111"/>
      <c r="K10" s="135"/>
    </row>
    <row r="11" spans="2:15" ht="81.75" customHeight="1" thickBot="1" x14ac:dyDescent="0.3">
      <c r="B11" s="122" t="s">
        <v>316</v>
      </c>
      <c r="C11" s="433" t="str">
        <f>'1_Actuaciones_Realizadas'!F9</f>
        <v>Gestionar dentro de los terminos establecidos por la ley el 97% de las actuaciones relacionadas con las diferentes etapas contractuales ( Procesos de Selección,Contratación directa y acompañamiento de procesos sancionatorios)</v>
      </c>
      <c r="D11" s="434"/>
      <c r="E11" s="435"/>
      <c r="F11" s="112"/>
      <c r="G11" s="110"/>
      <c r="H11" s="110"/>
      <c r="I11" s="110"/>
      <c r="J11" s="111"/>
      <c r="K11" s="135"/>
    </row>
    <row r="12" spans="2:15" x14ac:dyDescent="0.25">
      <c r="B12" s="138"/>
      <c r="C12" s="135"/>
      <c r="D12" s="135"/>
      <c r="E12" s="135"/>
      <c r="F12" s="135"/>
      <c r="G12" s="135"/>
      <c r="H12" s="135"/>
      <c r="I12" s="138"/>
      <c r="J12" s="135"/>
      <c r="K12" s="135"/>
    </row>
    <row r="13" spans="2:15" x14ac:dyDescent="0.25">
      <c r="B13" s="436" t="s">
        <v>358</v>
      </c>
      <c r="C13" s="436"/>
      <c r="D13" s="436"/>
      <c r="E13" s="436"/>
      <c r="F13" s="436"/>
      <c r="G13" s="436"/>
      <c r="H13" s="436"/>
      <c r="I13" s="429" t="s">
        <v>317</v>
      </c>
      <c r="J13" s="429"/>
      <c r="K13" s="429"/>
    </row>
    <row r="14" spans="2:15" ht="60" x14ac:dyDescent="0.25">
      <c r="B14" s="134" t="s">
        <v>318</v>
      </c>
      <c r="C14" s="134" t="s">
        <v>319</v>
      </c>
      <c r="D14" s="134" t="s">
        <v>320</v>
      </c>
      <c r="E14" s="134" t="s">
        <v>321</v>
      </c>
      <c r="F14" s="134" t="s">
        <v>322</v>
      </c>
      <c r="G14" s="134" t="s">
        <v>323</v>
      </c>
      <c r="H14" s="134" t="s">
        <v>324</v>
      </c>
      <c r="I14" s="114" t="s">
        <v>325</v>
      </c>
      <c r="J14" s="114" t="s">
        <v>326</v>
      </c>
      <c r="K14" s="114" t="s">
        <v>327</v>
      </c>
    </row>
    <row r="15" spans="2:15" ht="111" customHeight="1" x14ac:dyDescent="0.25">
      <c r="B15" s="414">
        <v>1</v>
      </c>
      <c r="C15" s="437" t="s">
        <v>328</v>
      </c>
      <c r="D15" s="163">
        <v>0.35</v>
      </c>
      <c r="E15" s="148">
        <v>1</v>
      </c>
      <c r="F15" s="166" t="s">
        <v>360</v>
      </c>
      <c r="G15" s="163">
        <v>0.35</v>
      </c>
      <c r="H15" s="150">
        <v>43525</v>
      </c>
      <c r="I15" s="335">
        <v>0.35</v>
      </c>
      <c r="J15" s="179">
        <v>43525</v>
      </c>
      <c r="K15" s="180" t="s">
        <v>401</v>
      </c>
      <c r="L15" s="243"/>
    </row>
    <row r="16" spans="2:15" ht="122.25" customHeight="1" x14ac:dyDescent="0.25">
      <c r="B16" s="415"/>
      <c r="C16" s="437"/>
      <c r="D16" s="163">
        <v>0.35</v>
      </c>
      <c r="E16" s="148">
        <v>2</v>
      </c>
      <c r="F16" s="166" t="s">
        <v>361</v>
      </c>
      <c r="G16" s="163">
        <v>0.35</v>
      </c>
      <c r="H16" s="150">
        <v>43525</v>
      </c>
      <c r="I16" s="335">
        <v>0.35</v>
      </c>
      <c r="J16" s="179">
        <v>43525</v>
      </c>
      <c r="K16" s="250" t="s">
        <v>402</v>
      </c>
      <c r="O16" s="244"/>
    </row>
    <row r="17" spans="2:15" ht="111" customHeight="1" x14ac:dyDescent="0.25">
      <c r="B17" s="415"/>
      <c r="C17" s="437"/>
      <c r="D17" s="163">
        <v>0.1</v>
      </c>
      <c r="E17" s="148">
        <v>3</v>
      </c>
      <c r="F17" s="166" t="s">
        <v>362</v>
      </c>
      <c r="G17" s="163">
        <v>0.1</v>
      </c>
      <c r="H17" s="150">
        <v>43525</v>
      </c>
      <c r="I17" s="335">
        <f>+D17*78.05%</f>
        <v>7.8050000000000008E-2</v>
      </c>
      <c r="J17" s="179">
        <v>43525</v>
      </c>
      <c r="K17" s="250" t="s">
        <v>403</v>
      </c>
      <c r="L17" s="247"/>
    </row>
    <row r="18" spans="2:15" ht="120.75" customHeight="1" x14ac:dyDescent="0.25">
      <c r="B18" s="415"/>
      <c r="C18" s="437"/>
      <c r="D18" s="164">
        <v>0.2</v>
      </c>
      <c r="E18" s="148">
        <v>4</v>
      </c>
      <c r="F18" s="166" t="s">
        <v>363</v>
      </c>
      <c r="G18" s="164">
        <v>0.2</v>
      </c>
      <c r="H18" s="150">
        <v>43525</v>
      </c>
      <c r="I18" s="335">
        <v>0.2</v>
      </c>
      <c r="J18" s="179">
        <v>43525</v>
      </c>
      <c r="K18" s="250" t="s">
        <v>411</v>
      </c>
      <c r="L18" s="247"/>
    </row>
    <row r="19" spans="2:15" ht="57.75" customHeight="1" x14ac:dyDescent="0.25">
      <c r="B19" s="416"/>
      <c r="C19" s="242" t="s">
        <v>395</v>
      </c>
      <c r="D19" s="239">
        <f>SUM(D15:D18)</f>
        <v>1</v>
      </c>
      <c r="E19" s="412" t="s">
        <v>333</v>
      </c>
      <c r="F19" s="413"/>
      <c r="G19" s="239">
        <f>SUM(G15:G18)</f>
        <v>1</v>
      </c>
      <c r="H19" s="240"/>
      <c r="I19" s="336">
        <f>SUM(I15:I18)</f>
        <v>0.97804999999999986</v>
      </c>
      <c r="J19" s="240"/>
      <c r="K19" s="241"/>
      <c r="O19" s="244"/>
    </row>
    <row r="20" spans="2:15" ht="120.75" customHeight="1" x14ac:dyDescent="0.25">
      <c r="B20" s="414">
        <v>2</v>
      </c>
      <c r="C20" s="437" t="s">
        <v>329</v>
      </c>
      <c r="D20" s="163">
        <v>0.35</v>
      </c>
      <c r="E20" s="148">
        <v>1</v>
      </c>
      <c r="F20" s="149" t="s">
        <v>360</v>
      </c>
      <c r="G20" s="163">
        <v>0.35</v>
      </c>
      <c r="H20" s="150">
        <v>43617</v>
      </c>
      <c r="I20" s="335">
        <v>0.35</v>
      </c>
      <c r="J20" s="151">
        <v>43617</v>
      </c>
      <c r="K20" s="149" t="s">
        <v>407</v>
      </c>
    </row>
    <row r="21" spans="2:15" ht="102" customHeight="1" x14ac:dyDescent="0.25">
      <c r="B21" s="415"/>
      <c r="C21" s="437"/>
      <c r="D21" s="163">
        <v>0.35</v>
      </c>
      <c r="E21" s="148">
        <v>2</v>
      </c>
      <c r="F21" s="149" t="s">
        <v>361</v>
      </c>
      <c r="G21" s="163">
        <v>0.35</v>
      </c>
      <c r="H21" s="150">
        <v>43617</v>
      </c>
      <c r="I21" s="335">
        <v>0.35</v>
      </c>
      <c r="J21" s="151">
        <v>43617</v>
      </c>
      <c r="K21" s="149" t="s">
        <v>408</v>
      </c>
    </row>
    <row r="22" spans="2:15" ht="122.25" customHeight="1" x14ac:dyDescent="0.25">
      <c r="B22" s="415"/>
      <c r="C22" s="437"/>
      <c r="D22" s="163">
        <v>0.1</v>
      </c>
      <c r="E22" s="148">
        <v>3</v>
      </c>
      <c r="F22" s="149" t="s">
        <v>362</v>
      </c>
      <c r="G22" s="163">
        <v>0.1</v>
      </c>
      <c r="H22" s="150">
        <v>43617</v>
      </c>
      <c r="I22" s="335">
        <f>G22*54.41/100</f>
        <v>5.441E-2</v>
      </c>
      <c r="J22" s="151">
        <v>43617</v>
      </c>
      <c r="K22" s="149" t="s">
        <v>409</v>
      </c>
    </row>
    <row r="23" spans="2:15" ht="95.25" customHeight="1" x14ac:dyDescent="0.25">
      <c r="B23" s="415"/>
      <c r="C23" s="437"/>
      <c r="D23" s="164">
        <v>0.2</v>
      </c>
      <c r="E23" s="148">
        <v>4</v>
      </c>
      <c r="F23" s="149" t="s">
        <v>363</v>
      </c>
      <c r="G23" s="164">
        <v>0.2</v>
      </c>
      <c r="H23" s="150">
        <v>43617</v>
      </c>
      <c r="I23" s="335">
        <v>0.2</v>
      </c>
      <c r="J23" s="151">
        <v>43617</v>
      </c>
      <c r="K23" s="149" t="s">
        <v>410</v>
      </c>
    </row>
    <row r="24" spans="2:15" ht="57.75" customHeight="1" x14ac:dyDescent="0.25">
      <c r="B24" s="416"/>
      <c r="C24" s="242" t="s">
        <v>395</v>
      </c>
      <c r="D24" s="239">
        <f>SUM(D20:D23)</f>
        <v>1</v>
      </c>
      <c r="E24" s="412" t="s">
        <v>333</v>
      </c>
      <c r="F24" s="413"/>
      <c r="G24" s="239">
        <f>SUM(G20:G23)</f>
        <v>1</v>
      </c>
      <c r="H24" s="240"/>
      <c r="I24" s="336">
        <f>SUM(I20:I23)</f>
        <v>0.95440999999999998</v>
      </c>
      <c r="J24" s="240"/>
      <c r="K24" s="241"/>
    </row>
    <row r="25" spans="2:15" ht="99.75" customHeight="1" x14ac:dyDescent="0.25">
      <c r="B25" s="414">
        <v>3</v>
      </c>
      <c r="C25" s="437" t="s">
        <v>330</v>
      </c>
      <c r="D25" s="163">
        <v>0.35</v>
      </c>
      <c r="E25" s="148">
        <v>1</v>
      </c>
      <c r="F25" s="149" t="s">
        <v>360</v>
      </c>
      <c r="G25" s="163">
        <v>0.35</v>
      </c>
      <c r="H25" s="150">
        <v>43709</v>
      </c>
      <c r="I25" s="163">
        <v>0.35</v>
      </c>
      <c r="J25" s="150">
        <v>43709</v>
      </c>
      <c r="K25" s="250" t="s">
        <v>418</v>
      </c>
    </row>
    <row r="26" spans="2:15" ht="99.75" customHeight="1" x14ac:dyDescent="0.25">
      <c r="B26" s="415"/>
      <c r="C26" s="437"/>
      <c r="D26" s="163">
        <v>0.35</v>
      </c>
      <c r="E26" s="148">
        <v>2</v>
      </c>
      <c r="F26" s="149" t="s">
        <v>361</v>
      </c>
      <c r="G26" s="163">
        <v>0.35</v>
      </c>
      <c r="H26" s="150">
        <v>43709</v>
      </c>
      <c r="I26" s="337">
        <v>0.35</v>
      </c>
      <c r="J26" s="150">
        <v>43709</v>
      </c>
      <c r="K26" s="263" t="s">
        <v>419</v>
      </c>
    </row>
    <row r="27" spans="2:15" ht="99.75" customHeight="1" x14ac:dyDescent="0.25">
      <c r="B27" s="415"/>
      <c r="C27" s="437"/>
      <c r="D27" s="163">
        <v>0.1</v>
      </c>
      <c r="E27" s="148">
        <v>3</v>
      </c>
      <c r="F27" s="149" t="s">
        <v>362</v>
      </c>
      <c r="G27" s="163">
        <v>0.1</v>
      </c>
      <c r="H27" s="150">
        <v>43709</v>
      </c>
      <c r="I27" s="335">
        <f>G27*15.64%</f>
        <v>1.5640000000000001E-2</v>
      </c>
      <c r="J27" s="150">
        <v>43709</v>
      </c>
      <c r="K27" s="149" t="s">
        <v>420</v>
      </c>
    </row>
    <row r="28" spans="2:15" ht="99.75" customHeight="1" x14ac:dyDescent="0.25">
      <c r="B28" s="415"/>
      <c r="C28" s="437"/>
      <c r="D28" s="164">
        <v>0.2</v>
      </c>
      <c r="E28" s="148">
        <v>4</v>
      </c>
      <c r="F28" s="149" t="s">
        <v>363</v>
      </c>
      <c r="G28" s="164">
        <v>0.2</v>
      </c>
      <c r="H28" s="150">
        <v>43709</v>
      </c>
      <c r="I28" s="335">
        <v>0.2</v>
      </c>
      <c r="J28" s="150">
        <v>43709</v>
      </c>
      <c r="K28" s="149" t="s">
        <v>421</v>
      </c>
    </row>
    <row r="29" spans="2:15" ht="57.75" customHeight="1" x14ac:dyDescent="0.25">
      <c r="B29" s="416"/>
      <c r="C29" s="242" t="s">
        <v>395</v>
      </c>
      <c r="D29" s="239">
        <f>SUM(D25:D28)</f>
        <v>1</v>
      </c>
      <c r="E29" s="412" t="s">
        <v>333</v>
      </c>
      <c r="F29" s="413"/>
      <c r="G29" s="239">
        <f>SUM(G25:G28)</f>
        <v>1</v>
      </c>
      <c r="H29" s="240"/>
      <c r="I29" s="336">
        <f>SUM(I25:I28)</f>
        <v>0.91564000000000001</v>
      </c>
      <c r="J29" s="240"/>
      <c r="K29" s="241"/>
    </row>
    <row r="30" spans="2:15" ht="112.5" customHeight="1" x14ac:dyDescent="0.25">
      <c r="B30" s="414">
        <v>4</v>
      </c>
      <c r="C30" s="437" t="s">
        <v>331</v>
      </c>
      <c r="D30" s="163">
        <v>0.35</v>
      </c>
      <c r="E30" s="148">
        <v>1</v>
      </c>
      <c r="F30" s="149" t="s">
        <v>360</v>
      </c>
      <c r="G30" s="163">
        <v>0.35</v>
      </c>
      <c r="H30" s="150">
        <v>43800</v>
      </c>
      <c r="I30" s="163">
        <v>0.35</v>
      </c>
      <c r="J30" s="150">
        <v>43800</v>
      </c>
      <c r="K30" s="149" t="s">
        <v>423</v>
      </c>
    </row>
    <row r="31" spans="2:15" ht="102.75" customHeight="1" x14ac:dyDescent="0.25">
      <c r="B31" s="415"/>
      <c r="C31" s="437"/>
      <c r="D31" s="163">
        <v>0.35</v>
      </c>
      <c r="E31" s="148">
        <v>2</v>
      </c>
      <c r="F31" s="149" t="s">
        <v>361</v>
      </c>
      <c r="G31" s="163">
        <v>0.35</v>
      </c>
      <c r="H31" s="150">
        <v>43800</v>
      </c>
      <c r="I31" s="163">
        <v>0.35</v>
      </c>
      <c r="J31" s="150">
        <v>43800</v>
      </c>
      <c r="K31" s="149" t="s">
        <v>424</v>
      </c>
    </row>
    <row r="32" spans="2:15" ht="123.75" customHeight="1" x14ac:dyDescent="0.25">
      <c r="B32" s="415"/>
      <c r="C32" s="437"/>
      <c r="D32" s="163">
        <v>0.1</v>
      </c>
      <c r="E32" s="148">
        <v>3</v>
      </c>
      <c r="F32" s="149" t="s">
        <v>362</v>
      </c>
      <c r="G32" s="163">
        <v>0.1</v>
      </c>
      <c r="H32" s="150">
        <v>43800</v>
      </c>
      <c r="I32" s="335">
        <f>G32*63.78%</f>
        <v>6.3780000000000003E-2</v>
      </c>
      <c r="J32" s="150">
        <v>43800</v>
      </c>
      <c r="K32" s="149" t="s">
        <v>425</v>
      </c>
    </row>
    <row r="33" spans="2:11" ht="116.25" customHeight="1" x14ac:dyDescent="0.25">
      <c r="B33" s="415"/>
      <c r="C33" s="437"/>
      <c r="D33" s="164">
        <v>0.2</v>
      </c>
      <c r="E33" s="148">
        <v>4</v>
      </c>
      <c r="F33" s="149" t="s">
        <v>363</v>
      </c>
      <c r="G33" s="164">
        <v>0.2</v>
      </c>
      <c r="H33" s="150">
        <v>43800</v>
      </c>
      <c r="I33" s="164">
        <v>0.2</v>
      </c>
      <c r="J33" s="150">
        <v>43800</v>
      </c>
      <c r="K33" s="149" t="s">
        <v>426</v>
      </c>
    </row>
    <row r="34" spans="2:11" ht="57.75" customHeight="1" x14ac:dyDescent="0.25">
      <c r="B34" s="416"/>
      <c r="C34" s="242" t="s">
        <v>395</v>
      </c>
      <c r="D34" s="239">
        <f>SUM(D30:D33)</f>
        <v>1</v>
      </c>
      <c r="E34" s="412" t="s">
        <v>333</v>
      </c>
      <c r="F34" s="413"/>
      <c r="G34" s="239">
        <f>SUM(G30:G33)</f>
        <v>1</v>
      </c>
      <c r="H34" s="240"/>
      <c r="I34" s="336">
        <f>SUM(I30:I33)</f>
        <v>0.96377999999999986</v>
      </c>
      <c r="J34" s="240"/>
      <c r="K34" s="241"/>
    </row>
    <row r="35" spans="2:11" ht="55.5" customHeight="1" x14ac:dyDescent="0.25">
      <c r="B35" s="427" t="s">
        <v>332</v>
      </c>
      <c r="C35" s="427"/>
      <c r="D35" s="116">
        <f>+(D19+D24+D29+D34)/4</f>
        <v>1</v>
      </c>
      <c r="E35" s="428" t="s">
        <v>333</v>
      </c>
      <c r="F35" s="428"/>
      <c r="G35" s="116">
        <f>+(G19+G24+G29+G34)/4</f>
        <v>1</v>
      </c>
      <c r="H35" s="117"/>
      <c r="I35" s="275">
        <f>+AVERAGE(I19,I24,I29,I34)</f>
        <v>0.95296999999999987</v>
      </c>
      <c r="J35" s="118"/>
      <c r="K35" s="118"/>
    </row>
  </sheetData>
  <sheetProtection selectLockedCells="1" selectUnlockedCells="1"/>
  <mergeCells count="27">
    <mergeCell ref="B35:C35"/>
    <mergeCell ref="E35:F35"/>
    <mergeCell ref="I13:K13"/>
    <mergeCell ref="C7:E7"/>
    <mergeCell ref="C8:E8"/>
    <mergeCell ref="C9:E9"/>
    <mergeCell ref="C10:E10"/>
    <mergeCell ref="C11:E11"/>
    <mergeCell ref="B13:H13"/>
    <mergeCell ref="C15:C18"/>
    <mergeCell ref="C20:C23"/>
    <mergeCell ref="C25:C28"/>
    <mergeCell ref="B30:B34"/>
    <mergeCell ref="E34:F34"/>
    <mergeCell ref="C30:C33"/>
    <mergeCell ref="B15:B19"/>
    <mergeCell ref="B2:B5"/>
    <mergeCell ref="C2:J2"/>
    <mergeCell ref="C3:J3"/>
    <mergeCell ref="C4:J4"/>
    <mergeCell ref="C5:G5"/>
    <mergeCell ref="H5:J5"/>
    <mergeCell ref="E19:F19"/>
    <mergeCell ref="E24:F24"/>
    <mergeCell ref="B20:B24"/>
    <mergeCell ref="B25:B29"/>
    <mergeCell ref="E29:F29"/>
  </mergeCells>
  <pageMargins left="1" right="1" top="1" bottom="1" header="0.5" footer="0.5"/>
  <pageSetup scale="4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67"/>
  <sheetViews>
    <sheetView topLeftCell="A40" zoomScale="90" zoomScaleNormal="90" workbookViewId="0">
      <selection activeCell="C49" sqref="C49:I49"/>
    </sheetView>
  </sheetViews>
  <sheetFormatPr baseColWidth="10" defaultRowHeight="12.75" x14ac:dyDescent="0.2"/>
  <cols>
    <col min="1" max="1" width="1" style="182" customWidth="1"/>
    <col min="2" max="2" width="25.42578125" style="181" customWidth="1"/>
    <col min="3" max="3" width="14.5703125" style="182" customWidth="1"/>
    <col min="4" max="4" width="20.140625" style="182" customWidth="1"/>
    <col min="5" max="5" width="16.42578125" style="182" customWidth="1"/>
    <col min="6" max="6" width="25" style="182" customWidth="1"/>
    <col min="7" max="7" width="22" style="183" customWidth="1"/>
    <col min="8" max="8" width="20.5703125" style="182" customWidth="1"/>
    <col min="9" max="9" width="22.42578125" style="182" customWidth="1"/>
    <col min="10" max="11" width="22.42578125" style="184" customWidth="1"/>
    <col min="12" max="12" width="11.42578125" style="185"/>
    <col min="13" max="15" width="11.42578125" style="186"/>
    <col min="16" max="21" width="11.42578125" style="185"/>
    <col min="22" max="24" width="11.42578125" style="187"/>
    <col min="25" max="256" width="11.42578125" style="182"/>
    <col min="257" max="257" width="1" style="182" customWidth="1"/>
    <col min="258" max="258" width="25.42578125" style="182" customWidth="1"/>
    <col min="259" max="259" width="14.5703125" style="182" customWidth="1"/>
    <col min="260" max="260" width="20.140625" style="182" customWidth="1"/>
    <col min="261" max="261" width="16.42578125" style="182" customWidth="1"/>
    <col min="262" max="262" width="25" style="182" customWidth="1"/>
    <col min="263" max="263" width="22" style="182" customWidth="1"/>
    <col min="264" max="264" width="20.5703125" style="182" customWidth="1"/>
    <col min="265" max="267" width="22.42578125" style="182" customWidth="1"/>
    <col min="268" max="512" width="11.42578125" style="182"/>
    <col min="513" max="513" width="1" style="182" customWidth="1"/>
    <col min="514" max="514" width="25.42578125" style="182" customWidth="1"/>
    <col min="515" max="515" width="14.5703125" style="182" customWidth="1"/>
    <col min="516" max="516" width="20.140625" style="182" customWidth="1"/>
    <col min="517" max="517" width="16.42578125" style="182" customWidth="1"/>
    <col min="518" max="518" width="25" style="182" customWidth="1"/>
    <col min="519" max="519" width="22" style="182" customWidth="1"/>
    <col min="520" max="520" width="20.5703125" style="182" customWidth="1"/>
    <col min="521" max="523" width="22.42578125" style="182" customWidth="1"/>
    <col min="524" max="768" width="11.42578125" style="182"/>
    <col min="769" max="769" width="1" style="182" customWidth="1"/>
    <col min="770" max="770" width="25.42578125" style="182" customWidth="1"/>
    <col min="771" max="771" width="14.5703125" style="182" customWidth="1"/>
    <col min="772" max="772" width="20.140625" style="182" customWidth="1"/>
    <col min="773" max="773" width="16.42578125" style="182" customWidth="1"/>
    <col min="774" max="774" width="25" style="182" customWidth="1"/>
    <col min="775" max="775" width="22" style="182" customWidth="1"/>
    <col min="776" max="776" width="20.5703125" style="182" customWidth="1"/>
    <col min="777" max="779" width="22.42578125" style="182" customWidth="1"/>
    <col min="780" max="1024" width="11.42578125" style="182"/>
    <col min="1025" max="1025" width="1" style="182" customWidth="1"/>
    <col min="1026" max="1026" width="25.42578125" style="182" customWidth="1"/>
    <col min="1027" max="1027" width="14.5703125" style="182" customWidth="1"/>
    <col min="1028" max="1028" width="20.140625" style="182" customWidth="1"/>
    <col min="1029" max="1029" width="16.42578125" style="182" customWidth="1"/>
    <col min="1030" max="1030" width="25" style="182" customWidth="1"/>
    <col min="1031" max="1031" width="22" style="182" customWidth="1"/>
    <col min="1032" max="1032" width="20.5703125" style="182" customWidth="1"/>
    <col min="1033" max="1035" width="22.42578125" style="182" customWidth="1"/>
    <col min="1036" max="1280" width="11.42578125" style="182"/>
    <col min="1281" max="1281" width="1" style="182" customWidth="1"/>
    <col min="1282" max="1282" width="25.42578125" style="182" customWidth="1"/>
    <col min="1283" max="1283" width="14.5703125" style="182" customWidth="1"/>
    <col min="1284" max="1284" width="20.140625" style="182" customWidth="1"/>
    <col min="1285" max="1285" width="16.42578125" style="182" customWidth="1"/>
    <col min="1286" max="1286" width="25" style="182" customWidth="1"/>
    <col min="1287" max="1287" width="22" style="182" customWidth="1"/>
    <col min="1288" max="1288" width="20.5703125" style="182" customWidth="1"/>
    <col min="1289" max="1291" width="22.42578125" style="182" customWidth="1"/>
    <col min="1292" max="1536" width="11.42578125" style="182"/>
    <col min="1537" max="1537" width="1" style="182" customWidth="1"/>
    <col min="1538" max="1538" width="25.42578125" style="182" customWidth="1"/>
    <col min="1539" max="1539" width="14.5703125" style="182" customWidth="1"/>
    <col min="1540" max="1540" width="20.140625" style="182" customWidth="1"/>
    <col min="1541" max="1541" width="16.42578125" style="182" customWidth="1"/>
    <col min="1542" max="1542" width="25" style="182" customWidth="1"/>
    <col min="1543" max="1543" width="22" style="182" customWidth="1"/>
    <col min="1544" max="1544" width="20.5703125" style="182" customWidth="1"/>
    <col min="1545" max="1547" width="22.42578125" style="182" customWidth="1"/>
    <col min="1548" max="1792" width="11.42578125" style="182"/>
    <col min="1793" max="1793" width="1" style="182" customWidth="1"/>
    <col min="1794" max="1794" width="25.42578125" style="182" customWidth="1"/>
    <col min="1795" max="1795" width="14.5703125" style="182" customWidth="1"/>
    <col min="1796" max="1796" width="20.140625" style="182" customWidth="1"/>
    <col min="1797" max="1797" width="16.42578125" style="182" customWidth="1"/>
    <col min="1798" max="1798" width="25" style="182" customWidth="1"/>
    <col min="1799" max="1799" width="22" style="182" customWidth="1"/>
    <col min="1800" max="1800" width="20.5703125" style="182" customWidth="1"/>
    <col min="1801" max="1803" width="22.42578125" style="182" customWidth="1"/>
    <col min="1804" max="2048" width="11.42578125" style="182"/>
    <col min="2049" max="2049" width="1" style="182" customWidth="1"/>
    <col min="2050" max="2050" width="25.42578125" style="182" customWidth="1"/>
    <col min="2051" max="2051" width="14.5703125" style="182" customWidth="1"/>
    <col min="2052" max="2052" width="20.140625" style="182" customWidth="1"/>
    <col min="2053" max="2053" width="16.42578125" style="182" customWidth="1"/>
    <col min="2054" max="2054" width="25" style="182" customWidth="1"/>
    <col min="2055" max="2055" width="22" style="182" customWidth="1"/>
    <col min="2056" max="2056" width="20.5703125" style="182" customWidth="1"/>
    <col min="2057" max="2059" width="22.42578125" style="182" customWidth="1"/>
    <col min="2060" max="2304" width="11.42578125" style="182"/>
    <col min="2305" max="2305" width="1" style="182" customWidth="1"/>
    <col min="2306" max="2306" width="25.42578125" style="182" customWidth="1"/>
    <col min="2307" max="2307" width="14.5703125" style="182" customWidth="1"/>
    <col min="2308" max="2308" width="20.140625" style="182" customWidth="1"/>
    <col min="2309" max="2309" width="16.42578125" style="182" customWidth="1"/>
    <col min="2310" max="2310" width="25" style="182" customWidth="1"/>
    <col min="2311" max="2311" width="22" style="182" customWidth="1"/>
    <col min="2312" max="2312" width="20.5703125" style="182" customWidth="1"/>
    <col min="2313" max="2315" width="22.42578125" style="182" customWidth="1"/>
    <col min="2316" max="2560" width="11.42578125" style="182"/>
    <col min="2561" max="2561" width="1" style="182" customWidth="1"/>
    <col min="2562" max="2562" width="25.42578125" style="182" customWidth="1"/>
    <col min="2563" max="2563" width="14.5703125" style="182" customWidth="1"/>
    <col min="2564" max="2564" width="20.140625" style="182" customWidth="1"/>
    <col min="2565" max="2565" width="16.42578125" style="182" customWidth="1"/>
    <col min="2566" max="2566" width="25" style="182" customWidth="1"/>
    <col min="2567" max="2567" width="22" style="182" customWidth="1"/>
    <col min="2568" max="2568" width="20.5703125" style="182" customWidth="1"/>
    <col min="2569" max="2571" width="22.42578125" style="182" customWidth="1"/>
    <col min="2572" max="2816" width="11.42578125" style="182"/>
    <col min="2817" max="2817" width="1" style="182" customWidth="1"/>
    <col min="2818" max="2818" width="25.42578125" style="182" customWidth="1"/>
    <col min="2819" max="2819" width="14.5703125" style="182" customWidth="1"/>
    <col min="2820" max="2820" width="20.140625" style="182" customWidth="1"/>
    <col min="2821" max="2821" width="16.42578125" style="182" customWidth="1"/>
    <col min="2822" max="2822" width="25" style="182" customWidth="1"/>
    <col min="2823" max="2823" width="22" style="182" customWidth="1"/>
    <col min="2824" max="2824" width="20.5703125" style="182" customWidth="1"/>
    <col min="2825" max="2827" width="22.42578125" style="182" customWidth="1"/>
    <col min="2828" max="3072" width="11.42578125" style="182"/>
    <col min="3073" max="3073" width="1" style="182" customWidth="1"/>
    <col min="3074" max="3074" width="25.42578125" style="182" customWidth="1"/>
    <col min="3075" max="3075" width="14.5703125" style="182" customWidth="1"/>
    <col min="3076" max="3076" width="20.140625" style="182" customWidth="1"/>
    <col min="3077" max="3077" width="16.42578125" style="182" customWidth="1"/>
    <col min="3078" max="3078" width="25" style="182" customWidth="1"/>
    <col min="3079" max="3079" width="22" style="182" customWidth="1"/>
    <col min="3080" max="3080" width="20.5703125" style="182" customWidth="1"/>
    <col min="3081" max="3083" width="22.42578125" style="182" customWidth="1"/>
    <col min="3084" max="3328" width="11.42578125" style="182"/>
    <col min="3329" max="3329" width="1" style="182" customWidth="1"/>
    <col min="3330" max="3330" width="25.42578125" style="182" customWidth="1"/>
    <col min="3331" max="3331" width="14.5703125" style="182" customWidth="1"/>
    <col min="3332" max="3332" width="20.140625" style="182" customWidth="1"/>
    <col min="3333" max="3333" width="16.42578125" style="182" customWidth="1"/>
    <col min="3334" max="3334" width="25" style="182" customWidth="1"/>
    <col min="3335" max="3335" width="22" style="182" customWidth="1"/>
    <col min="3336" max="3336" width="20.5703125" style="182" customWidth="1"/>
    <col min="3337" max="3339" width="22.42578125" style="182" customWidth="1"/>
    <col min="3340" max="3584" width="11.42578125" style="182"/>
    <col min="3585" max="3585" width="1" style="182" customWidth="1"/>
    <col min="3586" max="3586" width="25.42578125" style="182" customWidth="1"/>
    <col min="3587" max="3587" width="14.5703125" style="182" customWidth="1"/>
    <col min="3588" max="3588" width="20.140625" style="182" customWidth="1"/>
    <col min="3589" max="3589" width="16.42578125" style="182" customWidth="1"/>
    <col min="3590" max="3590" width="25" style="182" customWidth="1"/>
    <col min="3591" max="3591" width="22" style="182" customWidth="1"/>
    <col min="3592" max="3592" width="20.5703125" style="182" customWidth="1"/>
    <col min="3593" max="3595" width="22.42578125" style="182" customWidth="1"/>
    <col min="3596" max="3840" width="11.42578125" style="182"/>
    <col min="3841" max="3841" width="1" style="182" customWidth="1"/>
    <col min="3842" max="3842" width="25.42578125" style="182" customWidth="1"/>
    <col min="3843" max="3843" width="14.5703125" style="182" customWidth="1"/>
    <col min="3844" max="3844" width="20.140625" style="182" customWidth="1"/>
    <col min="3845" max="3845" width="16.42578125" style="182" customWidth="1"/>
    <col min="3846" max="3846" width="25" style="182" customWidth="1"/>
    <col min="3847" max="3847" width="22" style="182" customWidth="1"/>
    <col min="3848" max="3848" width="20.5703125" style="182" customWidth="1"/>
    <col min="3849" max="3851" width="22.42578125" style="182" customWidth="1"/>
    <col min="3852" max="4096" width="11.42578125" style="182"/>
    <col min="4097" max="4097" width="1" style="182" customWidth="1"/>
    <col min="4098" max="4098" width="25.42578125" style="182" customWidth="1"/>
    <col min="4099" max="4099" width="14.5703125" style="182" customWidth="1"/>
    <col min="4100" max="4100" width="20.140625" style="182" customWidth="1"/>
    <col min="4101" max="4101" width="16.42578125" style="182" customWidth="1"/>
    <col min="4102" max="4102" width="25" style="182" customWidth="1"/>
    <col min="4103" max="4103" width="22" style="182" customWidth="1"/>
    <col min="4104" max="4104" width="20.5703125" style="182" customWidth="1"/>
    <col min="4105" max="4107" width="22.42578125" style="182" customWidth="1"/>
    <col min="4108" max="4352" width="11.42578125" style="182"/>
    <col min="4353" max="4353" width="1" style="182" customWidth="1"/>
    <col min="4354" max="4354" width="25.42578125" style="182" customWidth="1"/>
    <col min="4355" max="4355" width="14.5703125" style="182" customWidth="1"/>
    <col min="4356" max="4356" width="20.140625" style="182" customWidth="1"/>
    <col min="4357" max="4357" width="16.42578125" style="182" customWidth="1"/>
    <col min="4358" max="4358" width="25" style="182" customWidth="1"/>
    <col min="4359" max="4359" width="22" style="182" customWidth="1"/>
    <col min="4360" max="4360" width="20.5703125" style="182" customWidth="1"/>
    <col min="4361" max="4363" width="22.42578125" style="182" customWidth="1"/>
    <col min="4364" max="4608" width="11.42578125" style="182"/>
    <col min="4609" max="4609" width="1" style="182" customWidth="1"/>
    <col min="4610" max="4610" width="25.42578125" style="182" customWidth="1"/>
    <col min="4611" max="4611" width="14.5703125" style="182" customWidth="1"/>
    <col min="4612" max="4612" width="20.140625" style="182" customWidth="1"/>
    <col min="4613" max="4613" width="16.42578125" style="182" customWidth="1"/>
    <col min="4614" max="4614" width="25" style="182" customWidth="1"/>
    <col min="4615" max="4615" width="22" style="182" customWidth="1"/>
    <col min="4616" max="4616" width="20.5703125" style="182" customWidth="1"/>
    <col min="4617" max="4619" width="22.42578125" style="182" customWidth="1"/>
    <col min="4620" max="4864" width="11.42578125" style="182"/>
    <col min="4865" max="4865" width="1" style="182" customWidth="1"/>
    <col min="4866" max="4866" width="25.42578125" style="182" customWidth="1"/>
    <col min="4867" max="4867" width="14.5703125" style="182" customWidth="1"/>
    <col min="4868" max="4868" width="20.140625" style="182" customWidth="1"/>
    <col min="4869" max="4869" width="16.42578125" style="182" customWidth="1"/>
    <col min="4870" max="4870" width="25" style="182" customWidth="1"/>
    <col min="4871" max="4871" width="22" style="182" customWidth="1"/>
    <col min="4872" max="4872" width="20.5703125" style="182" customWidth="1"/>
    <col min="4873" max="4875" width="22.42578125" style="182" customWidth="1"/>
    <col min="4876" max="5120" width="11.42578125" style="182"/>
    <col min="5121" max="5121" width="1" style="182" customWidth="1"/>
    <col min="5122" max="5122" width="25.42578125" style="182" customWidth="1"/>
    <col min="5123" max="5123" width="14.5703125" style="182" customWidth="1"/>
    <col min="5124" max="5124" width="20.140625" style="182" customWidth="1"/>
    <col min="5125" max="5125" width="16.42578125" style="182" customWidth="1"/>
    <col min="5126" max="5126" width="25" style="182" customWidth="1"/>
    <col min="5127" max="5127" width="22" style="182" customWidth="1"/>
    <col min="5128" max="5128" width="20.5703125" style="182" customWidth="1"/>
    <col min="5129" max="5131" width="22.42578125" style="182" customWidth="1"/>
    <col min="5132" max="5376" width="11.42578125" style="182"/>
    <col min="5377" max="5377" width="1" style="182" customWidth="1"/>
    <col min="5378" max="5378" width="25.42578125" style="182" customWidth="1"/>
    <col min="5379" max="5379" width="14.5703125" style="182" customWidth="1"/>
    <col min="5380" max="5380" width="20.140625" style="182" customWidth="1"/>
    <col min="5381" max="5381" width="16.42578125" style="182" customWidth="1"/>
    <col min="5382" max="5382" width="25" style="182" customWidth="1"/>
    <col min="5383" max="5383" width="22" style="182" customWidth="1"/>
    <col min="5384" max="5384" width="20.5703125" style="182" customWidth="1"/>
    <col min="5385" max="5387" width="22.42578125" style="182" customWidth="1"/>
    <col min="5388" max="5632" width="11.42578125" style="182"/>
    <col min="5633" max="5633" width="1" style="182" customWidth="1"/>
    <col min="5634" max="5634" width="25.42578125" style="182" customWidth="1"/>
    <col min="5635" max="5635" width="14.5703125" style="182" customWidth="1"/>
    <col min="5636" max="5636" width="20.140625" style="182" customWidth="1"/>
    <col min="5637" max="5637" width="16.42578125" style="182" customWidth="1"/>
    <col min="5638" max="5638" width="25" style="182" customWidth="1"/>
    <col min="5639" max="5639" width="22" style="182" customWidth="1"/>
    <col min="5640" max="5640" width="20.5703125" style="182" customWidth="1"/>
    <col min="5641" max="5643" width="22.42578125" style="182" customWidth="1"/>
    <col min="5644" max="5888" width="11.42578125" style="182"/>
    <col min="5889" max="5889" width="1" style="182" customWidth="1"/>
    <col min="5890" max="5890" width="25.42578125" style="182" customWidth="1"/>
    <col min="5891" max="5891" width="14.5703125" style="182" customWidth="1"/>
    <col min="5892" max="5892" width="20.140625" style="182" customWidth="1"/>
    <col min="5893" max="5893" width="16.42578125" style="182" customWidth="1"/>
    <col min="5894" max="5894" width="25" style="182" customWidth="1"/>
    <col min="5895" max="5895" width="22" style="182" customWidth="1"/>
    <col min="5896" max="5896" width="20.5703125" style="182" customWidth="1"/>
    <col min="5897" max="5899" width="22.42578125" style="182" customWidth="1"/>
    <col min="5900" max="6144" width="11.42578125" style="182"/>
    <col min="6145" max="6145" width="1" style="182" customWidth="1"/>
    <col min="6146" max="6146" width="25.42578125" style="182" customWidth="1"/>
    <col min="6147" max="6147" width="14.5703125" style="182" customWidth="1"/>
    <col min="6148" max="6148" width="20.140625" style="182" customWidth="1"/>
    <col min="6149" max="6149" width="16.42578125" style="182" customWidth="1"/>
    <col min="6150" max="6150" width="25" style="182" customWidth="1"/>
    <col min="6151" max="6151" width="22" style="182" customWidth="1"/>
    <col min="6152" max="6152" width="20.5703125" style="182" customWidth="1"/>
    <col min="6153" max="6155" width="22.42578125" style="182" customWidth="1"/>
    <col min="6156" max="6400" width="11.42578125" style="182"/>
    <col min="6401" max="6401" width="1" style="182" customWidth="1"/>
    <col min="6402" max="6402" width="25.42578125" style="182" customWidth="1"/>
    <col min="6403" max="6403" width="14.5703125" style="182" customWidth="1"/>
    <col min="6404" max="6404" width="20.140625" style="182" customWidth="1"/>
    <col min="6405" max="6405" width="16.42578125" style="182" customWidth="1"/>
    <col min="6406" max="6406" width="25" style="182" customWidth="1"/>
    <col min="6407" max="6407" width="22" style="182" customWidth="1"/>
    <col min="6408" max="6408" width="20.5703125" style="182" customWidth="1"/>
    <col min="6409" max="6411" width="22.42578125" style="182" customWidth="1"/>
    <col min="6412" max="6656" width="11.42578125" style="182"/>
    <col min="6657" max="6657" width="1" style="182" customWidth="1"/>
    <col min="6658" max="6658" width="25.42578125" style="182" customWidth="1"/>
    <col min="6659" max="6659" width="14.5703125" style="182" customWidth="1"/>
    <col min="6660" max="6660" width="20.140625" style="182" customWidth="1"/>
    <col min="6661" max="6661" width="16.42578125" style="182" customWidth="1"/>
    <col min="6662" max="6662" width="25" style="182" customWidth="1"/>
    <col min="6663" max="6663" width="22" style="182" customWidth="1"/>
    <col min="6664" max="6664" width="20.5703125" style="182" customWidth="1"/>
    <col min="6665" max="6667" width="22.42578125" style="182" customWidth="1"/>
    <col min="6668" max="6912" width="11.42578125" style="182"/>
    <col min="6913" max="6913" width="1" style="182" customWidth="1"/>
    <col min="6914" max="6914" width="25.42578125" style="182" customWidth="1"/>
    <col min="6915" max="6915" width="14.5703125" style="182" customWidth="1"/>
    <col min="6916" max="6916" width="20.140625" style="182" customWidth="1"/>
    <col min="6917" max="6917" width="16.42578125" style="182" customWidth="1"/>
    <col min="6918" max="6918" width="25" style="182" customWidth="1"/>
    <col min="6919" max="6919" width="22" style="182" customWidth="1"/>
    <col min="6920" max="6920" width="20.5703125" style="182" customWidth="1"/>
    <col min="6921" max="6923" width="22.42578125" style="182" customWidth="1"/>
    <col min="6924" max="7168" width="11.42578125" style="182"/>
    <col min="7169" max="7169" width="1" style="182" customWidth="1"/>
    <col min="7170" max="7170" width="25.42578125" style="182" customWidth="1"/>
    <col min="7171" max="7171" width="14.5703125" style="182" customWidth="1"/>
    <col min="7172" max="7172" width="20.140625" style="182" customWidth="1"/>
    <col min="7173" max="7173" width="16.42578125" style="182" customWidth="1"/>
    <col min="7174" max="7174" width="25" style="182" customWidth="1"/>
    <col min="7175" max="7175" width="22" style="182" customWidth="1"/>
    <col min="7176" max="7176" width="20.5703125" style="182" customWidth="1"/>
    <col min="7177" max="7179" width="22.42578125" style="182" customWidth="1"/>
    <col min="7180" max="7424" width="11.42578125" style="182"/>
    <col min="7425" max="7425" width="1" style="182" customWidth="1"/>
    <col min="7426" max="7426" width="25.42578125" style="182" customWidth="1"/>
    <col min="7427" max="7427" width="14.5703125" style="182" customWidth="1"/>
    <col min="7428" max="7428" width="20.140625" style="182" customWidth="1"/>
    <col min="7429" max="7429" width="16.42578125" style="182" customWidth="1"/>
    <col min="7430" max="7430" width="25" style="182" customWidth="1"/>
    <col min="7431" max="7431" width="22" style="182" customWidth="1"/>
    <col min="7432" max="7432" width="20.5703125" style="182" customWidth="1"/>
    <col min="7433" max="7435" width="22.42578125" style="182" customWidth="1"/>
    <col min="7436" max="7680" width="11.42578125" style="182"/>
    <col min="7681" max="7681" width="1" style="182" customWidth="1"/>
    <col min="7682" max="7682" width="25.42578125" style="182" customWidth="1"/>
    <col min="7683" max="7683" width="14.5703125" style="182" customWidth="1"/>
    <col min="7684" max="7684" width="20.140625" style="182" customWidth="1"/>
    <col min="7685" max="7685" width="16.42578125" style="182" customWidth="1"/>
    <col min="7686" max="7686" width="25" style="182" customWidth="1"/>
    <col min="7687" max="7687" width="22" style="182" customWidth="1"/>
    <col min="7688" max="7688" width="20.5703125" style="182" customWidth="1"/>
    <col min="7689" max="7691" width="22.42578125" style="182" customWidth="1"/>
    <col min="7692" max="7936" width="11.42578125" style="182"/>
    <col min="7937" max="7937" width="1" style="182" customWidth="1"/>
    <col min="7938" max="7938" width="25.42578125" style="182" customWidth="1"/>
    <col min="7939" max="7939" width="14.5703125" style="182" customWidth="1"/>
    <col min="7940" max="7940" width="20.140625" style="182" customWidth="1"/>
    <col min="7941" max="7941" width="16.42578125" style="182" customWidth="1"/>
    <col min="7942" max="7942" width="25" style="182" customWidth="1"/>
    <col min="7943" max="7943" width="22" style="182" customWidth="1"/>
    <col min="7944" max="7944" width="20.5703125" style="182" customWidth="1"/>
    <col min="7945" max="7947" width="22.42578125" style="182" customWidth="1"/>
    <col min="7948" max="8192" width="11.42578125" style="182"/>
    <col min="8193" max="8193" width="1" style="182" customWidth="1"/>
    <col min="8194" max="8194" width="25.42578125" style="182" customWidth="1"/>
    <col min="8195" max="8195" width="14.5703125" style="182" customWidth="1"/>
    <col min="8196" max="8196" width="20.140625" style="182" customWidth="1"/>
    <col min="8197" max="8197" width="16.42578125" style="182" customWidth="1"/>
    <col min="8198" max="8198" width="25" style="182" customWidth="1"/>
    <col min="8199" max="8199" width="22" style="182" customWidth="1"/>
    <col min="8200" max="8200" width="20.5703125" style="182" customWidth="1"/>
    <col min="8201" max="8203" width="22.42578125" style="182" customWidth="1"/>
    <col min="8204" max="8448" width="11.42578125" style="182"/>
    <col min="8449" max="8449" width="1" style="182" customWidth="1"/>
    <col min="8450" max="8450" width="25.42578125" style="182" customWidth="1"/>
    <col min="8451" max="8451" width="14.5703125" style="182" customWidth="1"/>
    <col min="8452" max="8452" width="20.140625" style="182" customWidth="1"/>
    <col min="8453" max="8453" width="16.42578125" style="182" customWidth="1"/>
    <col min="8454" max="8454" width="25" style="182" customWidth="1"/>
    <col min="8455" max="8455" width="22" style="182" customWidth="1"/>
    <col min="8456" max="8456" width="20.5703125" style="182" customWidth="1"/>
    <col min="8457" max="8459" width="22.42578125" style="182" customWidth="1"/>
    <col min="8460" max="8704" width="11.42578125" style="182"/>
    <col min="8705" max="8705" width="1" style="182" customWidth="1"/>
    <col min="8706" max="8706" width="25.42578125" style="182" customWidth="1"/>
    <col min="8707" max="8707" width="14.5703125" style="182" customWidth="1"/>
    <col min="8708" max="8708" width="20.140625" style="182" customWidth="1"/>
    <col min="8709" max="8709" width="16.42578125" style="182" customWidth="1"/>
    <col min="8710" max="8710" width="25" style="182" customWidth="1"/>
    <col min="8711" max="8711" width="22" style="182" customWidth="1"/>
    <col min="8712" max="8712" width="20.5703125" style="182" customWidth="1"/>
    <col min="8713" max="8715" width="22.42578125" style="182" customWidth="1"/>
    <col min="8716" max="8960" width="11.42578125" style="182"/>
    <col min="8961" max="8961" width="1" style="182" customWidth="1"/>
    <col min="8962" max="8962" width="25.42578125" style="182" customWidth="1"/>
    <col min="8963" max="8963" width="14.5703125" style="182" customWidth="1"/>
    <col min="8964" max="8964" width="20.140625" style="182" customWidth="1"/>
    <col min="8965" max="8965" width="16.42578125" style="182" customWidth="1"/>
    <col min="8966" max="8966" width="25" style="182" customWidth="1"/>
    <col min="8967" max="8967" width="22" style="182" customWidth="1"/>
    <col min="8968" max="8968" width="20.5703125" style="182" customWidth="1"/>
    <col min="8969" max="8971" width="22.42578125" style="182" customWidth="1"/>
    <col min="8972" max="9216" width="11.42578125" style="182"/>
    <col min="9217" max="9217" width="1" style="182" customWidth="1"/>
    <col min="9218" max="9218" width="25.42578125" style="182" customWidth="1"/>
    <col min="9219" max="9219" width="14.5703125" style="182" customWidth="1"/>
    <col min="9220" max="9220" width="20.140625" style="182" customWidth="1"/>
    <col min="9221" max="9221" width="16.42578125" style="182" customWidth="1"/>
    <col min="9222" max="9222" width="25" style="182" customWidth="1"/>
    <col min="9223" max="9223" width="22" style="182" customWidth="1"/>
    <col min="9224" max="9224" width="20.5703125" style="182" customWidth="1"/>
    <col min="9225" max="9227" width="22.42578125" style="182" customWidth="1"/>
    <col min="9228" max="9472" width="11.42578125" style="182"/>
    <col min="9473" max="9473" width="1" style="182" customWidth="1"/>
    <col min="9474" max="9474" width="25.42578125" style="182" customWidth="1"/>
    <col min="9475" max="9475" width="14.5703125" style="182" customWidth="1"/>
    <col min="9476" max="9476" width="20.140625" style="182" customWidth="1"/>
    <col min="9477" max="9477" width="16.42578125" style="182" customWidth="1"/>
    <col min="9478" max="9478" width="25" style="182" customWidth="1"/>
    <col min="9479" max="9479" width="22" style="182" customWidth="1"/>
    <col min="9480" max="9480" width="20.5703125" style="182" customWidth="1"/>
    <col min="9481" max="9483" width="22.42578125" style="182" customWidth="1"/>
    <col min="9484" max="9728" width="11.42578125" style="182"/>
    <col min="9729" max="9729" width="1" style="182" customWidth="1"/>
    <col min="9730" max="9730" width="25.42578125" style="182" customWidth="1"/>
    <col min="9731" max="9731" width="14.5703125" style="182" customWidth="1"/>
    <col min="9732" max="9732" width="20.140625" style="182" customWidth="1"/>
    <col min="9733" max="9733" width="16.42578125" style="182" customWidth="1"/>
    <col min="9734" max="9734" width="25" style="182" customWidth="1"/>
    <col min="9735" max="9735" width="22" style="182" customWidth="1"/>
    <col min="9736" max="9736" width="20.5703125" style="182" customWidth="1"/>
    <col min="9737" max="9739" width="22.42578125" style="182" customWidth="1"/>
    <col min="9740" max="9984" width="11.42578125" style="182"/>
    <col min="9985" max="9985" width="1" style="182" customWidth="1"/>
    <col min="9986" max="9986" width="25.42578125" style="182" customWidth="1"/>
    <col min="9987" max="9987" width="14.5703125" style="182" customWidth="1"/>
    <col min="9988" max="9988" width="20.140625" style="182" customWidth="1"/>
    <col min="9989" max="9989" width="16.42578125" style="182" customWidth="1"/>
    <col min="9990" max="9990" width="25" style="182" customWidth="1"/>
    <col min="9991" max="9991" width="22" style="182" customWidth="1"/>
    <col min="9992" max="9992" width="20.5703125" style="182" customWidth="1"/>
    <col min="9993" max="9995" width="22.42578125" style="182" customWidth="1"/>
    <col min="9996" max="10240" width="11.42578125" style="182"/>
    <col min="10241" max="10241" width="1" style="182" customWidth="1"/>
    <col min="10242" max="10242" width="25.42578125" style="182" customWidth="1"/>
    <col min="10243" max="10243" width="14.5703125" style="182" customWidth="1"/>
    <col min="10244" max="10244" width="20.140625" style="182" customWidth="1"/>
    <col min="10245" max="10245" width="16.42578125" style="182" customWidth="1"/>
    <col min="10246" max="10246" width="25" style="182" customWidth="1"/>
    <col min="10247" max="10247" width="22" style="182" customWidth="1"/>
    <col min="10248" max="10248" width="20.5703125" style="182" customWidth="1"/>
    <col min="10249" max="10251" width="22.42578125" style="182" customWidth="1"/>
    <col min="10252" max="10496" width="11.42578125" style="182"/>
    <col min="10497" max="10497" width="1" style="182" customWidth="1"/>
    <col min="10498" max="10498" width="25.42578125" style="182" customWidth="1"/>
    <col min="10499" max="10499" width="14.5703125" style="182" customWidth="1"/>
    <col min="10500" max="10500" width="20.140625" style="182" customWidth="1"/>
    <col min="10501" max="10501" width="16.42578125" style="182" customWidth="1"/>
    <col min="10502" max="10502" width="25" style="182" customWidth="1"/>
    <col min="10503" max="10503" width="22" style="182" customWidth="1"/>
    <col min="10504" max="10504" width="20.5703125" style="182" customWidth="1"/>
    <col min="10505" max="10507" width="22.42578125" style="182" customWidth="1"/>
    <col min="10508" max="10752" width="11.42578125" style="182"/>
    <col min="10753" max="10753" width="1" style="182" customWidth="1"/>
    <col min="10754" max="10754" width="25.42578125" style="182" customWidth="1"/>
    <col min="10755" max="10755" width="14.5703125" style="182" customWidth="1"/>
    <col min="10756" max="10756" width="20.140625" style="182" customWidth="1"/>
    <col min="10757" max="10757" width="16.42578125" style="182" customWidth="1"/>
    <col min="10758" max="10758" width="25" style="182" customWidth="1"/>
    <col min="10759" max="10759" width="22" style="182" customWidth="1"/>
    <col min="10760" max="10760" width="20.5703125" style="182" customWidth="1"/>
    <col min="10761" max="10763" width="22.42578125" style="182" customWidth="1"/>
    <col min="10764" max="11008" width="11.42578125" style="182"/>
    <col min="11009" max="11009" width="1" style="182" customWidth="1"/>
    <col min="11010" max="11010" width="25.42578125" style="182" customWidth="1"/>
    <col min="11011" max="11011" width="14.5703125" style="182" customWidth="1"/>
    <col min="11012" max="11012" width="20.140625" style="182" customWidth="1"/>
    <col min="11013" max="11013" width="16.42578125" style="182" customWidth="1"/>
    <col min="11014" max="11014" width="25" style="182" customWidth="1"/>
    <col min="11015" max="11015" width="22" style="182" customWidth="1"/>
    <col min="11016" max="11016" width="20.5703125" style="182" customWidth="1"/>
    <col min="11017" max="11019" width="22.42578125" style="182" customWidth="1"/>
    <col min="11020" max="11264" width="11.42578125" style="182"/>
    <col min="11265" max="11265" width="1" style="182" customWidth="1"/>
    <col min="11266" max="11266" width="25.42578125" style="182" customWidth="1"/>
    <col min="11267" max="11267" width="14.5703125" style="182" customWidth="1"/>
    <col min="11268" max="11268" width="20.140625" style="182" customWidth="1"/>
    <col min="11269" max="11269" width="16.42578125" style="182" customWidth="1"/>
    <col min="11270" max="11270" width="25" style="182" customWidth="1"/>
    <col min="11271" max="11271" width="22" style="182" customWidth="1"/>
    <col min="11272" max="11272" width="20.5703125" style="182" customWidth="1"/>
    <col min="11273" max="11275" width="22.42578125" style="182" customWidth="1"/>
    <col min="11276" max="11520" width="11.42578125" style="182"/>
    <col min="11521" max="11521" width="1" style="182" customWidth="1"/>
    <col min="11522" max="11522" width="25.42578125" style="182" customWidth="1"/>
    <col min="11523" max="11523" width="14.5703125" style="182" customWidth="1"/>
    <col min="11524" max="11524" width="20.140625" style="182" customWidth="1"/>
    <col min="11525" max="11525" width="16.42578125" style="182" customWidth="1"/>
    <col min="11526" max="11526" width="25" style="182" customWidth="1"/>
    <col min="11527" max="11527" width="22" style="182" customWidth="1"/>
    <col min="11528" max="11528" width="20.5703125" style="182" customWidth="1"/>
    <col min="11529" max="11531" width="22.42578125" style="182" customWidth="1"/>
    <col min="11532" max="11776" width="11.42578125" style="182"/>
    <col min="11777" max="11777" width="1" style="182" customWidth="1"/>
    <col min="11778" max="11778" width="25.42578125" style="182" customWidth="1"/>
    <col min="11779" max="11779" width="14.5703125" style="182" customWidth="1"/>
    <col min="11780" max="11780" width="20.140625" style="182" customWidth="1"/>
    <col min="11781" max="11781" width="16.42578125" style="182" customWidth="1"/>
    <col min="11782" max="11782" width="25" style="182" customWidth="1"/>
    <col min="11783" max="11783" width="22" style="182" customWidth="1"/>
    <col min="11784" max="11784" width="20.5703125" style="182" customWidth="1"/>
    <col min="11785" max="11787" width="22.42578125" style="182" customWidth="1"/>
    <col min="11788" max="12032" width="11.42578125" style="182"/>
    <col min="12033" max="12033" width="1" style="182" customWidth="1"/>
    <col min="12034" max="12034" width="25.42578125" style="182" customWidth="1"/>
    <col min="12035" max="12035" width="14.5703125" style="182" customWidth="1"/>
    <col min="12036" max="12036" width="20.140625" style="182" customWidth="1"/>
    <col min="12037" max="12037" width="16.42578125" style="182" customWidth="1"/>
    <col min="12038" max="12038" width="25" style="182" customWidth="1"/>
    <col min="12039" max="12039" width="22" style="182" customWidth="1"/>
    <col min="12040" max="12040" width="20.5703125" style="182" customWidth="1"/>
    <col min="12041" max="12043" width="22.42578125" style="182" customWidth="1"/>
    <col min="12044" max="12288" width="11.42578125" style="182"/>
    <col min="12289" max="12289" width="1" style="182" customWidth="1"/>
    <col min="12290" max="12290" width="25.42578125" style="182" customWidth="1"/>
    <col min="12291" max="12291" width="14.5703125" style="182" customWidth="1"/>
    <col min="12292" max="12292" width="20.140625" style="182" customWidth="1"/>
    <col min="12293" max="12293" width="16.42578125" style="182" customWidth="1"/>
    <col min="12294" max="12294" width="25" style="182" customWidth="1"/>
    <col min="12295" max="12295" width="22" style="182" customWidth="1"/>
    <col min="12296" max="12296" width="20.5703125" style="182" customWidth="1"/>
    <col min="12297" max="12299" width="22.42578125" style="182" customWidth="1"/>
    <col min="12300" max="12544" width="11.42578125" style="182"/>
    <col min="12545" max="12545" width="1" style="182" customWidth="1"/>
    <col min="12546" max="12546" width="25.42578125" style="182" customWidth="1"/>
    <col min="12547" max="12547" width="14.5703125" style="182" customWidth="1"/>
    <col min="12548" max="12548" width="20.140625" style="182" customWidth="1"/>
    <col min="12549" max="12549" width="16.42578125" style="182" customWidth="1"/>
    <col min="12550" max="12550" width="25" style="182" customWidth="1"/>
    <col min="12551" max="12551" width="22" style="182" customWidth="1"/>
    <col min="12552" max="12552" width="20.5703125" style="182" customWidth="1"/>
    <col min="12553" max="12555" width="22.42578125" style="182" customWidth="1"/>
    <col min="12556" max="12800" width="11.42578125" style="182"/>
    <col min="12801" max="12801" width="1" style="182" customWidth="1"/>
    <col min="12802" max="12802" width="25.42578125" style="182" customWidth="1"/>
    <col min="12803" max="12803" width="14.5703125" style="182" customWidth="1"/>
    <col min="12804" max="12804" width="20.140625" style="182" customWidth="1"/>
    <col min="12805" max="12805" width="16.42578125" style="182" customWidth="1"/>
    <col min="12806" max="12806" width="25" style="182" customWidth="1"/>
    <col min="12807" max="12807" width="22" style="182" customWidth="1"/>
    <col min="12808" max="12808" width="20.5703125" style="182" customWidth="1"/>
    <col min="12809" max="12811" width="22.42578125" style="182" customWidth="1"/>
    <col min="12812" max="13056" width="11.42578125" style="182"/>
    <col min="13057" max="13057" width="1" style="182" customWidth="1"/>
    <col min="13058" max="13058" width="25.42578125" style="182" customWidth="1"/>
    <col min="13059" max="13059" width="14.5703125" style="182" customWidth="1"/>
    <col min="13060" max="13060" width="20.140625" style="182" customWidth="1"/>
    <col min="13061" max="13061" width="16.42578125" style="182" customWidth="1"/>
    <col min="13062" max="13062" width="25" style="182" customWidth="1"/>
    <col min="13063" max="13063" width="22" style="182" customWidth="1"/>
    <col min="13064" max="13064" width="20.5703125" style="182" customWidth="1"/>
    <col min="13065" max="13067" width="22.42578125" style="182" customWidth="1"/>
    <col min="13068" max="13312" width="11.42578125" style="182"/>
    <col min="13313" max="13313" width="1" style="182" customWidth="1"/>
    <col min="13314" max="13314" width="25.42578125" style="182" customWidth="1"/>
    <col min="13315" max="13315" width="14.5703125" style="182" customWidth="1"/>
    <col min="13316" max="13316" width="20.140625" style="182" customWidth="1"/>
    <col min="13317" max="13317" width="16.42578125" style="182" customWidth="1"/>
    <col min="13318" max="13318" width="25" style="182" customWidth="1"/>
    <col min="13319" max="13319" width="22" style="182" customWidth="1"/>
    <col min="13320" max="13320" width="20.5703125" style="182" customWidth="1"/>
    <col min="13321" max="13323" width="22.42578125" style="182" customWidth="1"/>
    <col min="13324" max="13568" width="11.42578125" style="182"/>
    <col min="13569" max="13569" width="1" style="182" customWidth="1"/>
    <col min="13570" max="13570" width="25.42578125" style="182" customWidth="1"/>
    <col min="13571" max="13571" width="14.5703125" style="182" customWidth="1"/>
    <col min="13572" max="13572" width="20.140625" style="182" customWidth="1"/>
    <col min="13573" max="13573" width="16.42578125" style="182" customWidth="1"/>
    <col min="13574" max="13574" width="25" style="182" customWidth="1"/>
    <col min="13575" max="13575" width="22" style="182" customWidth="1"/>
    <col min="13576" max="13576" width="20.5703125" style="182" customWidth="1"/>
    <col min="13577" max="13579" width="22.42578125" style="182" customWidth="1"/>
    <col min="13580" max="13824" width="11.42578125" style="182"/>
    <col min="13825" max="13825" width="1" style="182" customWidth="1"/>
    <col min="13826" max="13826" width="25.42578125" style="182" customWidth="1"/>
    <col min="13827" max="13827" width="14.5703125" style="182" customWidth="1"/>
    <col min="13828" max="13828" width="20.140625" style="182" customWidth="1"/>
    <col min="13829" max="13829" width="16.42578125" style="182" customWidth="1"/>
    <col min="13830" max="13830" width="25" style="182" customWidth="1"/>
    <col min="13831" max="13831" width="22" style="182" customWidth="1"/>
    <col min="13832" max="13832" width="20.5703125" style="182" customWidth="1"/>
    <col min="13833" max="13835" width="22.42578125" style="182" customWidth="1"/>
    <col min="13836" max="14080" width="11.42578125" style="182"/>
    <col min="14081" max="14081" width="1" style="182" customWidth="1"/>
    <col min="14082" max="14082" width="25.42578125" style="182" customWidth="1"/>
    <col min="14083" max="14083" width="14.5703125" style="182" customWidth="1"/>
    <col min="14084" max="14084" width="20.140625" style="182" customWidth="1"/>
    <col min="14085" max="14085" width="16.42578125" style="182" customWidth="1"/>
    <col min="14086" max="14086" width="25" style="182" customWidth="1"/>
    <col min="14087" max="14087" width="22" style="182" customWidth="1"/>
    <col min="14088" max="14088" width="20.5703125" style="182" customWidth="1"/>
    <col min="14089" max="14091" width="22.42578125" style="182" customWidth="1"/>
    <col min="14092" max="14336" width="11.42578125" style="182"/>
    <col min="14337" max="14337" width="1" style="182" customWidth="1"/>
    <col min="14338" max="14338" width="25.42578125" style="182" customWidth="1"/>
    <col min="14339" max="14339" width="14.5703125" style="182" customWidth="1"/>
    <col min="14340" max="14340" width="20.140625" style="182" customWidth="1"/>
    <col min="14341" max="14341" width="16.42578125" style="182" customWidth="1"/>
    <col min="14342" max="14342" width="25" style="182" customWidth="1"/>
    <col min="14343" max="14343" width="22" style="182" customWidth="1"/>
    <col min="14344" max="14344" width="20.5703125" style="182" customWidth="1"/>
    <col min="14345" max="14347" width="22.42578125" style="182" customWidth="1"/>
    <col min="14348" max="14592" width="11.42578125" style="182"/>
    <col min="14593" max="14593" width="1" style="182" customWidth="1"/>
    <col min="14594" max="14594" width="25.42578125" style="182" customWidth="1"/>
    <col min="14595" max="14595" width="14.5703125" style="182" customWidth="1"/>
    <col min="14596" max="14596" width="20.140625" style="182" customWidth="1"/>
    <col min="14597" max="14597" width="16.42578125" style="182" customWidth="1"/>
    <col min="14598" max="14598" width="25" style="182" customWidth="1"/>
    <col min="14599" max="14599" width="22" style="182" customWidth="1"/>
    <col min="14600" max="14600" width="20.5703125" style="182" customWidth="1"/>
    <col min="14601" max="14603" width="22.42578125" style="182" customWidth="1"/>
    <col min="14604" max="14848" width="11.42578125" style="182"/>
    <col min="14849" max="14849" width="1" style="182" customWidth="1"/>
    <col min="14850" max="14850" width="25.42578125" style="182" customWidth="1"/>
    <col min="14851" max="14851" width="14.5703125" style="182" customWidth="1"/>
    <col min="14852" max="14852" width="20.140625" style="182" customWidth="1"/>
    <col min="14853" max="14853" width="16.42578125" style="182" customWidth="1"/>
    <col min="14854" max="14854" width="25" style="182" customWidth="1"/>
    <col min="14855" max="14855" width="22" style="182" customWidth="1"/>
    <col min="14856" max="14856" width="20.5703125" style="182" customWidth="1"/>
    <col min="14857" max="14859" width="22.42578125" style="182" customWidth="1"/>
    <col min="14860" max="15104" width="11.42578125" style="182"/>
    <col min="15105" max="15105" width="1" style="182" customWidth="1"/>
    <col min="15106" max="15106" width="25.42578125" style="182" customWidth="1"/>
    <col min="15107" max="15107" width="14.5703125" style="182" customWidth="1"/>
    <col min="15108" max="15108" width="20.140625" style="182" customWidth="1"/>
    <col min="15109" max="15109" width="16.42578125" style="182" customWidth="1"/>
    <col min="15110" max="15110" width="25" style="182" customWidth="1"/>
    <col min="15111" max="15111" width="22" style="182" customWidth="1"/>
    <col min="15112" max="15112" width="20.5703125" style="182" customWidth="1"/>
    <col min="15113" max="15115" width="22.42578125" style="182" customWidth="1"/>
    <col min="15116" max="15360" width="11.42578125" style="182"/>
    <col min="15361" max="15361" width="1" style="182" customWidth="1"/>
    <col min="15362" max="15362" width="25.42578125" style="182" customWidth="1"/>
    <col min="15363" max="15363" width="14.5703125" style="182" customWidth="1"/>
    <col min="15364" max="15364" width="20.140625" style="182" customWidth="1"/>
    <col min="15365" max="15365" width="16.42578125" style="182" customWidth="1"/>
    <col min="15366" max="15366" width="25" style="182" customWidth="1"/>
    <col min="15367" max="15367" width="22" style="182" customWidth="1"/>
    <col min="15368" max="15368" width="20.5703125" style="182" customWidth="1"/>
    <col min="15369" max="15371" width="22.42578125" style="182" customWidth="1"/>
    <col min="15372" max="15616" width="11.42578125" style="182"/>
    <col min="15617" max="15617" width="1" style="182" customWidth="1"/>
    <col min="15618" max="15618" width="25.42578125" style="182" customWidth="1"/>
    <col min="15619" max="15619" width="14.5703125" style="182" customWidth="1"/>
    <col min="15620" max="15620" width="20.140625" style="182" customWidth="1"/>
    <col min="15621" max="15621" width="16.42578125" style="182" customWidth="1"/>
    <col min="15622" max="15622" width="25" style="182" customWidth="1"/>
    <col min="15623" max="15623" width="22" style="182" customWidth="1"/>
    <col min="15624" max="15624" width="20.5703125" style="182" customWidth="1"/>
    <col min="15625" max="15627" width="22.42578125" style="182" customWidth="1"/>
    <col min="15628" max="15872" width="11.42578125" style="182"/>
    <col min="15873" max="15873" width="1" style="182" customWidth="1"/>
    <col min="15874" max="15874" width="25.42578125" style="182" customWidth="1"/>
    <col min="15875" max="15875" width="14.5703125" style="182" customWidth="1"/>
    <col min="15876" max="15876" width="20.140625" style="182" customWidth="1"/>
    <col min="15877" max="15877" width="16.42578125" style="182" customWidth="1"/>
    <col min="15878" max="15878" width="25" style="182" customWidth="1"/>
    <col min="15879" max="15879" width="22" style="182" customWidth="1"/>
    <col min="15880" max="15880" width="20.5703125" style="182" customWidth="1"/>
    <col min="15881" max="15883" width="22.42578125" style="182" customWidth="1"/>
    <col min="15884" max="16128" width="11.42578125" style="182"/>
    <col min="16129" max="16129" width="1" style="182" customWidth="1"/>
    <col min="16130" max="16130" width="25.42578125" style="182" customWidth="1"/>
    <col min="16131" max="16131" width="14.5703125" style="182" customWidth="1"/>
    <col min="16132" max="16132" width="20.140625" style="182" customWidth="1"/>
    <col min="16133" max="16133" width="16.42578125" style="182" customWidth="1"/>
    <col min="16134" max="16134" width="25" style="182" customWidth="1"/>
    <col min="16135" max="16135" width="22" style="182" customWidth="1"/>
    <col min="16136" max="16136" width="20.5703125" style="182" customWidth="1"/>
    <col min="16137" max="16139" width="22.42578125" style="182" customWidth="1"/>
    <col min="16140" max="16384" width="11.42578125" style="182"/>
  </cols>
  <sheetData>
    <row r="1" spans="2:24" s="185" customFormat="1" ht="6" customHeight="1" x14ac:dyDescent="0.2">
      <c r="B1" s="181"/>
      <c r="C1" s="182"/>
      <c r="D1" s="182"/>
      <c r="E1" s="182"/>
      <c r="F1" s="182"/>
      <c r="G1" s="183"/>
      <c r="H1" s="182"/>
      <c r="I1" s="182"/>
      <c r="J1" s="184"/>
      <c r="K1" s="184"/>
      <c r="M1" s="186"/>
      <c r="N1" s="186"/>
      <c r="O1" s="186"/>
      <c r="V1" s="187"/>
      <c r="W1" s="187"/>
      <c r="X1" s="187"/>
    </row>
    <row r="2" spans="2:24" s="185" customFormat="1" ht="25.5" customHeight="1" x14ac:dyDescent="0.2">
      <c r="B2" s="442"/>
      <c r="C2" s="443" t="s">
        <v>337</v>
      </c>
      <c r="D2" s="443"/>
      <c r="E2" s="443"/>
      <c r="F2" s="443"/>
      <c r="G2" s="443"/>
      <c r="H2" s="443"/>
      <c r="I2" s="443"/>
      <c r="J2" s="188"/>
      <c r="K2" s="188"/>
      <c r="M2" s="124" t="s">
        <v>35</v>
      </c>
      <c r="N2" s="186"/>
      <c r="O2" s="186"/>
      <c r="V2" s="187"/>
      <c r="W2" s="187"/>
      <c r="X2" s="187"/>
    </row>
    <row r="3" spans="2:24" s="185" customFormat="1" ht="25.5" customHeight="1" x14ac:dyDescent="0.2">
      <c r="B3" s="442"/>
      <c r="C3" s="443" t="s">
        <v>18</v>
      </c>
      <c r="D3" s="443"/>
      <c r="E3" s="443"/>
      <c r="F3" s="443"/>
      <c r="G3" s="443"/>
      <c r="H3" s="443"/>
      <c r="I3" s="443"/>
      <c r="J3" s="188"/>
      <c r="K3" s="188"/>
      <c r="M3" s="124" t="s">
        <v>30</v>
      </c>
      <c r="N3" s="186"/>
      <c r="O3" s="186"/>
      <c r="V3" s="187"/>
      <c r="W3" s="187"/>
      <c r="X3" s="187"/>
    </row>
    <row r="4" spans="2:24" s="185" customFormat="1" ht="25.5" customHeight="1" x14ac:dyDescent="0.2">
      <c r="B4" s="442"/>
      <c r="C4" s="443" t="s">
        <v>0</v>
      </c>
      <c r="D4" s="443"/>
      <c r="E4" s="443"/>
      <c r="F4" s="443"/>
      <c r="G4" s="443"/>
      <c r="H4" s="443"/>
      <c r="I4" s="443"/>
      <c r="J4" s="188"/>
      <c r="K4" s="188"/>
      <c r="M4" s="124" t="s">
        <v>36</v>
      </c>
      <c r="N4" s="186"/>
      <c r="O4" s="186"/>
      <c r="V4" s="187"/>
      <c r="W4" s="187"/>
      <c r="X4" s="187"/>
    </row>
    <row r="5" spans="2:24" s="185" customFormat="1" ht="25.5" customHeight="1" x14ac:dyDescent="0.2">
      <c r="B5" s="442"/>
      <c r="C5" s="443" t="s">
        <v>38</v>
      </c>
      <c r="D5" s="443"/>
      <c r="E5" s="443"/>
      <c r="F5" s="443"/>
      <c r="G5" s="444" t="s">
        <v>103</v>
      </c>
      <c r="H5" s="444"/>
      <c r="I5" s="444"/>
      <c r="J5" s="188"/>
      <c r="K5" s="188"/>
      <c r="M5" s="124" t="s">
        <v>31</v>
      </c>
      <c r="N5" s="186"/>
      <c r="O5" s="186"/>
      <c r="V5" s="187"/>
      <c r="W5" s="187"/>
      <c r="X5" s="187"/>
    </row>
    <row r="6" spans="2:24" s="185" customFormat="1" ht="23.25" customHeight="1" x14ac:dyDescent="0.2">
      <c r="B6" s="445" t="s">
        <v>1</v>
      </c>
      <c r="C6" s="445"/>
      <c r="D6" s="445"/>
      <c r="E6" s="445"/>
      <c r="F6" s="445"/>
      <c r="G6" s="445"/>
      <c r="H6" s="445"/>
      <c r="I6" s="445"/>
      <c r="J6" s="4"/>
      <c r="K6" s="4"/>
      <c r="M6" s="186"/>
      <c r="N6" s="186"/>
      <c r="O6" s="186"/>
      <c r="V6" s="187"/>
      <c r="W6" s="187"/>
      <c r="X6" s="187"/>
    </row>
    <row r="7" spans="2:24" s="185" customFormat="1" ht="24" customHeight="1" x14ac:dyDescent="0.2">
      <c r="B7" s="445" t="s">
        <v>37</v>
      </c>
      <c r="C7" s="445"/>
      <c r="D7" s="445"/>
      <c r="E7" s="445"/>
      <c r="F7" s="445"/>
      <c r="G7" s="445"/>
      <c r="H7" s="445"/>
      <c r="I7" s="445"/>
      <c r="J7" s="4"/>
      <c r="K7" s="4"/>
      <c r="M7" s="186"/>
      <c r="N7" s="186"/>
      <c r="O7" s="186"/>
      <c r="V7" s="187"/>
      <c r="W7" s="187"/>
      <c r="X7" s="187"/>
    </row>
    <row r="8" spans="2:24" s="185" customFormat="1" ht="24" customHeight="1" x14ac:dyDescent="0.2">
      <c r="B8" s="446" t="s">
        <v>19</v>
      </c>
      <c r="C8" s="446"/>
      <c r="D8" s="446"/>
      <c r="E8" s="446"/>
      <c r="F8" s="446"/>
      <c r="G8" s="446"/>
      <c r="H8" s="446"/>
      <c r="I8" s="446"/>
      <c r="J8" s="189"/>
      <c r="K8" s="189"/>
      <c r="M8" s="186"/>
      <c r="N8" s="186" t="s">
        <v>57</v>
      </c>
      <c r="O8" s="186"/>
      <c r="V8" s="187"/>
      <c r="W8" s="187"/>
      <c r="X8" s="187"/>
    </row>
    <row r="9" spans="2:24" s="185" customFormat="1" ht="30.75" customHeight="1" x14ac:dyDescent="0.2">
      <c r="B9" s="190" t="s">
        <v>101</v>
      </c>
      <c r="C9" s="191">
        <v>2</v>
      </c>
      <c r="D9" s="447" t="s">
        <v>102</v>
      </c>
      <c r="E9" s="447"/>
      <c r="F9" s="448" t="s">
        <v>366</v>
      </c>
      <c r="G9" s="448"/>
      <c r="H9" s="448"/>
      <c r="I9" s="448"/>
      <c r="J9" s="192"/>
      <c r="K9" s="192"/>
      <c r="M9" s="124" t="s">
        <v>22</v>
      </c>
      <c r="N9" s="186" t="s">
        <v>58</v>
      </c>
      <c r="O9" s="186"/>
      <c r="V9" s="187"/>
      <c r="W9" s="187"/>
      <c r="X9" s="187"/>
    </row>
    <row r="10" spans="2:24" s="185" customFormat="1" ht="30.75" customHeight="1" x14ac:dyDescent="0.2">
      <c r="B10" s="193" t="s">
        <v>41</v>
      </c>
      <c r="C10" s="191" t="s">
        <v>89</v>
      </c>
      <c r="D10" s="438" t="s">
        <v>40</v>
      </c>
      <c r="E10" s="439"/>
      <c r="F10" s="440" t="s">
        <v>359</v>
      </c>
      <c r="G10" s="441"/>
      <c r="H10" s="194" t="s">
        <v>46</v>
      </c>
      <c r="I10" s="191" t="s">
        <v>89</v>
      </c>
      <c r="J10" s="195"/>
      <c r="K10" s="195"/>
      <c r="M10" s="124" t="s">
        <v>23</v>
      </c>
      <c r="N10" s="186" t="s">
        <v>59</v>
      </c>
      <c r="O10" s="186"/>
      <c r="V10" s="187"/>
      <c r="W10" s="187"/>
      <c r="X10" s="187"/>
    </row>
    <row r="11" spans="2:24" s="185" customFormat="1" ht="30.75" customHeight="1" x14ac:dyDescent="0.2">
      <c r="B11" s="193" t="s">
        <v>47</v>
      </c>
      <c r="C11" s="450" t="s">
        <v>338</v>
      </c>
      <c r="D11" s="441"/>
      <c r="E11" s="441"/>
      <c r="F11" s="441"/>
      <c r="G11" s="194" t="s">
        <v>48</v>
      </c>
      <c r="H11" s="451" t="s">
        <v>338</v>
      </c>
      <c r="I11" s="451"/>
      <c r="J11" s="196"/>
      <c r="K11" s="196"/>
      <c r="M11" s="124" t="s">
        <v>24</v>
      </c>
      <c r="N11" s="186" t="s">
        <v>60</v>
      </c>
      <c r="O11" s="186"/>
      <c r="V11" s="187"/>
      <c r="W11" s="187"/>
      <c r="X11" s="187"/>
    </row>
    <row r="12" spans="2:24" s="185" customFormat="1" ht="30.75" customHeight="1" x14ac:dyDescent="0.2">
      <c r="B12" s="193" t="s">
        <v>49</v>
      </c>
      <c r="C12" s="452" t="s">
        <v>22</v>
      </c>
      <c r="D12" s="441"/>
      <c r="E12" s="441"/>
      <c r="F12" s="441"/>
      <c r="G12" s="194" t="s">
        <v>50</v>
      </c>
      <c r="H12" s="449" t="s">
        <v>306</v>
      </c>
      <c r="I12" s="449"/>
      <c r="J12" s="197"/>
      <c r="K12" s="197"/>
      <c r="M12" s="125" t="s">
        <v>25</v>
      </c>
      <c r="N12" s="186"/>
      <c r="O12" s="186"/>
      <c r="V12" s="187"/>
      <c r="W12" s="187"/>
      <c r="X12" s="187"/>
    </row>
    <row r="13" spans="2:24" s="185" customFormat="1" ht="30.75" customHeight="1" x14ac:dyDescent="0.2">
      <c r="B13" s="193" t="s">
        <v>51</v>
      </c>
      <c r="C13" s="450" t="s">
        <v>94</v>
      </c>
      <c r="D13" s="453"/>
      <c r="E13" s="453"/>
      <c r="F13" s="453"/>
      <c r="G13" s="453"/>
      <c r="H13" s="453"/>
      <c r="I13" s="453"/>
      <c r="J13" s="198"/>
      <c r="K13" s="198"/>
      <c r="M13" s="125"/>
      <c r="N13" s="186"/>
      <c r="O13" s="186"/>
      <c r="V13" s="187"/>
      <c r="W13" s="187"/>
      <c r="X13" s="187"/>
    </row>
    <row r="14" spans="2:24" s="185" customFormat="1" ht="30.75" customHeight="1" x14ac:dyDescent="0.2">
      <c r="B14" s="193" t="s">
        <v>52</v>
      </c>
      <c r="C14" s="454" t="s">
        <v>338</v>
      </c>
      <c r="D14" s="441"/>
      <c r="E14" s="441"/>
      <c r="F14" s="441"/>
      <c r="G14" s="441"/>
      <c r="H14" s="441"/>
      <c r="I14" s="441"/>
      <c r="J14" s="195"/>
      <c r="K14" s="195"/>
      <c r="M14" s="125"/>
      <c r="N14" s="186" t="s">
        <v>88</v>
      </c>
      <c r="O14" s="186"/>
      <c r="V14" s="187"/>
      <c r="W14" s="187"/>
      <c r="X14" s="187"/>
    </row>
    <row r="15" spans="2:24" s="185" customFormat="1" ht="30.75" customHeight="1" x14ac:dyDescent="0.2">
      <c r="B15" s="193" t="s">
        <v>53</v>
      </c>
      <c r="C15" s="449" t="s">
        <v>364</v>
      </c>
      <c r="D15" s="441"/>
      <c r="E15" s="441"/>
      <c r="F15" s="441"/>
      <c r="G15" s="194" t="s">
        <v>54</v>
      </c>
      <c r="H15" s="440" t="s">
        <v>32</v>
      </c>
      <c r="I15" s="440"/>
      <c r="J15" s="195"/>
      <c r="K15" s="195"/>
      <c r="M15" s="125" t="s">
        <v>26</v>
      </c>
      <c r="N15" s="186" t="s">
        <v>89</v>
      </c>
      <c r="O15" s="186"/>
      <c r="V15" s="187"/>
      <c r="W15" s="187"/>
      <c r="X15" s="187"/>
    </row>
    <row r="16" spans="2:24" s="185" customFormat="1" ht="30.75" customHeight="1" x14ac:dyDescent="0.2">
      <c r="B16" s="193" t="s">
        <v>55</v>
      </c>
      <c r="C16" s="455" t="s">
        <v>339</v>
      </c>
      <c r="D16" s="441"/>
      <c r="E16" s="441"/>
      <c r="F16" s="441"/>
      <c r="G16" s="194" t="s">
        <v>56</v>
      </c>
      <c r="H16" s="440" t="s">
        <v>57</v>
      </c>
      <c r="I16" s="440"/>
      <c r="J16" s="195"/>
      <c r="K16" s="195"/>
      <c r="M16" s="125" t="s">
        <v>27</v>
      </c>
      <c r="N16" s="186"/>
      <c r="O16" s="186"/>
      <c r="V16" s="187"/>
      <c r="W16" s="187"/>
      <c r="X16" s="187"/>
    </row>
    <row r="17" spans="2:24" s="185" customFormat="1" ht="40.5" customHeight="1" x14ac:dyDescent="0.2">
      <c r="B17" s="193" t="s">
        <v>61</v>
      </c>
      <c r="C17" s="449" t="s">
        <v>384</v>
      </c>
      <c r="D17" s="453"/>
      <c r="E17" s="453"/>
      <c r="F17" s="453"/>
      <c r="G17" s="453"/>
      <c r="H17" s="453"/>
      <c r="I17" s="453"/>
      <c r="J17" s="198"/>
      <c r="K17" s="198"/>
      <c r="M17" s="125" t="s">
        <v>28</v>
      </c>
      <c r="N17" s="186" t="s">
        <v>90</v>
      </c>
      <c r="O17" s="186"/>
      <c r="V17" s="187"/>
      <c r="W17" s="187"/>
      <c r="X17" s="187"/>
    </row>
    <row r="18" spans="2:24" s="185" customFormat="1" ht="30.75" customHeight="1" x14ac:dyDescent="0.2">
      <c r="B18" s="193" t="s">
        <v>62</v>
      </c>
      <c r="C18" s="449" t="s">
        <v>340</v>
      </c>
      <c r="D18" s="441"/>
      <c r="E18" s="441"/>
      <c r="F18" s="441"/>
      <c r="G18" s="441"/>
      <c r="H18" s="441"/>
      <c r="I18" s="441"/>
      <c r="J18" s="199"/>
      <c r="K18" s="199"/>
      <c r="M18" s="125" t="s">
        <v>29</v>
      </c>
      <c r="N18" s="186" t="s">
        <v>91</v>
      </c>
      <c r="O18" s="186"/>
      <c r="V18" s="187"/>
      <c r="W18" s="187"/>
      <c r="X18" s="187"/>
    </row>
    <row r="19" spans="2:24" s="185" customFormat="1" ht="30.75" customHeight="1" x14ac:dyDescent="0.2">
      <c r="B19" s="193" t="s">
        <v>63</v>
      </c>
      <c r="C19" s="448" t="s">
        <v>385</v>
      </c>
      <c r="D19" s="448"/>
      <c r="E19" s="448"/>
      <c r="F19" s="448"/>
      <c r="G19" s="448"/>
      <c r="H19" s="448"/>
      <c r="I19" s="448"/>
      <c r="J19" s="200"/>
      <c r="K19" s="200"/>
      <c r="M19" s="125"/>
      <c r="N19" s="186" t="s">
        <v>92</v>
      </c>
      <c r="O19" s="186"/>
      <c r="V19" s="187"/>
      <c r="W19" s="187"/>
      <c r="X19" s="187"/>
    </row>
    <row r="20" spans="2:24" s="185" customFormat="1" ht="30.75" customHeight="1" x14ac:dyDescent="0.2">
      <c r="B20" s="193" t="s">
        <v>64</v>
      </c>
      <c r="C20" s="456" t="s">
        <v>308</v>
      </c>
      <c r="D20" s="456"/>
      <c r="E20" s="456"/>
      <c r="F20" s="456"/>
      <c r="G20" s="456"/>
      <c r="H20" s="456"/>
      <c r="I20" s="456"/>
      <c r="J20" s="201"/>
      <c r="K20" s="201"/>
      <c r="M20" s="125" t="s">
        <v>32</v>
      </c>
      <c r="N20" s="186" t="s">
        <v>93</v>
      </c>
      <c r="O20" s="186"/>
      <c r="V20" s="187"/>
      <c r="W20" s="187"/>
      <c r="X20" s="187"/>
    </row>
    <row r="21" spans="2:24" s="185" customFormat="1" ht="27.75" customHeight="1" x14ac:dyDescent="0.2">
      <c r="B21" s="457" t="s">
        <v>65</v>
      </c>
      <c r="C21" s="459" t="s">
        <v>42</v>
      </c>
      <c r="D21" s="460"/>
      <c r="E21" s="460"/>
      <c r="F21" s="461" t="s">
        <v>43</v>
      </c>
      <c r="G21" s="460"/>
      <c r="H21" s="460"/>
      <c r="I21" s="460"/>
      <c r="J21" s="202"/>
      <c r="K21" s="202"/>
      <c r="M21" s="125" t="s">
        <v>33</v>
      </c>
      <c r="N21" s="186" t="s">
        <v>94</v>
      </c>
      <c r="O21" s="186"/>
      <c r="V21" s="187"/>
      <c r="W21" s="187"/>
      <c r="X21" s="187"/>
    </row>
    <row r="22" spans="2:24" s="185" customFormat="1" ht="27" customHeight="1" x14ac:dyDescent="0.2">
      <c r="B22" s="458"/>
      <c r="C22" s="448" t="s">
        <v>386</v>
      </c>
      <c r="D22" s="448"/>
      <c r="E22" s="448"/>
      <c r="F22" s="448" t="s">
        <v>388</v>
      </c>
      <c r="G22" s="448"/>
      <c r="H22" s="448"/>
      <c r="I22" s="448"/>
      <c r="J22" s="200"/>
      <c r="K22" s="200"/>
      <c r="M22" s="125" t="s">
        <v>34</v>
      </c>
      <c r="N22" s="186" t="s">
        <v>95</v>
      </c>
      <c r="O22" s="186"/>
      <c r="V22" s="187"/>
      <c r="W22" s="187"/>
      <c r="X22" s="187"/>
    </row>
    <row r="23" spans="2:24" s="185" customFormat="1" ht="39.75" customHeight="1" x14ac:dyDescent="0.2">
      <c r="B23" s="193" t="s">
        <v>66</v>
      </c>
      <c r="C23" s="463" t="s">
        <v>308</v>
      </c>
      <c r="D23" s="463"/>
      <c r="E23" s="463"/>
      <c r="F23" s="463" t="s">
        <v>308</v>
      </c>
      <c r="G23" s="463"/>
      <c r="H23" s="463"/>
      <c r="I23" s="463"/>
      <c r="J23" s="195"/>
      <c r="K23" s="195"/>
      <c r="M23" s="125"/>
      <c r="N23" s="186" t="s">
        <v>96</v>
      </c>
      <c r="O23" s="186"/>
      <c r="V23" s="187"/>
      <c r="W23" s="187"/>
      <c r="X23" s="187"/>
    </row>
    <row r="24" spans="2:24" s="185" customFormat="1" ht="55.5" customHeight="1" x14ac:dyDescent="0.2">
      <c r="B24" s="193" t="s">
        <v>67</v>
      </c>
      <c r="C24" s="448" t="s">
        <v>387</v>
      </c>
      <c r="D24" s="448"/>
      <c r="E24" s="448"/>
      <c r="F24" s="448" t="s">
        <v>389</v>
      </c>
      <c r="G24" s="448"/>
      <c r="H24" s="448"/>
      <c r="I24" s="448"/>
      <c r="J24" s="199"/>
      <c r="K24" s="199"/>
      <c r="M24" s="125"/>
      <c r="N24" s="186" t="s">
        <v>97</v>
      </c>
      <c r="O24" s="186"/>
      <c r="V24" s="187"/>
      <c r="W24" s="187"/>
      <c r="X24" s="187"/>
    </row>
    <row r="25" spans="2:24" s="185" customFormat="1" ht="29.25" customHeight="1" x14ac:dyDescent="0.2">
      <c r="B25" s="193" t="s">
        <v>68</v>
      </c>
      <c r="C25" s="464">
        <v>43497</v>
      </c>
      <c r="D25" s="465"/>
      <c r="E25" s="465"/>
      <c r="F25" s="194" t="s">
        <v>99</v>
      </c>
      <c r="G25" s="466" t="s">
        <v>377</v>
      </c>
      <c r="H25" s="467"/>
      <c r="I25" s="467"/>
      <c r="J25" s="203"/>
      <c r="K25" s="204"/>
      <c r="M25" s="125"/>
      <c r="N25" s="186"/>
      <c r="O25" s="186"/>
      <c r="V25" s="187"/>
      <c r="W25" s="187"/>
      <c r="X25" s="187"/>
    </row>
    <row r="26" spans="2:24" s="185" customFormat="1" ht="27" customHeight="1" x14ac:dyDescent="0.2">
      <c r="B26" s="193" t="s">
        <v>98</v>
      </c>
      <c r="C26" s="464">
        <v>43830</v>
      </c>
      <c r="D26" s="465"/>
      <c r="E26" s="465"/>
      <c r="F26" s="194" t="s">
        <v>69</v>
      </c>
      <c r="G26" s="468">
        <v>1</v>
      </c>
      <c r="H26" s="441"/>
      <c r="I26" s="441"/>
      <c r="J26" s="205"/>
      <c r="K26" s="206"/>
      <c r="M26" s="125"/>
      <c r="N26" s="186"/>
      <c r="O26" s="186"/>
      <c r="V26" s="187"/>
      <c r="W26" s="187"/>
      <c r="X26" s="187"/>
    </row>
    <row r="27" spans="2:24" s="185" customFormat="1" ht="39" customHeight="1" x14ac:dyDescent="0.2">
      <c r="B27" s="193" t="s">
        <v>100</v>
      </c>
      <c r="C27" s="440" t="s">
        <v>28</v>
      </c>
      <c r="D27" s="441"/>
      <c r="E27" s="441"/>
      <c r="F27" s="207" t="s">
        <v>70</v>
      </c>
      <c r="G27" s="468" t="s">
        <v>377</v>
      </c>
      <c r="H27" s="453"/>
      <c r="I27" s="453"/>
      <c r="J27" s="202"/>
      <c r="K27" s="202"/>
      <c r="M27" s="125"/>
      <c r="N27" s="186"/>
      <c r="O27" s="186"/>
      <c r="V27" s="187"/>
      <c r="W27" s="187"/>
      <c r="X27" s="187"/>
    </row>
    <row r="28" spans="2:24" s="185" customFormat="1" ht="30" customHeight="1" x14ac:dyDescent="0.2">
      <c r="B28" s="469" t="s">
        <v>20</v>
      </c>
      <c r="C28" s="469"/>
      <c r="D28" s="469"/>
      <c r="E28" s="469"/>
      <c r="F28" s="469"/>
      <c r="G28" s="469"/>
      <c r="H28" s="469"/>
      <c r="I28" s="469"/>
      <c r="J28" s="189"/>
      <c r="K28" s="189"/>
      <c r="M28" s="125"/>
      <c r="N28" s="186"/>
      <c r="O28" s="186"/>
      <c r="V28" s="187"/>
      <c r="W28" s="187"/>
      <c r="X28" s="187"/>
    </row>
    <row r="29" spans="2:24" s="185" customFormat="1" ht="56.25" customHeight="1" x14ac:dyDescent="0.2">
      <c r="B29" s="175" t="s">
        <v>2</v>
      </c>
      <c r="C29" s="175" t="s">
        <v>71</v>
      </c>
      <c r="D29" s="175" t="s">
        <v>44</v>
      </c>
      <c r="E29" s="175" t="s">
        <v>72</v>
      </c>
      <c r="F29" s="175" t="s">
        <v>45</v>
      </c>
      <c r="G29" s="221" t="s">
        <v>13</v>
      </c>
      <c r="H29" s="221" t="s">
        <v>14</v>
      </c>
      <c r="I29" s="175" t="s">
        <v>15</v>
      </c>
      <c r="J29" s="200"/>
      <c r="K29" s="200"/>
      <c r="M29" s="125"/>
      <c r="N29" s="186"/>
      <c r="O29" s="186"/>
      <c r="V29" s="187"/>
      <c r="W29" s="187"/>
      <c r="X29" s="187"/>
    </row>
    <row r="30" spans="2:24" s="185" customFormat="1" ht="19.5" customHeight="1" x14ac:dyDescent="0.2">
      <c r="B30" s="222" t="s">
        <v>3</v>
      </c>
      <c r="C30" s="223">
        <v>0</v>
      </c>
      <c r="D30" s="224">
        <v>0</v>
      </c>
      <c r="E30" s="128">
        <v>0</v>
      </c>
      <c r="F30" s="129">
        <v>0</v>
      </c>
      <c r="G30" s="225" t="e">
        <f>+C30/E30</f>
        <v>#DIV/0!</v>
      </c>
      <c r="H30" s="225" t="e">
        <f>+D30/F30</f>
        <v>#DIV/0!</v>
      </c>
      <c r="I30" s="225">
        <f>+D30/$G$26</f>
        <v>0</v>
      </c>
      <c r="J30" s="208"/>
      <c r="K30" s="208"/>
      <c r="M30" s="125"/>
      <c r="N30" s="186"/>
      <c r="O30" s="186"/>
      <c r="V30" s="187"/>
      <c r="W30" s="187"/>
      <c r="X30" s="187"/>
    </row>
    <row r="31" spans="2:24" s="185" customFormat="1" ht="19.5" customHeight="1" x14ac:dyDescent="0.2">
      <c r="B31" s="222" t="s">
        <v>4</v>
      </c>
      <c r="C31" s="223">
        <v>0</v>
      </c>
      <c r="D31" s="224">
        <f>+C31+D30</f>
        <v>0</v>
      </c>
      <c r="E31" s="128">
        <v>0</v>
      </c>
      <c r="F31" s="129">
        <f>+F30+E31</f>
        <v>0</v>
      </c>
      <c r="G31" s="225" t="e">
        <f t="shared" ref="G31:H41" si="0">+C31/E31</f>
        <v>#DIV/0!</v>
      </c>
      <c r="H31" s="225" t="e">
        <f t="shared" si="0"/>
        <v>#DIV/0!</v>
      </c>
      <c r="I31" s="225">
        <f>+D31/$G$26</f>
        <v>0</v>
      </c>
      <c r="J31" s="208"/>
      <c r="K31" s="208"/>
      <c r="M31" s="125"/>
      <c r="N31" s="186"/>
      <c r="O31" s="186"/>
      <c r="V31" s="187"/>
      <c r="W31" s="187"/>
      <c r="X31" s="187"/>
    </row>
    <row r="32" spans="2:24" s="185" customFormat="1" ht="19.5" customHeight="1" x14ac:dyDescent="0.2">
      <c r="B32" s="222" t="s">
        <v>5</v>
      </c>
      <c r="C32" s="223">
        <v>0</v>
      </c>
      <c r="D32" s="224">
        <f>+C32+D31</f>
        <v>0</v>
      </c>
      <c r="E32" s="128">
        <v>0.15</v>
      </c>
      <c r="F32" s="129">
        <f t="shared" ref="F32:F41" si="1">+F31+E32</f>
        <v>0.15</v>
      </c>
      <c r="G32" s="225">
        <f t="shared" si="0"/>
        <v>0</v>
      </c>
      <c r="H32" s="225">
        <f t="shared" si="0"/>
        <v>0</v>
      </c>
      <c r="I32" s="225">
        <f>+D32/$G$26</f>
        <v>0</v>
      </c>
      <c r="J32" s="208"/>
      <c r="K32" s="208"/>
      <c r="M32" s="125"/>
      <c r="N32" s="186"/>
      <c r="O32" s="186"/>
      <c r="V32" s="187"/>
      <c r="W32" s="187"/>
      <c r="X32" s="187"/>
    </row>
    <row r="33" spans="2:24" s="185" customFormat="1" ht="19.5" customHeight="1" x14ac:dyDescent="0.2">
      <c r="B33" s="222" t="s">
        <v>6</v>
      </c>
      <c r="C33" s="223">
        <v>0</v>
      </c>
      <c r="D33" s="224">
        <f>+C33+D32</f>
        <v>0</v>
      </c>
      <c r="E33" s="167">
        <v>0</v>
      </c>
      <c r="F33" s="129">
        <f t="shared" si="1"/>
        <v>0.15</v>
      </c>
      <c r="G33" s="225" t="e">
        <f t="shared" si="0"/>
        <v>#DIV/0!</v>
      </c>
      <c r="H33" s="225">
        <f t="shared" si="0"/>
        <v>0</v>
      </c>
      <c r="I33" s="225">
        <f>+D33/$G$26</f>
        <v>0</v>
      </c>
      <c r="J33" s="208"/>
      <c r="K33" s="208"/>
      <c r="M33" s="186"/>
      <c r="N33" s="186"/>
      <c r="O33" s="186"/>
      <c r="V33" s="187"/>
      <c r="W33" s="187"/>
      <c r="X33" s="187"/>
    </row>
    <row r="34" spans="2:24" s="185" customFormat="1" ht="19.5" customHeight="1" x14ac:dyDescent="0.2">
      <c r="B34" s="222" t="s">
        <v>7</v>
      </c>
      <c r="C34" s="223">
        <v>0.15</v>
      </c>
      <c r="D34" s="224">
        <f t="shared" ref="D34:D41" si="2">+C34+D33</f>
        <v>0.15</v>
      </c>
      <c r="E34" s="167">
        <v>0</v>
      </c>
      <c r="F34" s="129">
        <f t="shared" si="1"/>
        <v>0.15</v>
      </c>
      <c r="G34" s="225" t="e">
        <f t="shared" si="0"/>
        <v>#DIV/0!</v>
      </c>
      <c r="H34" s="225">
        <f t="shared" si="0"/>
        <v>1</v>
      </c>
      <c r="I34" s="225">
        <f t="shared" ref="I34:I41" si="3">+D34/$G$26</f>
        <v>0.15</v>
      </c>
      <c r="J34" s="208"/>
      <c r="K34" s="208"/>
      <c r="M34" s="186"/>
      <c r="N34" s="186"/>
      <c r="O34" s="186"/>
      <c r="V34" s="187"/>
      <c r="W34" s="187"/>
      <c r="X34" s="187"/>
    </row>
    <row r="35" spans="2:24" s="185" customFormat="1" ht="19.5" customHeight="1" x14ac:dyDescent="0.2">
      <c r="B35" s="222" t="s">
        <v>8</v>
      </c>
      <c r="C35" s="223">
        <v>0.55000000000000004</v>
      </c>
      <c r="D35" s="224">
        <f t="shared" si="2"/>
        <v>0.70000000000000007</v>
      </c>
      <c r="E35" s="167">
        <v>0.55000000000000004</v>
      </c>
      <c r="F35" s="129">
        <f t="shared" si="1"/>
        <v>0.70000000000000007</v>
      </c>
      <c r="G35" s="225">
        <f t="shared" si="0"/>
        <v>1</v>
      </c>
      <c r="H35" s="225">
        <f t="shared" si="0"/>
        <v>1</v>
      </c>
      <c r="I35" s="225">
        <f t="shared" si="3"/>
        <v>0.70000000000000007</v>
      </c>
      <c r="J35" s="208"/>
      <c r="K35" s="208"/>
      <c r="M35" s="186"/>
      <c r="N35" s="186"/>
      <c r="O35" s="186"/>
      <c r="V35" s="187"/>
      <c r="W35" s="187"/>
      <c r="X35" s="187"/>
    </row>
    <row r="36" spans="2:24" s="185" customFormat="1" ht="19.5" customHeight="1" x14ac:dyDescent="0.2">
      <c r="B36" s="222" t="s">
        <v>9</v>
      </c>
      <c r="C36" s="223">
        <v>0</v>
      </c>
      <c r="D36" s="224">
        <f t="shared" si="2"/>
        <v>0.70000000000000007</v>
      </c>
      <c r="E36" s="167">
        <v>0</v>
      </c>
      <c r="F36" s="129">
        <f t="shared" si="1"/>
        <v>0.70000000000000007</v>
      </c>
      <c r="G36" s="225" t="e">
        <f t="shared" si="0"/>
        <v>#DIV/0!</v>
      </c>
      <c r="H36" s="225">
        <f t="shared" si="0"/>
        <v>1</v>
      </c>
      <c r="I36" s="225">
        <f t="shared" si="3"/>
        <v>0.70000000000000007</v>
      </c>
      <c r="J36" s="208"/>
      <c r="K36" s="208"/>
      <c r="M36" s="186"/>
      <c r="N36" s="186"/>
      <c r="O36" s="186"/>
      <c r="V36" s="187"/>
      <c r="W36" s="187"/>
      <c r="X36" s="187"/>
    </row>
    <row r="37" spans="2:24" s="185" customFormat="1" ht="19.5" customHeight="1" x14ac:dyDescent="0.2">
      <c r="B37" s="222" t="s">
        <v>10</v>
      </c>
      <c r="C37" s="223">
        <v>0.15</v>
      </c>
      <c r="D37" s="224">
        <f t="shared" si="2"/>
        <v>0.85000000000000009</v>
      </c>
      <c r="E37" s="167">
        <v>0.15</v>
      </c>
      <c r="F37" s="129">
        <f t="shared" si="1"/>
        <v>0.85000000000000009</v>
      </c>
      <c r="G37" s="225">
        <f t="shared" si="0"/>
        <v>1</v>
      </c>
      <c r="H37" s="225">
        <f t="shared" si="0"/>
        <v>1</v>
      </c>
      <c r="I37" s="225">
        <f t="shared" si="3"/>
        <v>0.85000000000000009</v>
      </c>
      <c r="J37" s="208"/>
      <c r="K37" s="208"/>
      <c r="M37" s="186"/>
      <c r="N37" s="186"/>
      <c r="O37" s="186"/>
      <c r="V37" s="187"/>
      <c r="W37" s="187"/>
      <c r="X37" s="187"/>
    </row>
    <row r="38" spans="2:24" s="185" customFormat="1" ht="19.5" customHeight="1" x14ac:dyDescent="0.2">
      <c r="B38" s="222" t="s">
        <v>11</v>
      </c>
      <c r="C38" s="223">
        <v>0</v>
      </c>
      <c r="D38" s="224">
        <f t="shared" si="2"/>
        <v>0.85000000000000009</v>
      </c>
      <c r="E38" s="167">
        <v>0</v>
      </c>
      <c r="F38" s="129">
        <f t="shared" si="1"/>
        <v>0.85000000000000009</v>
      </c>
      <c r="G38" s="225" t="e">
        <f t="shared" si="0"/>
        <v>#DIV/0!</v>
      </c>
      <c r="H38" s="225">
        <f t="shared" si="0"/>
        <v>1</v>
      </c>
      <c r="I38" s="225">
        <f t="shared" si="3"/>
        <v>0.85000000000000009</v>
      </c>
      <c r="J38" s="208"/>
      <c r="K38" s="208"/>
      <c r="M38" s="186"/>
      <c r="N38" s="186"/>
      <c r="O38" s="186"/>
      <c r="V38" s="187"/>
      <c r="W38" s="187"/>
      <c r="X38" s="187"/>
    </row>
    <row r="39" spans="2:24" s="185" customFormat="1" ht="19.5" customHeight="1" x14ac:dyDescent="0.2">
      <c r="B39" s="222" t="s">
        <v>12</v>
      </c>
      <c r="C39" s="223">
        <v>0</v>
      </c>
      <c r="D39" s="224">
        <f t="shared" si="2"/>
        <v>0.85000000000000009</v>
      </c>
      <c r="E39" s="167">
        <v>0</v>
      </c>
      <c r="F39" s="129">
        <f t="shared" si="1"/>
        <v>0.85000000000000009</v>
      </c>
      <c r="G39" s="225" t="e">
        <f t="shared" si="0"/>
        <v>#DIV/0!</v>
      </c>
      <c r="H39" s="225">
        <f t="shared" si="0"/>
        <v>1</v>
      </c>
      <c r="I39" s="225">
        <f t="shared" si="3"/>
        <v>0.85000000000000009</v>
      </c>
      <c r="J39" s="208"/>
      <c r="K39" s="208"/>
      <c r="M39" s="186"/>
      <c r="N39" s="186"/>
      <c r="O39" s="186"/>
      <c r="V39" s="187"/>
      <c r="W39" s="187"/>
      <c r="X39" s="187"/>
    </row>
    <row r="40" spans="2:24" s="185" customFormat="1" ht="19.5" customHeight="1" x14ac:dyDescent="0.2">
      <c r="B40" s="222" t="s">
        <v>16</v>
      </c>
      <c r="C40" s="223">
        <v>0</v>
      </c>
      <c r="D40" s="224">
        <f t="shared" si="2"/>
        <v>0.85000000000000009</v>
      </c>
      <c r="E40" s="167">
        <v>0</v>
      </c>
      <c r="F40" s="129">
        <f t="shared" si="1"/>
        <v>0.85000000000000009</v>
      </c>
      <c r="G40" s="225" t="e">
        <f t="shared" si="0"/>
        <v>#DIV/0!</v>
      </c>
      <c r="H40" s="225">
        <f t="shared" si="0"/>
        <v>1</v>
      </c>
      <c r="I40" s="225">
        <f t="shared" si="3"/>
        <v>0.85000000000000009</v>
      </c>
      <c r="J40" s="208"/>
      <c r="K40" s="208"/>
      <c r="M40" s="186"/>
      <c r="N40" s="186"/>
      <c r="O40" s="186"/>
      <c r="V40" s="187"/>
      <c r="W40" s="187"/>
      <c r="X40" s="187"/>
    </row>
    <row r="41" spans="2:24" s="185" customFormat="1" ht="19.5" customHeight="1" x14ac:dyDescent="0.2">
      <c r="B41" s="222" t="s">
        <v>17</v>
      </c>
      <c r="C41" s="223">
        <v>0.15</v>
      </c>
      <c r="D41" s="224">
        <f t="shared" si="2"/>
        <v>1</v>
      </c>
      <c r="E41" s="167">
        <v>0.15</v>
      </c>
      <c r="F41" s="129">
        <f t="shared" si="1"/>
        <v>1</v>
      </c>
      <c r="G41" s="225">
        <f t="shared" si="0"/>
        <v>1</v>
      </c>
      <c r="H41" s="225">
        <f t="shared" si="0"/>
        <v>1</v>
      </c>
      <c r="I41" s="225">
        <f t="shared" si="3"/>
        <v>1</v>
      </c>
      <c r="J41" s="208"/>
      <c r="K41" s="208"/>
      <c r="M41" s="186"/>
      <c r="N41" s="186"/>
      <c r="O41" s="186"/>
      <c r="V41" s="187"/>
      <c r="W41" s="187"/>
      <c r="X41" s="187"/>
    </row>
    <row r="42" spans="2:24" s="185" customFormat="1" ht="54" customHeight="1" x14ac:dyDescent="0.2">
      <c r="B42" s="174" t="s">
        <v>73</v>
      </c>
      <c r="C42" s="462" t="s">
        <v>429</v>
      </c>
      <c r="D42" s="462"/>
      <c r="E42" s="462"/>
      <c r="F42" s="462"/>
      <c r="G42" s="462"/>
      <c r="H42" s="462"/>
      <c r="I42" s="462"/>
      <c r="J42" s="210"/>
      <c r="K42" s="210"/>
      <c r="M42" s="186"/>
      <c r="N42" s="186"/>
      <c r="O42" s="186"/>
      <c r="V42" s="187"/>
      <c r="W42" s="187"/>
      <c r="X42" s="187"/>
    </row>
    <row r="43" spans="2:24" s="185" customFormat="1" ht="29.25" customHeight="1" x14ac:dyDescent="0.2">
      <c r="B43" s="469" t="s">
        <v>21</v>
      </c>
      <c r="C43" s="469"/>
      <c r="D43" s="469"/>
      <c r="E43" s="469"/>
      <c r="F43" s="469"/>
      <c r="G43" s="469"/>
      <c r="H43" s="469"/>
      <c r="I43" s="469"/>
      <c r="J43" s="189"/>
      <c r="K43" s="189"/>
      <c r="M43" s="186"/>
      <c r="N43" s="186"/>
      <c r="O43" s="186"/>
      <c r="V43" s="187"/>
      <c r="W43" s="187"/>
      <c r="X43" s="187"/>
    </row>
    <row r="44" spans="2:24" s="185" customFormat="1" ht="45.75" customHeight="1" x14ac:dyDescent="0.2">
      <c r="B44" s="472"/>
      <c r="C44" s="472"/>
      <c r="D44" s="472"/>
      <c r="E44" s="472"/>
      <c r="F44" s="472"/>
      <c r="G44" s="472"/>
      <c r="H44" s="472"/>
      <c r="I44" s="472"/>
      <c r="J44" s="189"/>
      <c r="K44" s="189"/>
      <c r="M44" s="186"/>
      <c r="N44" s="186"/>
      <c r="O44" s="186"/>
      <c r="V44" s="187"/>
      <c r="W44" s="187"/>
      <c r="X44" s="187"/>
    </row>
    <row r="45" spans="2:24" s="185" customFormat="1" ht="45.75" customHeight="1" x14ac:dyDescent="0.2">
      <c r="B45" s="472"/>
      <c r="C45" s="472"/>
      <c r="D45" s="472"/>
      <c r="E45" s="472"/>
      <c r="F45" s="472"/>
      <c r="G45" s="472"/>
      <c r="H45" s="472"/>
      <c r="I45" s="472"/>
      <c r="J45" s="210"/>
      <c r="K45" s="210"/>
      <c r="M45" s="186"/>
      <c r="N45" s="186"/>
      <c r="O45" s="186"/>
      <c r="V45" s="187"/>
      <c r="W45" s="187"/>
      <c r="X45" s="187"/>
    </row>
    <row r="46" spans="2:24" s="185" customFormat="1" ht="45.75" customHeight="1" x14ac:dyDescent="0.2">
      <c r="B46" s="472"/>
      <c r="C46" s="472"/>
      <c r="D46" s="472"/>
      <c r="E46" s="472"/>
      <c r="F46" s="472"/>
      <c r="G46" s="472"/>
      <c r="H46" s="472"/>
      <c r="I46" s="472"/>
      <c r="J46" s="210"/>
      <c r="K46" s="210"/>
      <c r="M46" s="186"/>
      <c r="N46" s="186"/>
      <c r="O46" s="186"/>
      <c r="V46" s="187"/>
      <c r="W46" s="187"/>
      <c r="X46" s="187"/>
    </row>
    <row r="47" spans="2:24" s="185" customFormat="1" ht="45.75" customHeight="1" x14ac:dyDescent="0.2">
      <c r="B47" s="472"/>
      <c r="C47" s="472"/>
      <c r="D47" s="472"/>
      <c r="E47" s="472"/>
      <c r="F47" s="472"/>
      <c r="G47" s="472"/>
      <c r="H47" s="472"/>
      <c r="I47" s="472"/>
      <c r="J47" s="210"/>
      <c r="K47" s="210"/>
      <c r="M47" s="186"/>
      <c r="N47" s="186"/>
      <c r="O47" s="186"/>
      <c r="V47" s="187"/>
      <c r="W47" s="187"/>
      <c r="X47" s="187"/>
    </row>
    <row r="48" spans="2:24" s="185" customFormat="1" ht="45.75" customHeight="1" x14ac:dyDescent="0.2">
      <c r="B48" s="472"/>
      <c r="C48" s="472"/>
      <c r="D48" s="472"/>
      <c r="E48" s="472"/>
      <c r="F48" s="472"/>
      <c r="G48" s="472"/>
      <c r="H48" s="472"/>
      <c r="I48" s="472"/>
      <c r="J48" s="4"/>
      <c r="K48" s="4"/>
      <c r="M48" s="186"/>
      <c r="N48" s="186"/>
      <c r="O48" s="186"/>
      <c r="V48" s="187"/>
      <c r="W48" s="187"/>
      <c r="X48" s="187"/>
    </row>
    <row r="49" spans="2:24" s="185" customFormat="1" ht="55.5" customHeight="1" x14ac:dyDescent="0.2">
      <c r="B49" s="176" t="s">
        <v>74</v>
      </c>
      <c r="C49" s="473" t="s">
        <v>435</v>
      </c>
      <c r="D49" s="473"/>
      <c r="E49" s="473"/>
      <c r="F49" s="473"/>
      <c r="G49" s="473"/>
      <c r="H49" s="473"/>
      <c r="I49" s="473"/>
      <c r="J49" s="211"/>
      <c r="K49" s="211"/>
      <c r="M49" s="186"/>
      <c r="N49" s="186"/>
      <c r="O49" s="186"/>
      <c r="V49" s="187"/>
      <c r="W49" s="187"/>
      <c r="X49" s="187"/>
    </row>
    <row r="50" spans="2:24" s="185" customFormat="1" ht="47.25" customHeight="1" x14ac:dyDescent="0.2">
      <c r="B50" s="176" t="s">
        <v>75</v>
      </c>
      <c r="C50" s="474" t="s">
        <v>350</v>
      </c>
      <c r="D50" s="474"/>
      <c r="E50" s="474"/>
      <c r="F50" s="474"/>
      <c r="G50" s="474"/>
      <c r="H50" s="474"/>
      <c r="I50" s="474"/>
      <c r="J50" s="211"/>
      <c r="K50" s="211"/>
      <c r="M50" s="186"/>
      <c r="N50" s="186"/>
      <c r="O50" s="186"/>
      <c r="V50" s="187"/>
      <c r="W50" s="187"/>
      <c r="X50" s="187"/>
    </row>
    <row r="51" spans="2:24" s="185" customFormat="1" ht="47.25" customHeight="1" x14ac:dyDescent="0.2">
      <c r="B51" s="174" t="s">
        <v>76</v>
      </c>
      <c r="C51" s="475" t="s">
        <v>341</v>
      </c>
      <c r="D51" s="476"/>
      <c r="E51" s="476"/>
      <c r="F51" s="476"/>
      <c r="G51" s="476"/>
      <c r="H51" s="476"/>
      <c r="I51" s="476"/>
      <c r="J51" s="211"/>
      <c r="K51" s="211"/>
      <c r="M51" s="186"/>
      <c r="N51" s="186"/>
      <c r="O51" s="186"/>
      <c r="V51" s="187"/>
      <c r="W51" s="187"/>
      <c r="X51" s="187"/>
    </row>
    <row r="52" spans="2:24" s="185" customFormat="1" ht="29.25" customHeight="1" x14ac:dyDescent="0.2">
      <c r="B52" s="469" t="s">
        <v>39</v>
      </c>
      <c r="C52" s="469"/>
      <c r="D52" s="469"/>
      <c r="E52" s="469"/>
      <c r="F52" s="469"/>
      <c r="G52" s="469"/>
      <c r="H52" s="469"/>
      <c r="I52" s="469"/>
      <c r="J52" s="211"/>
      <c r="K52" s="211"/>
      <c r="M52" s="186"/>
      <c r="N52" s="186"/>
      <c r="O52" s="186"/>
      <c r="V52" s="187"/>
      <c r="W52" s="187"/>
      <c r="X52" s="187"/>
    </row>
    <row r="53" spans="2:24" s="185" customFormat="1" ht="33" customHeight="1" x14ac:dyDescent="0.2">
      <c r="B53" s="386" t="s">
        <v>77</v>
      </c>
      <c r="C53" s="248" t="s">
        <v>78</v>
      </c>
      <c r="D53" s="477" t="s">
        <v>79</v>
      </c>
      <c r="E53" s="478"/>
      <c r="F53" s="479"/>
      <c r="G53" s="477" t="s">
        <v>80</v>
      </c>
      <c r="H53" s="478"/>
      <c r="I53" s="479"/>
      <c r="J53" s="212"/>
      <c r="K53" s="212"/>
      <c r="M53" s="186"/>
      <c r="N53" s="186"/>
      <c r="O53" s="186"/>
      <c r="V53" s="187"/>
      <c r="W53" s="187"/>
      <c r="X53" s="187"/>
    </row>
    <row r="54" spans="2:24" s="185" customFormat="1" ht="63.75" customHeight="1" x14ac:dyDescent="0.2">
      <c r="B54" s="386"/>
      <c r="C54" s="249">
        <v>43656</v>
      </c>
      <c r="D54" s="390" t="s">
        <v>399</v>
      </c>
      <c r="E54" s="390"/>
      <c r="F54" s="390"/>
      <c r="G54" s="403" t="s">
        <v>400</v>
      </c>
      <c r="H54" s="403"/>
      <c r="I54" s="403"/>
      <c r="J54" s="212"/>
      <c r="K54" s="212"/>
      <c r="M54" s="186"/>
      <c r="N54" s="186"/>
      <c r="O54" s="186"/>
      <c r="V54" s="187"/>
      <c r="W54" s="187"/>
      <c r="X54" s="187"/>
    </row>
    <row r="55" spans="2:24" s="185" customFormat="1" ht="39.75" customHeight="1" x14ac:dyDescent="0.2">
      <c r="B55" s="174" t="s">
        <v>81</v>
      </c>
      <c r="C55" s="470" t="s">
        <v>342</v>
      </c>
      <c r="D55" s="389"/>
      <c r="E55" s="471" t="s">
        <v>82</v>
      </c>
      <c r="F55" s="471"/>
      <c r="G55" s="389" t="s">
        <v>342</v>
      </c>
      <c r="H55" s="389"/>
      <c r="I55" s="389"/>
      <c r="J55" s="213"/>
      <c r="K55" s="213"/>
      <c r="M55" s="186"/>
      <c r="N55" s="186"/>
      <c r="O55" s="186"/>
      <c r="V55" s="187"/>
      <c r="W55" s="187"/>
      <c r="X55" s="187"/>
    </row>
    <row r="56" spans="2:24" s="185" customFormat="1" ht="31.5" customHeight="1" x14ac:dyDescent="0.2">
      <c r="B56" s="209" t="s">
        <v>83</v>
      </c>
      <c r="C56" s="448" t="s">
        <v>351</v>
      </c>
      <c r="D56" s="448"/>
      <c r="E56" s="480" t="s">
        <v>87</v>
      </c>
      <c r="F56" s="480"/>
      <c r="G56" s="463" t="s">
        <v>311</v>
      </c>
      <c r="H56" s="463"/>
      <c r="I56" s="463"/>
      <c r="J56" s="213"/>
      <c r="K56" s="213"/>
      <c r="M56" s="186"/>
      <c r="N56" s="186"/>
      <c r="O56" s="186"/>
      <c r="V56" s="187"/>
      <c r="W56" s="187"/>
      <c r="X56" s="187"/>
    </row>
    <row r="57" spans="2:24" s="185" customFormat="1" ht="31.5" customHeight="1" x14ac:dyDescent="0.2">
      <c r="B57" s="209" t="s">
        <v>85</v>
      </c>
      <c r="C57" s="481"/>
      <c r="D57" s="482"/>
      <c r="E57" s="447" t="s">
        <v>84</v>
      </c>
      <c r="F57" s="447"/>
      <c r="G57" s="448"/>
      <c r="H57" s="448"/>
      <c r="I57" s="448"/>
      <c r="J57" s="214"/>
      <c r="K57" s="214"/>
      <c r="M57" s="186"/>
      <c r="N57" s="186"/>
      <c r="O57" s="186"/>
      <c r="V57" s="187"/>
      <c r="W57" s="187"/>
      <c r="X57" s="187"/>
    </row>
    <row r="58" spans="2:24" s="185" customFormat="1" ht="31.5" customHeight="1" x14ac:dyDescent="0.2">
      <c r="B58" s="209" t="s">
        <v>86</v>
      </c>
      <c r="C58" s="483"/>
      <c r="D58" s="484"/>
      <c r="E58" s="447"/>
      <c r="F58" s="447"/>
      <c r="G58" s="448"/>
      <c r="H58" s="448"/>
      <c r="I58" s="448"/>
      <c r="J58" s="214"/>
      <c r="K58" s="214"/>
      <c r="M58" s="186"/>
      <c r="N58" s="186"/>
      <c r="O58" s="186"/>
      <c r="V58" s="187"/>
      <c r="W58" s="187"/>
      <c r="X58" s="187"/>
    </row>
    <row r="59" spans="2:24" s="185" customFormat="1" ht="15" hidden="1" x14ac:dyDescent="0.25">
      <c r="B59" s="140"/>
      <c r="C59" s="140"/>
      <c r="D59" s="141"/>
      <c r="E59" s="141"/>
      <c r="F59" s="141"/>
      <c r="G59" s="141"/>
      <c r="H59" s="141"/>
      <c r="I59" s="142"/>
      <c r="J59" s="130"/>
      <c r="K59" s="130"/>
      <c r="M59" s="186"/>
      <c r="N59" s="186"/>
      <c r="O59" s="186"/>
      <c r="V59" s="187"/>
      <c r="W59" s="187"/>
      <c r="X59" s="187"/>
    </row>
    <row r="60" spans="2:24" s="185" customFormat="1" hidden="1" x14ac:dyDescent="0.2">
      <c r="B60" s="215"/>
      <c r="C60" s="216"/>
      <c r="D60" s="216"/>
      <c r="E60" s="217"/>
      <c r="F60" s="217"/>
      <c r="G60" s="218"/>
      <c r="H60" s="219"/>
      <c r="I60" s="216"/>
      <c r="J60" s="220"/>
      <c r="K60" s="220"/>
      <c r="M60" s="186"/>
      <c r="N60" s="186"/>
      <c r="O60" s="186"/>
      <c r="V60" s="187"/>
      <c r="W60" s="187"/>
      <c r="X60" s="187"/>
    </row>
    <row r="61" spans="2:24" s="185" customFormat="1" hidden="1" x14ac:dyDescent="0.2">
      <c r="B61" s="215"/>
      <c r="C61" s="216"/>
      <c r="D61" s="216"/>
      <c r="E61" s="217"/>
      <c r="F61" s="217"/>
      <c r="G61" s="218"/>
      <c r="H61" s="219"/>
      <c r="I61" s="216"/>
      <c r="J61" s="220"/>
      <c r="K61" s="220"/>
      <c r="M61" s="186"/>
      <c r="N61" s="186"/>
      <c r="O61" s="186"/>
      <c r="V61" s="187"/>
      <c r="W61" s="187"/>
      <c r="X61" s="187"/>
    </row>
    <row r="62" spans="2:24" s="185" customFormat="1" hidden="1" x14ac:dyDescent="0.2">
      <c r="B62" s="215"/>
      <c r="C62" s="216"/>
      <c r="D62" s="216"/>
      <c r="E62" s="217"/>
      <c r="F62" s="217"/>
      <c r="G62" s="218"/>
      <c r="H62" s="219"/>
      <c r="I62" s="216"/>
      <c r="J62" s="220"/>
      <c r="K62" s="220"/>
      <c r="M62" s="186"/>
      <c r="N62" s="186"/>
      <c r="O62" s="186"/>
      <c r="V62" s="187"/>
      <c r="W62" s="187"/>
      <c r="X62" s="187"/>
    </row>
    <row r="63" spans="2:24" s="185" customFormat="1" hidden="1" x14ac:dyDescent="0.2">
      <c r="B63" s="215"/>
      <c r="C63" s="216"/>
      <c r="D63" s="216"/>
      <c r="E63" s="217"/>
      <c r="F63" s="217"/>
      <c r="G63" s="218"/>
      <c r="H63" s="219"/>
      <c r="I63" s="216"/>
      <c r="J63" s="220"/>
      <c r="K63" s="220"/>
      <c r="M63" s="186"/>
      <c r="N63" s="186"/>
      <c r="O63" s="186"/>
      <c r="V63" s="187"/>
      <c r="W63" s="187"/>
      <c r="X63" s="187"/>
    </row>
    <row r="64" spans="2:24" s="185" customFormat="1" hidden="1" x14ac:dyDescent="0.2">
      <c r="B64" s="215"/>
      <c r="C64" s="216"/>
      <c r="D64" s="216"/>
      <c r="E64" s="217"/>
      <c r="F64" s="217"/>
      <c r="G64" s="218"/>
      <c r="H64" s="219"/>
      <c r="I64" s="216"/>
      <c r="J64" s="220"/>
      <c r="K64" s="220"/>
      <c r="M64" s="186"/>
      <c r="N64" s="186"/>
      <c r="O64" s="186"/>
      <c r="V64" s="187"/>
      <c r="W64" s="187"/>
      <c r="X64" s="187"/>
    </row>
    <row r="65" spans="2:24" s="185" customFormat="1" hidden="1" x14ac:dyDescent="0.2">
      <c r="B65" s="215"/>
      <c r="C65" s="216"/>
      <c r="D65" s="216"/>
      <c r="E65" s="217"/>
      <c r="F65" s="217"/>
      <c r="G65" s="218"/>
      <c r="H65" s="219"/>
      <c r="I65" s="216"/>
      <c r="J65" s="220"/>
      <c r="K65" s="220"/>
      <c r="M65" s="186"/>
      <c r="N65" s="186"/>
      <c r="O65" s="186"/>
      <c r="V65" s="187"/>
      <c r="W65" s="187"/>
      <c r="X65" s="187"/>
    </row>
    <row r="66" spans="2:24" s="185" customFormat="1" hidden="1" x14ac:dyDescent="0.2">
      <c r="B66" s="215"/>
      <c r="C66" s="216"/>
      <c r="D66" s="216"/>
      <c r="E66" s="217"/>
      <c r="F66" s="217"/>
      <c r="G66" s="218"/>
      <c r="H66" s="219"/>
      <c r="I66" s="216"/>
      <c r="J66" s="220"/>
      <c r="K66" s="220"/>
      <c r="M66" s="186"/>
      <c r="N66" s="186"/>
      <c r="O66" s="186"/>
      <c r="V66" s="187"/>
      <c r="W66" s="187"/>
      <c r="X66" s="187"/>
    </row>
    <row r="67" spans="2:24" s="185" customFormat="1" hidden="1" x14ac:dyDescent="0.2">
      <c r="B67" s="215"/>
      <c r="C67" s="216"/>
      <c r="D67" s="216"/>
      <c r="E67" s="217"/>
      <c r="F67" s="217"/>
      <c r="G67" s="218"/>
      <c r="H67" s="219"/>
      <c r="I67" s="216"/>
      <c r="J67" s="220"/>
      <c r="K67" s="220"/>
      <c r="M67" s="186"/>
      <c r="N67" s="186"/>
      <c r="O67" s="186"/>
      <c r="V67" s="187"/>
      <c r="W67" s="187"/>
      <c r="X67" s="187"/>
    </row>
  </sheetData>
  <sheetProtection formatCells="0" formatColumns="0" formatRows="0"/>
  <mergeCells count="64">
    <mergeCell ref="C56:D56"/>
    <mergeCell ref="E56:F56"/>
    <mergeCell ref="G56:I56"/>
    <mergeCell ref="E57:F58"/>
    <mergeCell ref="G57:I58"/>
    <mergeCell ref="C57:D58"/>
    <mergeCell ref="C55:D55"/>
    <mergeCell ref="E55:F55"/>
    <mergeCell ref="G55:I55"/>
    <mergeCell ref="B43:I43"/>
    <mergeCell ref="B44:I48"/>
    <mergeCell ref="C49:I49"/>
    <mergeCell ref="C50:I50"/>
    <mergeCell ref="C51:I51"/>
    <mergeCell ref="B52:I52"/>
    <mergeCell ref="B53:B54"/>
    <mergeCell ref="D53:F53"/>
    <mergeCell ref="G53:I53"/>
    <mergeCell ref="D54:F54"/>
    <mergeCell ref="G54:I54"/>
    <mergeCell ref="C42:I42"/>
    <mergeCell ref="C23:E23"/>
    <mergeCell ref="F23:I23"/>
    <mergeCell ref="C24:E24"/>
    <mergeCell ref="F24:I24"/>
    <mergeCell ref="C25:E25"/>
    <mergeCell ref="G25:I25"/>
    <mergeCell ref="C26:E26"/>
    <mergeCell ref="G26:I26"/>
    <mergeCell ref="C27:E27"/>
    <mergeCell ref="G27:I27"/>
    <mergeCell ref="B28:I28"/>
    <mergeCell ref="C19:I19"/>
    <mergeCell ref="C20:I20"/>
    <mergeCell ref="B21:B22"/>
    <mergeCell ref="C21:E21"/>
    <mergeCell ref="F21:I21"/>
    <mergeCell ref="C22:E22"/>
    <mergeCell ref="F22:I22"/>
    <mergeCell ref="C18:I18"/>
    <mergeCell ref="C11:F11"/>
    <mergeCell ref="H11:I11"/>
    <mergeCell ref="C12:F12"/>
    <mergeCell ref="H12:I12"/>
    <mergeCell ref="C13:I13"/>
    <mergeCell ref="C14:I14"/>
    <mergeCell ref="C15:F15"/>
    <mergeCell ref="H15:I15"/>
    <mergeCell ref="C16:F16"/>
    <mergeCell ref="H16:I16"/>
    <mergeCell ref="C17:I17"/>
    <mergeCell ref="D10:E10"/>
    <mergeCell ref="F10:G10"/>
    <mergeCell ref="B2:B5"/>
    <mergeCell ref="C2:I2"/>
    <mergeCell ref="C3:I3"/>
    <mergeCell ref="C4:I4"/>
    <mergeCell ref="C5:F5"/>
    <mergeCell ref="G5:I5"/>
    <mergeCell ref="B6:I6"/>
    <mergeCell ref="B7:I7"/>
    <mergeCell ref="B8:I8"/>
    <mergeCell ref="D9:E9"/>
    <mergeCell ref="F9:I9"/>
  </mergeCells>
  <dataValidations count="9">
    <dataValidation type="list" allowBlank="1" showInputMessage="1" showErrorMessage="1" prompt=" - " sqref="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formula1>F6:F8</formula1>
    </dataValidation>
    <dataValidation type="list" allowBlank="1" showInputMessage="1" showErrorMessage="1" prompt=" - " sqref="H16 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WVP16 H65552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H131088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H196624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H262160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H327696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H393232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H458768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H524304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H589840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H655376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H720912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H786448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H851984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H917520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H983056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WVP983056">
      <formula1>$N$8:$N$11</formula1>
    </dataValidation>
    <dataValidation type="list" allowBlank="1" showInputMessage="1" showErrorMessage="1" prompt=" - " 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formula1>$M$9:$M$12</formula1>
    </dataValidation>
    <dataValidation type="list" allowBlank="1" showInputMessage="1" showErrorMessage="1" prompt=" - " sqref="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ormula1>$N$17:$N$24</formula1>
    </dataValidation>
    <dataValidation type="list" allowBlank="1" showInputMessage="1" showErrorMessage="1" prompt=" - " sqref="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formula1>$N$14:$N$15</formula1>
    </dataValidation>
    <dataValidation type="list" allowBlank="1" showInputMessage="1" showErrorMessage="1" prompt=" - " sqref="C27 IY27 SU27 ACQ27 AMM27 AWI27 BGE27 BQA27 BZW27 CJS27 CTO27 DDK27 DNG27 DXC27 EGY27 EQU27 FAQ27 FKM27 FUI27 GEE27 GOA27 GXW27 HHS27 HRO27 IBK27 ILG27 IVC27 JEY27 JOU27 JYQ27 KIM27 KSI27 LCE27 LMA27 LVW27 MFS27 MPO27 MZK27 NJG27 NTC27 OCY27 OMU27 OWQ27 PGM27 PQI27 QAE27 QKA27 QTW27 RDS27 RNO27 RXK27 SHG27 SRC27 TAY27 TKU27 TUQ27 UEM27 UOI27 UYE27 VIA27 VRW27 WBS27 WLO27 WVK27 C65563 IY65563 SU65563 ACQ65563 AMM65563 AWI65563 BGE65563 BQA65563 BZW65563 CJS65563 CTO65563 DDK65563 DNG65563 DXC65563 EGY65563 EQU65563 FAQ65563 FKM65563 FUI65563 GEE65563 GOA65563 GXW65563 HHS65563 HRO65563 IBK65563 ILG65563 IVC65563 JEY65563 JOU65563 JYQ65563 KIM65563 KSI65563 LCE65563 LMA65563 LVW65563 MFS65563 MPO65563 MZK65563 NJG65563 NTC65563 OCY65563 OMU65563 OWQ65563 PGM65563 PQI65563 QAE65563 QKA65563 QTW65563 RDS65563 RNO65563 RXK65563 SHG65563 SRC65563 TAY65563 TKU65563 TUQ65563 UEM65563 UOI65563 UYE65563 VIA65563 VRW65563 WBS65563 WLO65563 WVK65563 C131099 IY131099 SU131099 ACQ131099 AMM131099 AWI131099 BGE131099 BQA131099 BZW131099 CJS131099 CTO131099 DDK131099 DNG131099 DXC131099 EGY131099 EQU131099 FAQ131099 FKM131099 FUI131099 GEE131099 GOA131099 GXW131099 HHS131099 HRO131099 IBK131099 ILG131099 IVC131099 JEY131099 JOU131099 JYQ131099 KIM131099 KSI131099 LCE131099 LMA131099 LVW131099 MFS131099 MPO131099 MZK131099 NJG131099 NTC131099 OCY131099 OMU131099 OWQ131099 PGM131099 PQI131099 QAE131099 QKA131099 QTW131099 RDS131099 RNO131099 RXK131099 SHG131099 SRC131099 TAY131099 TKU131099 TUQ131099 UEM131099 UOI131099 UYE131099 VIA131099 VRW131099 WBS131099 WLO131099 WVK131099 C196635 IY196635 SU196635 ACQ196635 AMM196635 AWI196635 BGE196635 BQA196635 BZW196635 CJS196635 CTO196635 DDK196635 DNG196635 DXC196635 EGY196635 EQU196635 FAQ196635 FKM196635 FUI196635 GEE196635 GOA196635 GXW196635 HHS196635 HRO196635 IBK196635 ILG196635 IVC196635 JEY196635 JOU196635 JYQ196635 KIM196635 KSI196635 LCE196635 LMA196635 LVW196635 MFS196635 MPO196635 MZK196635 NJG196635 NTC196635 OCY196635 OMU196635 OWQ196635 PGM196635 PQI196635 QAE196635 QKA196635 QTW196635 RDS196635 RNO196635 RXK196635 SHG196635 SRC196635 TAY196635 TKU196635 TUQ196635 UEM196635 UOI196635 UYE196635 VIA196635 VRW196635 WBS196635 WLO196635 WVK196635 C262171 IY262171 SU262171 ACQ262171 AMM262171 AWI262171 BGE262171 BQA262171 BZW262171 CJS262171 CTO262171 DDK262171 DNG262171 DXC262171 EGY262171 EQU262171 FAQ262171 FKM262171 FUI262171 GEE262171 GOA262171 GXW262171 HHS262171 HRO262171 IBK262171 ILG262171 IVC262171 JEY262171 JOU262171 JYQ262171 KIM262171 KSI262171 LCE262171 LMA262171 LVW262171 MFS262171 MPO262171 MZK262171 NJG262171 NTC262171 OCY262171 OMU262171 OWQ262171 PGM262171 PQI262171 QAE262171 QKA262171 QTW262171 RDS262171 RNO262171 RXK262171 SHG262171 SRC262171 TAY262171 TKU262171 TUQ262171 UEM262171 UOI262171 UYE262171 VIA262171 VRW262171 WBS262171 WLO262171 WVK262171 C327707 IY327707 SU327707 ACQ327707 AMM327707 AWI327707 BGE327707 BQA327707 BZW327707 CJS327707 CTO327707 DDK327707 DNG327707 DXC327707 EGY327707 EQU327707 FAQ327707 FKM327707 FUI327707 GEE327707 GOA327707 GXW327707 HHS327707 HRO327707 IBK327707 ILG327707 IVC327707 JEY327707 JOU327707 JYQ327707 KIM327707 KSI327707 LCE327707 LMA327707 LVW327707 MFS327707 MPO327707 MZK327707 NJG327707 NTC327707 OCY327707 OMU327707 OWQ327707 PGM327707 PQI327707 QAE327707 QKA327707 QTW327707 RDS327707 RNO327707 RXK327707 SHG327707 SRC327707 TAY327707 TKU327707 TUQ327707 UEM327707 UOI327707 UYE327707 VIA327707 VRW327707 WBS327707 WLO327707 WVK327707 C393243 IY393243 SU393243 ACQ393243 AMM393243 AWI393243 BGE393243 BQA393243 BZW393243 CJS393243 CTO393243 DDK393243 DNG393243 DXC393243 EGY393243 EQU393243 FAQ393243 FKM393243 FUI393243 GEE393243 GOA393243 GXW393243 HHS393243 HRO393243 IBK393243 ILG393243 IVC393243 JEY393243 JOU393243 JYQ393243 KIM393243 KSI393243 LCE393243 LMA393243 LVW393243 MFS393243 MPO393243 MZK393243 NJG393243 NTC393243 OCY393243 OMU393243 OWQ393243 PGM393243 PQI393243 QAE393243 QKA393243 QTW393243 RDS393243 RNO393243 RXK393243 SHG393243 SRC393243 TAY393243 TKU393243 TUQ393243 UEM393243 UOI393243 UYE393243 VIA393243 VRW393243 WBS393243 WLO393243 WVK393243 C458779 IY458779 SU458779 ACQ458779 AMM458779 AWI458779 BGE458779 BQA458779 BZW458779 CJS458779 CTO458779 DDK458779 DNG458779 DXC458779 EGY458779 EQU458779 FAQ458779 FKM458779 FUI458779 GEE458779 GOA458779 GXW458779 HHS458779 HRO458779 IBK458779 ILG458779 IVC458779 JEY458779 JOU458779 JYQ458779 KIM458779 KSI458779 LCE458779 LMA458779 LVW458779 MFS458779 MPO458779 MZK458779 NJG458779 NTC458779 OCY458779 OMU458779 OWQ458779 PGM458779 PQI458779 QAE458779 QKA458779 QTW458779 RDS458779 RNO458779 RXK458779 SHG458779 SRC458779 TAY458779 TKU458779 TUQ458779 UEM458779 UOI458779 UYE458779 VIA458779 VRW458779 WBS458779 WLO458779 WVK458779 C524315 IY524315 SU524315 ACQ524315 AMM524315 AWI524315 BGE524315 BQA524315 BZW524315 CJS524315 CTO524315 DDK524315 DNG524315 DXC524315 EGY524315 EQU524315 FAQ524315 FKM524315 FUI524315 GEE524315 GOA524315 GXW524315 HHS524315 HRO524315 IBK524315 ILG524315 IVC524315 JEY524315 JOU524315 JYQ524315 KIM524315 KSI524315 LCE524315 LMA524315 LVW524315 MFS524315 MPO524315 MZK524315 NJG524315 NTC524315 OCY524315 OMU524315 OWQ524315 PGM524315 PQI524315 QAE524315 QKA524315 QTW524315 RDS524315 RNO524315 RXK524315 SHG524315 SRC524315 TAY524315 TKU524315 TUQ524315 UEM524315 UOI524315 UYE524315 VIA524315 VRW524315 WBS524315 WLO524315 WVK524315 C589851 IY589851 SU589851 ACQ589851 AMM589851 AWI589851 BGE589851 BQA589851 BZW589851 CJS589851 CTO589851 DDK589851 DNG589851 DXC589851 EGY589851 EQU589851 FAQ589851 FKM589851 FUI589851 GEE589851 GOA589851 GXW589851 HHS589851 HRO589851 IBK589851 ILG589851 IVC589851 JEY589851 JOU589851 JYQ589851 KIM589851 KSI589851 LCE589851 LMA589851 LVW589851 MFS589851 MPO589851 MZK589851 NJG589851 NTC589851 OCY589851 OMU589851 OWQ589851 PGM589851 PQI589851 QAE589851 QKA589851 QTW589851 RDS589851 RNO589851 RXK589851 SHG589851 SRC589851 TAY589851 TKU589851 TUQ589851 UEM589851 UOI589851 UYE589851 VIA589851 VRW589851 WBS589851 WLO589851 WVK589851 C655387 IY655387 SU655387 ACQ655387 AMM655387 AWI655387 BGE655387 BQA655387 BZW655387 CJS655387 CTO655387 DDK655387 DNG655387 DXC655387 EGY655387 EQU655387 FAQ655387 FKM655387 FUI655387 GEE655387 GOA655387 GXW655387 HHS655387 HRO655387 IBK655387 ILG655387 IVC655387 JEY655387 JOU655387 JYQ655387 KIM655387 KSI655387 LCE655387 LMA655387 LVW655387 MFS655387 MPO655387 MZK655387 NJG655387 NTC655387 OCY655387 OMU655387 OWQ655387 PGM655387 PQI655387 QAE655387 QKA655387 QTW655387 RDS655387 RNO655387 RXK655387 SHG655387 SRC655387 TAY655387 TKU655387 TUQ655387 UEM655387 UOI655387 UYE655387 VIA655387 VRW655387 WBS655387 WLO655387 WVK655387 C720923 IY720923 SU720923 ACQ720923 AMM720923 AWI720923 BGE720923 BQA720923 BZW720923 CJS720923 CTO720923 DDK720923 DNG720923 DXC720923 EGY720923 EQU720923 FAQ720923 FKM720923 FUI720923 GEE720923 GOA720923 GXW720923 HHS720923 HRO720923 IBK720923 ILG720923 IVC720923 JEY720923 JOU720923 JYQ720923 KIM720923 KSI720923 LCE720923 LMA720923 LVW720923 MFS720923 MPO720923 MZK720923 NJG720923 NTC720923 OCY720923 OMU720923 OWQ720923 PGM720923 PQI720923 QAE720923 QKA720923 QTW720923 RDS720923 RNO720923 RXK720923 SHG720923 SRC720923 TAY720923 TKU720923 TUQ720923 UEM720923 UOI720923 UYE720923 VIA720923 VRW720923 WBS720923 WLO720923 WVK720923 C786459 IY786459 SU786459 ACQ786459 AMM786459 AWI786459 BGE786459 BQA786459 BZW786459 CJS786459 CTO786459 DDK786459 DNG786459 DXC786459 EGY786459 EQU786459 FAQ786459 FKM786459 FUI786459 GEE786459 GOA786459 GXW786459 HHS786459 HRO786459 IBK786459 ILG786459 IVC786459 JEY786459 JOU786459 JYQ786459 KIM786459 KSI786459 LCE786459 LMA786459 LVW786459 MFS786459 MPO786459 MZK786459 NJG786459 NTC786459 OCY786459 OMU786459 OWQ786459 PGM786459 PQI786459 QAE786459 QKA786459 QTW786459 RDS786459 RNO786459 RXK786459 SHG786459 SRC786459 TAY786459 TKU786459 TUQ786459 UEM786459 UOI786459 UYE786459 VIA786459 VRW786459 WBS786459 WLO786459 WVK786459 C851995 IY851995 SU851995 ACQ851995 AMM851995 AWI851995 BGE851995 BQA851995 BZW851995 CJS851995 CTO851995 DDK851995 DNG851995 DXC851995 EGY851995 EQU851995 FAQ851995 FKM851995 FUI851995 GEE851995 GOA851995 GXW851995 HHS851995 HRO851995 IBK851995 ILG851995 IVC851995 JEY851995 JOU851995 JYQ851995 KIM851995 KSI851995 LCE851995 LMA851995 LVW851995 MFS851995 MPO851995 MZK851995 NJG851995 NTC851995 OCY851995 OMU851995 OWQ851995 PGM851995 PQI851995 QAE851995 QKA851995 QTW851995 RDS851995 RNO851995 RXK851995 SHG851995 SRC851995 TAY851995 TKU851995 TUQ851995 UEM851995 UOI851995 UYE851995 VIA851995 VRW851995 WBS851995 WLO851995 WVK851995 C917531 IY917531 SU917531 ACQ917531 AMM917531 AWI917531 BGE917531 BQA917531 BZW917531 CJS917531 CTO917531 DDK917531 DNG917531 DXC917531 EGY917531 EQU917531 FAQ917531 FKM917531 FUI917531 GEE917531 GOA917531 GXW917531 HHS917531 HRO917531 IBK917531 ILG917531 IVC917531 JEY917531 JOU917531 JYQ917531 KIM917531 KSI917531 LCE917531 LMA917531 LVW917531 MFS917531 MPO917531 MZK917531 NJG917531 NTC917531 OCY917531 OMU917531 OWQ917531 PGM917531 PQI917531 QAE917531 QKA917531 QTW917531 RDS917531 RNO917531 RXK917531 SHG917531 SRC917531 TAY917531 TKU917531 TUQ917531 UEM917531 UOI917531 UYE917531 VIA917531 VRW917531 WBS917531 WLO917531 WVK917531 C983067 IY983067 SU983067 ACQ983067 AMM983067 AWI983067 BGE983067 BQA983067 BZW983067 CJS983067 CTO983067 DDK983067 DNG983067 DXC983067 EGY983067 EQU983067 FAQ983067 FKM983067 FUI983067 GEE983067 GOA983067 GXW983067 HHS983067 HRO983067 IBK983067 ILG983067 IVC983067 JEY983067 JOU983067 JYQ983067 KIM983067 KSI983067 LCE983067 LMA983067 LVW983067 MFS983067 MPO983067 MZK983067 NJG983067 NTC983067 OCY983067 OMU983067 OWQ983067 PGM983067 PQI983067 QAE983067 QKA983067 QTW983067 RDS983067 RNO983067 RXK983067 SHG983067 SRC983067 TAY983067 TKU983067 TUQ983067 UEM983067 UOI983067 UYE983067 VIA983067 VRW983067 WBS983067 WLO983067 WVK983067">
      <formula1>$M$15:$M$18</formula1>
    </dataValidation>
    <dataValidation type="list" allowBlank="1" showInputMessage="1" showErrorMessage="1" sqref="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formula1>O20:O22</formula1>
    </dataValidation>
    <dataValidation type="list" allowBlank="1" showInputMessage="1" showErrorMessage="1" sqref="J15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WVR983055">
      <formula1>O20:O22</formula1>
    </dataValidation>
    <dataValidation type="list" allowBlank="1" showInputMessage="1" showErrorMessage="1" sqref="J13:K13 JF13:JG13 TB13:TC13 ACX13:ACY13 AMT13:AMU13 AWP13:AWQ13 BGL13:BGM13 BQH13:BQI13 CAD13:CAE13 CJZ13:CKA13 CTV13:CTW13 DDR13:DDS13 DNN13:DNO13 DXJ13:DXK13 EHF13:EHG13 ERB13:ERC13 FAX13:FAY13 FKT13:FKU13 FUP13:FUQ13 GEL13:GEM13 GOH13:GOI13 GYD13:GYE13 HHZ13:HIA13 HRV13:HRW13 IBR13:IBS13 ILN13:ILO13 IVJ13:IVK13 JFF13:JFG13 JPB13:JPC13 JYX13:JYY13 KIT13:KIU13 KSP13:KSQ13 LCL13:LCM13 LMH13:LMI13 LWD13:LWE13 MFZ13:MGA13 MPV13:MPW13 MZR13:MZS13 NJN13:NJO13 NTJ13:NTK13 ODF13:ODG13 ONB13:ONC13 OWX13:OWY13 PGT13:PGU13 PQP13:PQQ13 QAL13:QAM13 QKH13:QKI13 QUD13:QUE13 RDZ13:REA13 RNV13:RNW13 RXR13:RXS13 SHN13:SHO13 SRJ13:SRK13 TBF13:TBG13 TLB13:TLC13 TUX13:TUY13 UET13:UEU13 UOP13:UOQ13 UYL13:UYM13 VIH13:VII13 VSD13:VSE13 WBZ13:WCA13 WLV13:WLW13 WVR13:WVS13 J65549:K65549 JF65549:JG65549 TB65549:TC65549 ACX65549:ACY65549 AMT65549:AMU65549 AWP65549:AWQ65549 BGL65549:BGM65549 BQH65549:BQI65549 CAD65549:CAE65549 CJZ65549:CKA65549 CTV65549:CTW65549 DDR65549:DDS65549 DNN65549:DNO65549 DXJ65549:DXK65549 EHF65549:EHG65549 ERB65549:ERC65549 FAX65549:FAY65549 FKT65549:FKU65549 FUP65549:FUQ65549 GEL65549:GEM65549 GOH65549:GOI65549 GYD65549:GYE65549 HHZ65549:HIA65549 HRV65549:HRW65549 IBR65549:IBS65549 ILN65549:ILO65549 IVJ65549:IVK65549 JFF65549:JFG65549 JPB65549:JPC65549 JYX65549:JYY65549 KIT65549:KIU65549 KSP65549:KSQ65549 LCL65549:LCM65549 LMH65549:LMI65549 LWD65549:LWE65549 MFZ65549:MGA65549 MPV65549:MPW65549 MZR65549:MZS65549 NJN65549:NJO65549 NTJ65549:NTK65549 ODF65549:ODG65549 ONB65549:ONC65549 OWX65549:OWY65549 PGT65549:PGU65549 PQP65549:PQQ65549 QAL65549:QAM65549 QKH65549:QKI65549 QUD65549:QUE65549 RDZ65549:REA65549 RNV65549:RNW65549 RXR65549:RXS65549 SHN65549:SHO65549 SRJ65549:SRK65549 TBF65549:TBG65549 TLB65549:TLC65549 TUX65549:TUY65549 UET65549:UEU65549 UOP65549:UOQ65549 UYL65549:UYM65549 VIH65549:VII65549 VSD65549:VSE65549 WBZ65549:WCA65549 WLV65549:WLW65549 WVR65549:WVS65549 J131085:K131085 JF131085:JG131085 TB131085:TC131085 ACX131085:ACY131085 AMT131085:AMU131085 AWP131085:AWQ131085 BGL131085:BGM131085 BQH131085:BQI131085 CAD131085:CAE131085 CJZ131085:CKA131085 CTV131085:CTW131085 DDR131085:DDS131085 DNN131085:DNO131085 DXJ131085:DXK131085 EHF131085:EHG131085 ERB131085:ERC131085 FAX131085:FAY131085 FKT131085:FKU131085 FUP131085:FUQ131085 GEL131085:GEM131085 GOH131085:GOI131085 GYD131085:GYE131085 HHZ131085:HIA131085 HRV131085:HRW131085 IBR131085:IBS131085 ILN131085:ILO131085 IVJ131085:IVK131085 JFF131085:JFG131085 JPB131085:JPC131085 JYX131085:JYY131085 KIT131085:KIU131085 KSP131085:KSQ131085 LCL131085:LCM131085 LMH131085:LMI131085 LWD131085:LWE131085 MFZ131085:MGA131085 MPV131085:MPW131085 MZR131085:MZS131085 NJN131085:NJO131085 NTJ131085:NTK131085 ODF131085:ODG131085 ONB131085:ONC131085 OWX131085:OWY131085 PGT131085:PGU131085 PQP131085:PQQ131085 QAL131085:QAM131085 QKH131085:QKI131085 QUD131085:QUE131085 RDZ131085:REA131085 RNV131085:RNW131085 RXR131085:RXS131085 SHN131085:SHO131085 SRJ131085:SRK131085 TBF131085:TBG131085 TLB131085:TLC131085 TUX131085:TUY131085 UET131085:UEU131085 UOP131085:UOQ131085 UYL131085:UYM131085 VIH131085:VII131085 VSD131085:VSE131085 WBZ131085:WCA131085 WLV131085:WLW131085 WVR131085:WVS131085 J196621:K196621 JF196621:JG196621 TB196621:TC196621 ACX196621:ACY196621 AMT196621:AMU196621 AWP196621:AWQ196621 BGL196621:BGM196621 BQH196621:BQI196621 CAD196621:CAE196621 CJZ196621:CKA196621 CTV196621:CTW196621 DDR196621:DDS196621 DNN196621:DNO196621 DXJ196621:DXK196621 EHF196621:EHG196621 ERB196621:ERC196621 FAX196621:FAY196621 FKT196621:FKU196621 FUP196621:FUQ196621 GEL196621:GEM196621 GOH196621:GOI196621 GYD196621:GYE196621 HHZ196621:HIA196621 HRV196621:HRW196621 IBR196621:IBS196621 ILN196621:ILO196621 IVJ196621:IVK196621 JFF196621:JFG196621 JPB196621:JPC196621 JYX196621:JYY196621 KIT196621:KIU196621 KSP196621:KSQ196621 LCL196621:LCM196621 LMH196621:LMI196621 LWD196621:LWE196621 MFZ196621:MGA196621 MPV196621:MPW196621 MZR196621:MZS196621 NJN196621:NJO196621 NTJ196621:NTK196621 ODF196621:ODG196621 ONB196621:ONC196621 OWX196621:OWY196621 PGT196621:PGU196621 PQP196621:PQQ196621 QAL196621:QAM196621 QKH196621:QKI196621 QUD196621:QUE196621 RDZ196621:REA196621 RNV196621:RNW196621 RXR196621:RXS196621 SHN196621:SHO196621 SRJ196621:SRK196621 TBF196621:TBG196621 TLB196621:TLC196621 TUX196621:TUY196621 UET196621:UEU196621 UOP196621:UOQ196621 UYL196621:UYM196621 VIH196621:VII196621 VSD196621:VSE196621 WBZ196621:WCA196621 WLV196621:WLW196621 WVR196621:WVS196621 J262157:K262157 JF262157:JG262157 TB262157:TC262157 ACX262157:ACY262157 AMT262157:AMU262157 AWP262157:AWQ262157 BGL262157:BGM262157 BQH262157:BQI262157 CAD262157:CAE262157 CJZ262157:CKA262157 CTV262157:CTW262157 DDR262157:DDS262157 DNN262157:DNO262157 DXJ262157:DXK262157 EHF262157:EHG262157 ERB262157:ERC262157 FAX262157:FAY262157 FKT262157:FKU262157 FUP262157:FUQ262157 GEL262157:GEM262157 GOH262157:GOI262157 GYD262157:GYE262157 HHZ262157:HIA262157 HRV262157:HRW262157 IBR262157:IBS262157 ILN262157:ILO262157 IVJ262157:IVK262157 JFF262157:JFG262157 JPB262157:JPC262157 JYX262157:JYY262157 KIT262157:KIU262157 KSP262157:KSQ262157 LCL262157:LCM262157 LMH262157:LMI262157 LWD262157:LWE262157 MFZ262157:MGA262157 MPV262157:MPW262157 MZR262157:MZS262157 NJN262157:NJO262157 NTJ262157:NTK262157 ODF262157:ODG262157 ONB262157:ONC262157 OWX262157:OWY262157 PGT262157:PGU262157 PQP262157:PQQ262157 QAL262157:QAM262157 QKH262157:QKI262157 QUD262157:QUE262157 RDZ262157:REA262157 RNV262157:RNW262157 RXR262157:RXS262157 SHN262157:SHO262157 SRJ262157:SRK262157 TBF262157:TBG262157 TLB262157:TLC262157 TUX262157:TUY262157 UET262157:UEU262157 UOP262157:UOQ262157 UYL262157:UYM262157 VIH262157:VII262157 VSD262157:VSE262157 WBZ262157:WCA262157 WLV262157:WLW262157 WVR262157:WVS262157 J327693:K327693 JF327693:JG327693 TB327693:TC327693 ACX327693:ACY327693 AMT327693:AMU327693 AWP327693:AWQ327693 BGL327693:BGM327693 BQH327693:BQI327693 CAD327693:CAE327693 CJZ327693:CKA327693 CTV327693:CTW327693 DDR327693:DDS327693 DNN327693:DNO327693 DXJ327693:DXK327693 EHF327693:EHG327693 ERB327693:ERC327693 FAX327693:FAY327693 FKT327693:FKU327693 FUP327693:FUQ327693 GEL327693:GEM327693 GOH327693:GOI327693 GYD327693:GYE327693 HHZ327693:HIA327693 HRV327693:HRW327693 IBR327693:IBS327693 ILN327693:ILO327693 IVJ327693:IVK327693 JFF327693:JFG327693 JPB327693:JPC327693 JYX327693:JYY327693 KIT327693:KIU327693 KSP327693:KSQ327693 LCL327693:LCM327693 LMH327693:LMI327693 LWD327693:LWE327693 MFZ327693:MGA327693 MPV327693:MPW327693 MZR327693:MZS327693 NJN327693:NJO327693 NTJ327693:NTK327693 ODF327693:ODG327693 ONB327693:ONC327693 OWX327693:OWY327693 PGT327693:PGU327693 PQP327693:PQQ327693 QAL327693:QAM327693 QKH327693:QKI327693 QUD327693:QUE327693 RDZ327693:REA327693 RNV327693:RNW327693 RXR327693:RXS327693 SHN327693:SHO327693 SRJ327693:SRK327693 TBF327693:TBG327693 TLB327693:TLC327693 TUX327693:TUY327693 UET327693:UEU327693 UOP327693:UOQ327693 UYL327693:UYM327693 VIH327693:VII327693 VSD327693:VSE327693 WBZ327693:WCA327693 WLV327693:WLW327693 WVR327693:WVS327693 J393229:K393229 JF393229:JG393229 TB393229:TC393229 ACX393229:ACY393229 AMT393229:AMU393229 AWP393229:AWQ393229 BGL393229:BGM393229 BQH393229:BQI393229 CAD393229:CAE393229 CJZ393229:CKA393229 CTV393229:CTW393229 DDR393229:DDS393229 DNN393229:DNO393229 DXJ393229:DXK393229 EHF393229:EHG393229 ERB393229:ERC393229 FAX393229:FAY393229 FKT393229:FKU393229 FUP393229:FUQ393229 GEL393229:GEM393229 GOH393229:GOI393229 GYD393229:GYE393229 HHZ393229:HIA393229 HRV393229:HRW393229 IBR393229:IBS393229 ILN393229:ILO393229 IVJ393229:IVK393229 JFF393229:JFG393229 JPB393229:JPC393229 JYX393229:JYY393229 KIT393229:KIU393229 KSP393229:KSQ393229 LCL393229:LCM393229 LMH393229:LMI393229 LWD393229:LWE393229 MFZ393229:MGA393229 MPV393229:MPW393229 MZR393229:MZS393229 NJN393229:NJO393229 NTJ393229:NTK393229 ODF393229:ODG393229 ONB393229:ONC393229 OWX393229:OWY393229 PGT393229:PGU393229 PQP393229:PQQ393229 QAL393229:QAM393229 QKH393229:QKI393229 QUD393229:QUE393229 RDZ393229:REA393229 RNV393229:RNW393229 RXR393229:RXS393229 SHN393229:SHO393229 SRJ393229:SRK393229 TBF393229:TBG393229 TLB393229:TLC393229 TUX393229:TUY393229 UET393229:UEU393229 UOP393229:UOQ393229 UYL393229:UYM393229 VIH393229:VII393229 VSD393229:VSE393229 WBZ393229:WCA393229 WLV393229:WLW393229 WVR393229:WVS393229 J458765:K458765 JF458765:JG458765 TB458765:TC458765 ACX458765:ACY458765 AMT458765:AMU458765 AWP458765:AWQ458765 BGL458765:BGM458765 BQH458765:BQI458765 CAD458765:CAE458765 CJZ458765:CKA458765 CTV458765:CTW458765 DDR458765:DDS458765 DNN458765:DNO458765 DXJ458765:DXK458765 EHF458765:EHG458765 ERB458765:ERC458765 FAX458765:FAY458765 FKT458765:FKU458765 FUP458765:FUQ458765 GEL458765:GEM458765 GOH458765:GOI458765 GYD458765:GYE458765 HHZ458765:HIA458765 HRV458765:HRW458765 IBR458765:IBS458765 ILN458765:ILO458765 IVJ458765:IVK458765 JFF458765:JFG458765 JPB458765:JPC458765 JYX458765:JYY458765 KIT458765:KIU458765 KSP458765:KSQ458765 LCL458765:LCM458765 LMH458765:LMI458765 LWD458765:LWE458765 MFZ458765:MGA458765 MPV458765:MPW458765 MZR458765:MZS458765 NJN458765:NJO458765 NTJ458765:NTK458765 ODF458765:ODG458765 ONB458765:ONC458765 OWX458765:OWY458765 PGT458765:PGU458765 PQP458765:PQQ458765 QAL458765:QAM458765 QKH458765:QKI458765 QUD458765:QUE458765 RDZ458765:REA458765 RNV458765:RNW458765 RXR458765:RXS458765 SHN458765:SHO458765 SRJ458765:SRK458765 TBF458765:TBG458765 TLB458765:TLC458765 TUX458765:TUY458765 UET458765:UEU458765 UOP458765:UOQ458765 UYL458765:UYM458765 VIH458765:VII458765 VSD458765:VSE458765 WBZ458765:WCA458765 WLV458765:WLW458765 WVR458765:WVS458765 J524301:K524301 JF524301:JG524301 TB524301:TC524301 ACX524301:ACY524301 AMT524301:AMU524301 AWP524301:AWQ524301 BGL524301:BGM524301 BQH524301:BQI524301 CAD524301:CAE524301 CJZ524301:CKA524301 CTV524301:CTW524301 DDR524301:DDS524301 DNN524301:DNO524301 DXJ524301:DXK524301 EHF524301:EHG524301 ERB524301:ERC524301 FAX524301:FAY524301 FKT524301:FKU524301 FUP524301:FUQ524301 GEL524301:GEM524301 GOH524301:GOI524301 GYD524301:GYE524301 HHZ524301:HIA524301 HRV524301:HRW524301 IBR524301:IBS524301 ILN524301:ILO524301 IVJ524301:IVK524301 JFF524301:JFG524301 JPB524301:JPC524301 JYX524301:JYY524301 KIT524301:KIU524301 KSP524301:KSQ524301 LCL524301:LCM524301 LMH524301:LMI524301 LWD524301:LWE524301 MFZ524301:MGA524301 MPV524301:MPW524301 MZR524301:MZS524301 NJN524301:NJO524301 NTJ524301:NTK524301 ODF524301:ODG524301 ONB524301:ONC524301 OWX524301:OWY524301 PGT524301:PGU524301 PQP524301:PQQ524301 QAL524301:QAM524301 QKH524301:QKI524301 QUD524301:QUE524301 RDZ524301:REA524301 RNV524301:RNW524301 RXR524301:RXS524301 SHN524301:SHO524301 SRJ524301:SRK524301 TBF524301:TBG524301 TLB524301:TLC524301 TUX524301:TUY524301 UET524301:UEU524301 UOP524301:UOQ524301 UYL524301:UYM524301 VIH524301:VII524301 VSD524301:VSE524301 WBZ524301:WCA524301 WLV524301:WLW524301 WVR524301:WVS524301 J589837:K589837 JF589837:JG589837 TB589837:TC589837 ACX589837:ACY589837 AMT589837:AMU589837 AWP589837:AWQ589837 BGL589837:BGM589837 BQH589837:BQI589837 CAD589837:CAE589837 CJZ589837:CKA589837 CTV589837:CTW589837 DDR589837:DDS589837 DNN589837:DNO589837 DXJ589837:DXK589837 EHF589837:EHG589837 ERB589837:ERC589837 FAX589837:FAY589837 FKT589837:FKU589837 FUP589837:FUQ589837 GEL589837:GEM589837 GOH589837:GOI589837 GYD589837:GYE589837 HHZ589837:HIA589837 HRV589837:HRW589837 IBR589837:IBS589837 ILN589837:ILO589837 IVJ589837:IVK589837 JFF589837:JFG589837 JPB589837:JPC589837 JYX589837:JYY589837 KIT589837:KIU589837 KSP589837:KSQ589837 LCL589837:LCM589837 LMH589837:LMI589837 LWD589837:LWE589837 MFZ589837:MGA589837 MPV589837:MPW589837 MZR589837:MZS589837 NJN589837:NJO589837 NTJ589837:NTK589837 ODF589837:ODG589837 ONB589837:ONC589837 OWX589837:OWY589837 PGT589837:PGU589837 PQP589837:PQQ589837 QAL589837:QAM589837 QKH589837:QKI589837 QUD589837:QUE589837 RDZ589837:REA589837 RNV589837:RNW589837 RXR589837:RXS589837 SHN589837:SHO589837 SRJ589837:SRK589837 TBF589837:TBG589837 TLB589837:TLC589837 TUX589837:TUY589837 UET589837:UEU589837 UOP589837:UOQ589837 UYL589837:UYM589837 VIH589837:VII589837 VSD589837:VSE589837 WBZ589837:WCA589837 WLV589837:WLW589837 WVR589837:WVS589837 J655373:K655373 JF655373:JG655373 TB655373:TC655373 ACX655373:ACY655373 AMT655373:AMU655373 AWP655373:AWQ655373 BGL655373:BGM655373 BQH655373:BQI655373 CAD655373:CAE655373 CJZ655373:CKA655373 CTV655373:CTW655373 DDR655373:DDS655373 DNN655373:DNO655373 DXJ655373:DXK655373 EHF655373:EHG655373 ERB655373:ERC655373 FAX655373:FAY655373 FKT655373:FKU655373 FUP655373:FUQ655373 GEL655373:GEM655373 GOH655373:GOI655373 GYD655373:GYE655373 HHZ655373:HIA655373 HRV655373:HRW655373 IBR655373:IBS655373 ILN655373:ILO655373 IVJ655373:IVK655373 JFF655373:JFG655373 JPB655373:JPC655373 JYX655373:JYY655373 KIT655373:KIU655373 KSP655373:KSQ655373 LCL655373:LCM655373 LMH655373:LMI655373 LWD655373:LWE655373 MFZ655373:MGA655373 MPV655373:MPW655373 MZR655373:MZS655373 NJN655373:NJO655373 NTJ655373:NTK655373 ODF655373:ODG655373 ONB655373:ONC655373 OWX655373:OWY655373 PGT655373:PGU655373 PQP655373:PQQ655373 QAL655373:QAM655373 QKH655373:QKI655373 QUD655373:QUE655373 RDZ655373:REA655373 RNV655373:RNW655373 RXR655373:RXS655373 SHN655373:SHO655373 SRJ655373:SRK655373 TBF655373:TBG655373 TLB655373:TLC655373 TUX655373:TUY655373 UET655373:UEU655373 UOP655373:UOQ655373 UYL655373:UYM655373 VIH655373:VII655373 VSD655373:VSE655373 WBZ655373:WCA655373 WLV655373:WLW655373 WVR655373:WVS655373 J720909:K720909 JF720909:JG720909 TB720909:TC720909 ACX720909:ACY720909 AMT720909:AMU720909 AWP720909:AWQ720909 BGL720909:BGM720909 BQH720909:BQI720909 CAD720909:CAE720909 CJZ720909:CKA720909 CTV720909:CTW720909 DDR720909:DDS720909 DNN720909:DNO720909 DXJ720909:DXK720909 EHF720909:EHG720909 ERB720909:ERC720909 FAX720909:FAY720909 FKT720909:FKU720909 FUP720909:FUQ720909 GEL720909:GEM720909 GOH720909:GOI720909 GYD720909:GYE720909 HHZ720909:HIA720909 HRV720909:HRW720909 IBR720909:IBS720909 ILN720909:ILO720909 IVJ720909:IVK720909 JFF720909:JFG720909 JPB720909:JPC720909 JYX720909:JYY720909 KIT720909:KIU720909 KSP720909:KSQ720909 LCL720909:LCM720909 LMH720909:LMI720909 LWD720909:LWE720909 MFZ720909:MGA720909 MPV720909:MPW720909 MZR720909:MZS720909 NJN720909:NJO720909 NTJ720909:NTK720909 ODF720909:ODG720909 ONB720909:ONC720909 OWX720909:OWY720909 PGT720909:PGU720909 PQP720909:PQQ720909 QAL720909:QAM720909 QKH720909:QKI720909 QUD720909:QUE720909 RDZ720909:REA720909 RNV720909:RNW720909 RXR720909:RXS720909 SHN720909:SHO720909 SRJ720909:SRK720909 TBF720909:TBG720909 TLB720909:TLC720909 TUX720909:TUY720909 UET720909:UEU720909 UOP720909:UOQ720909 UYL720909:UYM720909 VIH720909:VII720909 VSD720909:VSE720909 WBZ720909:WCA720909 WLV720909:WLW720909 WVR720909:WVS720909 J786445:K786445 JF786445:JG786445 TB786445:TC786445 ACX786445:ACY786445 AMT786445:AMU786445 AWP786445:AWQ786445 BGL786445:BGM786445 BQH786445:BQI786445 CAD786445:CAE786445 CJZ786445:CKA786445 CTV786445:CTW786445 DDR786445:DDS786445 DNN786445:DNO786445 DXJ786445:DXK786445 EHF786445:EHG786445 ERB786445:ERC786445 FAX786445:FAY786445 FKT786445:FKU786445 FUP786445:FUQ786445 GEL786445:GEM786445 GOH786445:GOI786445 GYD786445:GYE786445 HHZ786445:HIA786445 HRV786445:HRW786445 IBR786445:IBS786445 ILN786445:ILO786445 IVJ786445:IVK786445 JFF786445:JFG786445 JPB786445:JPC786445 JYX786445:JYY786445 KIT786445:KIU786445 KSP786445:KSQ786445 LCL786445:LCM786445 LMH786445:LMI786445 LWD786445:LWE786445 MFZ786445:MGA786445 MPV786445:MPW786445 MZR786445:MZS786445 NJN786445:NJO786445 NTJ786445:NTK786445 ODF786445:ODG786445 ONB786445:ONC786445 OWX786445:OWY786445 PGT786445:PGU786445 PQP786445:PQQ786445 QAL786445:QAM786445 QKH786445:QKI786445 QUD786445:QUE786445 RDZ786445:REA786445 RNV786445:RNW786445 RXR786445:RXS786445 SHN786445:SHO786445 SRJ786445:SRK786445 TBF786445:TBG786445 TLB786445:TLC786445 TUX786445:TUY786445 UET786445:UEU786445 UOP786445:UOQ786445 UYL786445:UYM786445 VIH786445:VII786445 VSD786445:VSE786445 WBZ786445:WCA786445 WLV786445:WLW786445 WVR786445:WVS786445 J851981:K851981 JF851981:JG851981 TB851981:TC851981 ACX851981:ACY851981 AMT851981:AMU851981 AWP851981:AWQ851981 BGL851981:BGM851981 BQH851981:BQI851981 CAD851981:CAE851981 CJZ851981:CKA851981 CTV851981:CTW851981 DDR851981:DDS851981 DNN851981:DNO851981 DXJ851981:DXK851981 EHF851981:EHG851981 ERB851981:ERC851981 FAX851981:FAY851981 FKT851981:FKU851981 FUP851981:FUQ851981 GEL851981:GEM851981 GOH851981:GOI851981 GYD851981:GYE851981 HHZ851981:HIA851981 HRV851981:HRW851981 IBR851981:IBS851981 ILN851981:ILO851981 IVJ851981:IVK851981 JFF851981:JFG851981 JPB851981:JPC851981 JYX851981:JYY851981 KIT851981:KIU851981 KSP851981:KSQ851981 LCL851981:LCM851981 LMH851981:LMI851981 LWD851981:LWE851981 MFZ851981:MGA851981 MPV851981:MPW851981 MZR851981:MZS851981 NJN851981:NJO851981 NTJ851981:NTK851981 ODF851981:ODG851981 ONB851981:ONC851981 OWX851981:OWY851981 PGT851981:PGU851981 PQP851981:PQQ851981 QAL851981:QAM851981 QKH851981:QKI851981 QUD851981:QUE851981 RDZ851981:REA851981 RNV851981:RNW851981 RXR851981:RXS851981 SHN851981:SHO851981 SRJ851981:SRK851981 TBF851981:TBG851981 TLB851981:TLC851981 TUX851981:TUY851981 UET851981:UEU851981 UOP851981:UOQ851981 UYL851981:UYM851981 VIH851981:VII851981 VSD851981:VSE851981 WBZ851981:WCA851981 WLV851981:WLW851981 WVR851981:WVS851981 J917517:K917517 JF917517:JG917517 TB917517:TC917517 ACX917517:ACY917517 AMT917517:AMU917517 AWP917517:AWQ917517 BGL917517:BGM917517 BQH917517:BQI917517 CAD917517:CAE917517 CJZ917517:CKA917517 CTV917517:CTW917517 DDR917517:DDS917517 DNN917517:DNO917517 DXJ917517:DXK917517 EHF917517:EHG917517 ERB917517:ERC917517 FAX917517:FAY917517 FKT917517:FKU917517 FUP917517:FUQ917517 GEL917517:GEM917517 GOH917517:GOI917517 GYD917517:GYE917517 HHZ917517:HIA917517 HRV917517:HRW917517 IBR917517:IBS917517 ILN917517:ILO917517 IVJ917517:IVK917517 JFF917517:JFG917517 JPB917517:JPC917517 JYX917517:JYY917517 KIT917517:KIU917517 KSP917517:KSQ917517 LCL917517:LCM917517 LMH917517:LMI917517 LWD917517:LWE917517 MFZ917517:MGA917517 MPV917517:MPW917517 MZR917517:MZS917517 NJN917517:NJO917517 NTJ917517:NTK917517 ODF917517:ODG917517 ONB917517:ONC917517 OWX917517:OWY917517 PGT917517:PGU917517 PQP917517:PQQ917517 QAL917517:QAM917517 QKH917517:QKI917517 QUD917517:QUE917517 RDZ917517:REA917517 RNV917517:RNW917517 RXR917517:RXS917517 SHN917517:SHO917517 SRJ917517:SRK917517 TBF917517:TBG917517 TLB917517:TLC917517 TUX917517:TUY917517 UET917517:UEU917517 UOP917517:UOQ917517 UYL917517:UYM917517 VIH917517:VII917517 VSD917517:VSE917517 WBZ917517:WCA917517 WLV917517:WLW917517 WVR917517:WVS917517 J983053:K983053 JF983053:JG983053 TB983053:TC983053 ACX983053:ACY983053 AMT983053:AMU983053 AWP983053:AWQ983053 BGL983053:BGM983053 BQH983053:BQI983053 CAD983053:CAE983053 CJZ983053:CKA983053 CTV983053:CTW983053 DDR983053:DDS983053 DNN983053:DNO983053 DXJ983053:DXK983053 EHF983053:EHG983053 ERB983053:ERC983053 FAX983053:FAY983053 FKT983053:FKU983053 FUP983053:FUQ983053 GEL983053:GEM983053 GOH983053:GOI983053 GYD983053:GYE983053 HHZ983053:HIA983053 HRV983053:HRW983053 IBR983053:IBS983053 ILN983053:ILO983053 IVJ983053:IVK983053 JFF983053:JFG983053 JPB983053:JPC983053 JYX983053:JYY983053 KIT983053:KIU983053 KSP983053:KSQ983053 LCL983053:LCM983053 LMH983053:LMI983053 LWD983053:LWE983053 MFZ983053:MGA983053 MPV983053:MPW983053 MZR983053:MZS983053 NJN983053:NJO983053 NTJ983053:NTK983053 ODF983053:ODG983053 ONB983053:ONC983053 OWX983053:OWY983053 PGT983053:PGU983053 PQP983053:PQQ983053 QAL983053:QAM983053 QKH983053:QKI983053 QUD983053:QUE983053 RDZ983053:REA983053 RNV983053:RNW983053 RXR983053:RXS983053 SHN983053:SHO983053 SRJ983053:SRK983053 TBF983053:TBG983053 TLB983053:TLC983053 TUX983053:TUY983053 UET983053:UEU983053 UOP983053:UOQ983053 UYL983053:UYM983053 VIH983053:VII983053 VSD983053:VSE983053 WBZ983053:WCA983053 WLV983053:WLW983053 WVR983053:WVS983053">
      <formula1>$M$24:$M$31</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opLeftCell="A13" zoomScale="80" zoomScaleNormal="80" workbookViewId="0">
      <selection activeCell="K21" sqref="K21"/>
    </sheetView>
  </sheetViews>
  <sheetFormatPr baseColWidth="10" defaultRowHeight="15" x14ac:dyDescent="0.25"/>
  <cols>
    <col min="1" max="1" width="1.28515625" customWidth="1"/>
    <col min="2" max="2" width="28.140625" style="120" customWidth="1"/>
    <col min="3" max="3" width="36.7109375" customWidth="1"/>
    <col min="4" max="4" width="17.7109375" customWidth="1"/>
    <col min="5" max="5" width="9.5703125" customWidth="1"/>
    <col min="6" max="6" width="47" customWidth="1"/>
    <col min="7" max="8" width="16.140625" customWidth="1"/>
    <col min="9" max="9" width="16.28515625" customWidth="1"/>
    <col min="10" max="10" width="15.7109375" customWidth="1"/>
    <col min="11" max="11" width="61.140625" customWidth="1"/>
    <col min="108" max="108" width="11.42578125" customWidth="1"/>
    <col min="198" max="198" width="1.42578125" customWidth="1"/>
    <col min="257" max="257" width="1.28515625" customWidth="1"/>
    <col min="258" max="258" width="28.140625" customWidth="1"/>
    <col min="259" max="259" width="34.5703125" customWidth="1"/>
    <col min="260" max="260" width="16.28515625" customWidth="1"/>
    <col min="261" max="261" width="5.85546875" customWidth="1"/>
    <col min="262" max="262" width="47" customWidth="1"/>
    <col min="263" max="264" width="16.140625" customWidth="1"/>
    <col min="265" max="265" width="16.28515625" customWidth="1"/>
    <col min="266" max="266" width="15.7109375" customWidth="1"/>
    <col min="267" max="267" width="32" customWidth="1"/>
    <col min="364" max="364" width="11.42578125" customWidth="1"/>
    <col min="454" max="454" width="1.42578125" customWidth="1"/>
    <col min="513" max="513" width="1.28515625" customWidth="1"/>
    <col min="514" max="514" width="28.140625" customWidth="1"/>
    <col min="515" max="515" width="34.5703125" customWidth="1"/>
    <col min="516" max="516" width="16.28515625" customWidth="1"/>
    <col min="517" max="517" width="5.85546875" customWidth="1"/>
    <col min="518" max="518" width="47" customWidth="1"/>
    <col min="519" max="520" width="16.140625" customWidth="1"/>
    <col min="521" max="521" width="16.28515625" customWidth="1"/>
    <col min="522" max="522" width="15.7109375" customWidth="1"/>
    <col min="523" max="523" width="32" customWidth="1"/>
    <col min="620" max="620" width="11.42578125" customWidth="1"/>
    <col min="710" max="710" width="1.42578125" customWidth="1"/>
    <col min="769" max="769" width="1.28515625" customWidth="1"/>
    <col min="770" max="770" width="28.140625" customWidth="1"/>
    <col min="771" max="771" width="34.5703125" customWidth="1"/>
    <col min="772" max="772" width="16.28515625" customWidth="1"/>
    <col min="773" max="773" width="5.85546875" customWidth="1"/>
    <col min="774" max="774" width="47" customWidth="1"/>
    <col min="775" max="776" width="16.140625" customWidth="1"/>
    <col min="777" max="777" width="16.28515625" customWidth="1"/>
    <col min="778" max="778" width="15.7109375" customWidth="1"/>
    <col min="779" max="779" width="32" customWidth="1"/>
    <col min="876" max="876" width="11.42578125" customWidth="1"/>
    <col min="966" max="966" width="1.42578125" customWidth="1"/>
    <col min="1025" max="1025" width="1.28515625" customWidth="1"/>
    <col min="1026" max="1026" width="28.140625" customWidth="1"/>
    <col min="1027" max="1027" width="34.5703125" customWidth="1"/>
    <col min="1028" max="1028" width="16.28515625" customWidth="1"/>
    <col min="1029" max="1029" width="5.85546875" customWidth="1"/>
    <col min="1030" max="1030" width="47" customWidth="1"/>
    <col min="1031" max="1032" width="16.140625" customWidth="1"/>
    <col min="1033" max="1033" width="16.28515625" customWidth="1"/>
    <col min="1034" max="1034" width="15.7109375" customWidth="1"/>
    <col min="1035" max="1035" width="32" customWidth="1"/>
    <col min="1132" max="1132" width="11.42578125" customWidth="1"/>
    <col min="1222" max="1222" width="1.42578125" customWidth="1"/>
    <col min="1281" max="1281" width="1.28515625" customWidth="1"/>
    <col min="1282" max="1282" width="28.140625" customWidth="1"/>
    <col min="1283" max="1283" width="34.5703125" customWidth="1"/>
    <col min="1284" max="1284" width="16.28515625" customWidth="1"/>
    <col min="1285" max="1285" width="5.85546875" customWidth="1"/>
    <col min="1286" max="1286" width="47" customWidth="1"/>
    <col min="1287" max="1288" width="16.140625" customWidth="1"/>
    <col min="1289" max="1289" width="16.28515625" customWidth="1"/>
    <col min="1290" max="1290" width="15.7109375" customWidth="1"/>
    <col min="1291" max="1291" width="32" customWidth="1"/>
    <col min="1388" max="1388" width="11.42578125" customWidth="1"/>
    <col min="1478" max="1478" width="1.42578125" customWidth="1"/>
    <col min="1537" max="1537" width="1.28515625" customWidth="1"/>
    <col min="1538" max="1538" width="28.140625" customWidth="1"/>
    <col min="1539" max="1539" width="34.5703125" customWidth="1"/>
    <col min="1540" max="1540" width="16.28515625" customWidth="1"/>
    <col min="1541" max="1541" width="5.85546875" customWidth="1"/>
    <col min="1542" max="1542" width="47" customWidth="1"/>
    <col min="1543" max="1544" width="16.140625" customWidth="1"/>
    <col min="1545" max="1545" width="16.28515625" customWidth="1"/>
    <col min="1546" max="1546" width="15.7109375" customWidth="1"/>
    <col min="1547" max="1547" width="32" customWidth="1"/>
    <col min="1644" max="1644" width="11.42578125" customWidth="1"/>
    <col min="1734" max="1734" width="1.42578125" customWidth="1"/>
    <col min="1793" max="1793" width="1.28515625" customWidth="1"/>
    <col min="1794" max="1794" width="28.140625" customWidth="1"/>
    <col min="1795" max="1795" width="34.5703125" customWidth="1"/>
    <col min="1796" max="1796" width="16.28515625" customWidth="1"/>
    <col min="1797" max="1797" width="5.85546875" customWidth="1"/>
    <col min="1798" max="1798" width="47" customWidth="1"/>
    <col min="1799" max="1800" width="16.140625" customWidth="1"/>
    <col min="1801" max="1801" width="16.28515625" customWidth="1"/>
    <col min="1802" max="1802" width="15.7109375" customWidth="1"/>
    <col min="1803" max="1803" width="32" customWidth="1"/>
    <col min="1900" max="1900" width="11.42578125" customWidth="1"/>
    <col min="1990" max="1990" width="1.42578125" customWidth="1"/>
    <col min="2049" max="2049" width="1.28515625" customWidth="1"/>
    <col min="2050" max="2050" width="28.140625" customWidth="1"/>
    <col min="2051" max="2051" width="34.5703125" customWidth="1"/>
    <col min="2052" max="2052" width="16.28515625" customWidth="1"/>
    <col min="2053" max="2053" width="5.85546875" customWidth="1"/>
    <col min="2054" max="2054" width="47" customWidth="1"/>
    <col min="2055" max="2056" width="16.140625" customWidth="1"/>
    <col min="2057" max="2057" width="16.28515625" customWidth="1"/>
    <col min="2058" max="2058" width="15.7109375" customWidth="1"/>
    <col min="2059" max="2059" width="32" customWidth="1"/>
    <col min="2156" max="2156" width="11.42578125" customWidth="1"/>
    <col min="2246" max="2246" width="1.42578125" customWidth="1"/>
    <col min="2305" max="2305" width="1.28515625" customWidth="1"/>
    <col min="2306" max="2306" width="28.140625" customWidth="1"/>
    <col min="2307" max="2307" width="34.5703125" customWidth="1"/>
    <col min="2308" max="2308" width="16.28515625" customWidth="1"/>
    <col min="2309" max="2309" width="5.85546875" customWidth="1"/>
    <col min="2310" max="2310" width="47" customWidth="1"/>
    <col min="2311" max="2312" width="16.140625" customWidth="1"/>
    <col min="2313" max="2313" width="16.28515625" customWidth="1"/>
    <col min="2314" max="2314" width="15.7109375" customWidth="1"/>
    <col min="2315" max="2315" width="32" customWidth="1"/>
    <col min="2412" max="2412" width="11.42578125" customWidth="1"/>
    <col min="2502" max="2502" width="1.42578125" customWidth="1"/>
    <col min="2561" max="2561" width="1.28515625" customWidth="1"/>
    <col min="2562" max="2562" width="28.140625" customWidth="1"/>
    <col min="2563" max="2563" width="34.5703125" customWidth="1"/>
    <col min="2564" max="2564" width="16.28515625" customWidth="1"/>
    <col min="2565" max="2565" width="5.85546875" customWidth="1"/>
    <col min="2566" max="2566" width="47" customWidth="1"/>
    <col min="2567" max="2568" width="16.140625" customWidth="1"/>
    <col min="2569" max="2569" width="16.28515625" customWidth="1"/>
    <col min="2570" max="2570" width="15.7109375" customWidth="1"/>
    <col min="2571" max="2571" width="32" customWidth="1"/>
    <col min="2668" max="2668" width="11.42578125" customWidth="1"/>
    <col min="2758" max="2758" width="1.42578125" customWidth="1"/>
    <col min="2817" max="2817" width="1.28515625" customWidth="1"/>
    <col min="2818" max="2818" width="28.140625" customWidth="1"/>
    <col min="2819" max="2819" width="34.5703125" customWidth="1"/>
    <col min="2820" max="2820" width="16.28515625" customWidth="1"/>
    <col min="2821" max="2821" width="5.85546875" customWidth="1"/>
    <col min="2822" max="2822" width="47" customWidth="1"/>
    <col min="2823" max="2824" width="16.140625" customWidth="1"/>
    <col min="2825" max="2825" width="16.28515625" customWidth="1"/>
    <col min="2826" max="2826" width="15.7109375" customWidth="1"/>
    <col min="2827" max="2827" width="32" customWidth="1"/>
    <col min="2924" max="2924" width="11.42578125" customWidth="1"/>
    <col min="3014" max="3014" width="1.42578125" customWidth="1"/>
    <col min="3073" max="3073" width="1.28515625" customWidth="1"/>
    <col min="3074" max="3074" width="28.140625" customWidth="1"/>
    <col min="3075" max="3075" width="34.5703125" customWidth="1"/>
    <col min="3076" max="3076" width="16.28515625" customWidth="1"/>
    <col min="3077" max="3077" width="5.85546875" customWidth="1"/>
    <col min="3078" max="3078" width="47" customWidth="1"/>
    <col min="3079" max="3080" width="16.140625" customWidth="1"/>
    <col min="3081" max="3081" width="16.28515625" customWidth="1"/>
    <col min="3082" max="3082" width="15.7109375" customWidth="1"/>
    <col min="3083" max="3083" width="32" customWidth="1"/>
    <col min="3180" max="3180" width="11.42578125" customWidth="1"/>
    <col min="3270" max="3270" width="1.42578125" customWidth="1"/>
    <col min="3329" max="3329" width="1.28515625" customWidth="1"/>
    <col min="3330" max="3330" width="28.140625" customWidth="1"/>
    <col min="3331" max="3331" width="34.5703125" customWidth="1"/>
    <col min="3332" max="3332" width="16.28515625" customWidth="1"/>
    <col min="3333" max="3333" width="5.85546875" customWidth="1"/>
    <col min="3334" max="3334" width="47" customWidth="1"/>
    <col min="3335" max="3336" width="16.140625" customWidth="1"/>
    <col min="3337" max="3337" width="16.28515625" customWidth="1"/>
    <col min="3338" max="3338" width="15.7109375" customWidth="1"/>
    <col min="3339" max="3339" width="32" customWidth="1"/>
    <col min="3436" max="3436" width="11.42578125" customWidth="1"/>
    <col min="3526" max="3526" width="1.42578125" customWidth="1"/>
    <col min="3585" max="3585" width="1.28515625" customWidth="1"/>
    <col min="3586" max="3586" width="28.140625" customWidth="1"/>
    <col min="3587" max="3587" width="34.5703125" customWidth="1"/>
    <col min="3588" max="3588" width="16.28515625" customWidth="1"/>
    <col min="3589" max="3589" width="5.85546875" customWidth="1"/>
    <col min="3590" max="3590" width="47" customWidth="1"/>
    <col min="3591" max="3592" width="16.140625" customWidth="1"/>
    <col min="3593" max="3593" width="16.28515625" customWidth="1"/>
    <col min="3594" max="3594" width="15.7109375" customWidth="1"/>
    <col min="3595" max="3595" width="32" customWidth="1"/>
    <col min="3692" max="3692" width="11.42578125" customWidth="1"/>
    <col min="3782" max="3782" width="1.42578125" customWidth="1"/>
    <col min="3841" max="3841" width="1.28515625" customWidth="1"/>
    <col min="3842" max="3842" width="28.140625" customWidth="1"/>
    <col min="3843" max="3843" width="34.5703125" customWidth="1"/>
    <col min="3844" max="3844" width="16.28515625" customWidth="1"/>
    <col min="3845" max="3845" width="5.85546875" customWidth="1"/>
    <col min="3846" max="3846" width="47" customWidth="1"/>
    <col min="3847" max="3848" width="16.140625" customWidth="1"/>
    <col min="3849" max="3849" width="16.28515625" customWidth="1"/>
    <col min="3850" max="3850" width="15.7109375" customWidth="1"/>
    <col min="3851" max="3851" width="32" customWidth="1"/>
    <col min="3948" max="3948" width="11.42578125" customWidth="1"/>
    <col min="4038" max="4038" width="1.42578125" customWidth="1"/>
    <col min="4097" max="4097" width="1.28515625" customWidth="1"/>
    <col min="4098" max="4098" width="28.140625" customWidth="1"/>
    <col min="4099" max="4099" width="34.5703125" customWidth="1"/>
    <col min="4100" max="4100" width="16.28515625" customWidth="1"/>
    <col min="4101" max="4101" width="5.85546875" customWidth="1"/>
    <col min="4102" max="4102" width="47" customWidth="1"/>
    <col min="4103" max="4104" width="16.140625" customWidth="1"/>
    <col min="4105" max="4105" width="16.28515625" customWidth="1"/>
    <col min="4106" max="4106" width="15.7109375" customWidth="1"/>
    <col min="4107" max="4107" width="32" customWidth="1"/>
    <col min="4204" max="4204" width="11.42578125" customWidth="1"/>
    <col min="4294" max="4294" width="1.42578125" customWidth="1"/>
    <col min="4353" max="4353" width="1.28515625" customWidth="1"/>
    <col min="4354" max="4354" width="28.140625" customWidth="1"/>
    <col min="4355" max="4355" width="34.5703125" customWidth="1"/>
    <col min="4356" max="4356" width="16.28515625" customWidth="1"/>
    <col min="4357" max="4357" width="5.85546875" customWidth="1"/>
    <col min="4358" max="4358" width="47" customWidth="1"/>
    <col min="4359" max="4360" width="16.140625" customWidth="1"/>
    <col min="4361" max="4361" width="16.28515625" customWidth="1"/>
    <col min="4362" max="4362" width="15.7109375" customWidth="1"/>
    <col min="4363" max="4363" width="32" customWidth="1"/>
    <col min="4460" max="4460" width="11.42578125" customWidth="1"/>
    <col min="4550" max="4550" width="1.42578125" customWidth="1"/>
    <col min="4609" max="4609" width="1.28515625" customWidth="1"/>
    <col min="4610" max="4610" width="28.140625" customWidth="1"/>
    <col min="4611" max="4611" width="34.5703125" customWidth="1"/>
    <col min="4612" max="4612" width="16.28515625" customWidth="1"/>
    <col min="4613" max="4613" width="5.85546875" customWidth="1"/>
    <col min="4614" max="4614" width="47" customWidth="1"/>
    <col min="4615" max="4616" width="16.140625" customWidth="1"/>
    <col min="4617" max="4617" width="16.28515625" customWidth="1"/>
    <col min="4618" max="4618" width="15.7109375" customWidth="1"/>
    <col min="4619" max="4619" width="32" customWidth="1"/>
    <col min="4716" max="4716" width="11.42578125" customWidth="1"/>
    <col min="4806" max="4806" width="1.42578125" customWidth="1"/>
    <col min="4865" max="4865" width="1.28515625" customWidth="1"/>
    <col min="4866" max="4866" width="28.140625" customWidth="1"/>
    <col min="4867" max="4867" width="34.5703125" customWidth="1"/>
    <col min="4868" max="4868" width="16.28515625" customWidth="1"/>
    <col min="4869" max="4869" width="5.85546875" customWidth="1"/>
    <col min="4870" max="4870" width="47" customWidth="1"/>
    <col min="4871" max="4872" width="16.140625" customWidth="1"/>
    <col min="4873" max="4873" width="16.28515625" customWidth="1"/>
    <col min="4874" max="4874" width="15.7109375" customWidth="1"/>
    <col min="4875" max="4875" width="32" customWidth="1"/>
    <col min="4972" max="4972" width="11.42578125" customWidth="1"/>
    <col min="5062" max="5062" width="1.42578125" customWidth="1"/>
    <col min="5121" max="5121" width="1.28515625" customWidth="1"/>
    <col min="5122" max="5122" width="28.140625" customWidth="1"/>
    <col min="5123" max="5123" width="34.5703125" customWidth="1"/>
    <col min="5124" max="5124" width="16.28515625" customWidth="1"/>
    <col min="5125" max="5125" width="5.85546875" customWidth="1"/>
    <col min="5126" max="5126" width="47" customWidth="1"/>
    <col min="5127" max="5128" width="16.140625" customWidth="1"/>
    <col min="5129" max="5129" width="16.28515625" customWidth="1"/>
    <col min="5130" max="5130" width="15.7109375" customWidth="1"/>
    <col min="5131" max="5131" width="32" customWidth="1"/>
    <col min="5228" max="5228" width="11.42578125" customWidth="1"/>
    <col min="5318" max="5318" width="1.42578125" customWidth="1"/>
    <col min="5377" max="5377" width="1.28515625" customWidth="1"/>
    <col min="5378" max="5378" width="28.140625" customWidth="1"/>
    <col min="5379" max="5379" width="34.5703125" customWidth="1"/>
    <col min="5380" max="5380" width="16.28515625" customWidth="1"/>
    <col min="5381" max="5381" width="5.85546875" customWidth="1"/>
    <col min="5382" max="5382" width="47" customWidth="1"/>
    <col min="5383" max="5384" width="16.140625" customWidth="1"/>
    <col min="5385" max="5385" width="16.28515625" customWidth="1"/>
    <col min="5386" max="5386" width="15.7109375" customWidth="1"/>
    <col min="5387" max="5387" width="32" customWidth="1"/>
    <col min="5484" max="5484" width="11.42578125" customWidth="1"/>
    <col min="5574" max="5574" width="1.42578125" customWidth="1"/>
    <col min="5633" max="5633" width="1.28515625" customWidth="1"/>
    <col min="5634" max="5634" width="28.140625" customWidth="1"/>
    <col min="5635" max="5635" width="34.5703125" customWidth="1"/>
    <col min="5636" max="5636" width="16.28515625" customWidth="1"/>
    <col min="5637" max="5637" width="5.85546875" customWidth="1"/>
    <col min="5638" max="5638" width="47" customWidth="1"/>
    <col min="5639" max="5640" width="16.140625" customWidth="1"/>
    <col min="5641" max="5641" width="16.28515625" customWidth="1"/>
    <col min="5642" max="5642" width="15.7109375" customWidth="1"/>
    <col min="5643" max="5643" width="32" customWidth="1"/>
    <col min="5740" max="5740" width="11.42578125" customWidth="1"/>
    <col min="5830" max="5830" width="1.42578125" customWidth="1"/>
    <col min="5889" max="5889" width="1.28515625" customWidth="1"/>
    <col min="5890" max="5890" width="28.140625" customWidth="1"/>
    <col min="5891" max="5891" width="34.5703125" customWidth="1"/>
    <col min="5892" max="5892" width="16.28515625" customWidth="1"/>
    <col min="5893" max="5893" width="5.85546875" customWidth="1"/>
    <col min="5894" max="5894" width="47" customWidth="1"/>
    <col min="5895" max="5896" width="16.140625" customWidth="1"/>
    <col min="5897" max="5897" width="16.28515625" customWidth="1"/>
    <col min="5898" max="5898" width="15.7109375" customWidth="1"/>
    <col min="5899" max="5899" width="32" customWidth="1"/>
    <col min="5996" max="5996" width="11.42578125" customWidth="1"/>
    <col min="6086" max="6086" width="1.42578125" customWidth="1"/>
    <col min="6145" max="6145" width="1.28515625" customWidth="1"/>
    <col min="6146" max="6146" width="28.140625" customWidth="1"/>
    <col min="6147" max="6147" width="34.5703125" customWidth="1"/>
    <col min="6148" max="6148" width="16.28515625" customWidth="1"/>
    <col min="6149" max="6149" width="5.85546875" customWidth="1"/>
    <col min="6150" max="6150" width="47" customWidth="1"/>
    <col min="6151" max="6152" width="16.140625" customWidth="1"/>
    <col min="6153" max="6153" width="16.28515625" customWidth="1"/>
    <col min="6154" max="6154" width="15.7109375" customWidth="1"/>
    <col min="6155" max="6155" width="32" customWidth="1"/>
    <col min="6252" max="6252" width="11.42578125" customWidth="1"/>
    <col min="6342" max="6342" width="1.42578125" customWidth="1"/>
    <col min="6401" max="6401" width="1.28515625" customWidth="1"/>
    <col min="6402" max="6402" width="28.140625" customWidth="1"/>
    <col min="6403" max="6403" width="34.5703125" customWidth="1"/>
    <col min="6404" max="6404" width="16.28515625" customWidth="1"/>
    <col min="6405" max="6405" width="5.85546875" customWidth="1"/>
    <col min="6406" max="6406" width="47" customWidth="1"/>
    <col min="6407" max="6408" width="16.140625" customWidth="1"/>
    <col min="6409" max="6409" width="16.28515625" customWidth="1"/>
    <col min="6410" max="6410" width="15.7109375" customWidth="1"/>
    <col min="6411" max="6411" width="32" customWidth="1"/>
    <col min="6508" max="6508" width="11.42578125" customWidth="1"/>
    <col min="6598" max="6598" width="1.42578125" customWidth="1"/>
    <col min="6657" max="6657" width="1.28515625" customWidth="1"/>
    <col min="6658" max="6658" width="28.140625" customWidth="1"/>
    <col min="6659" max="6659" width="34.5703125" customWidth="1"/>
    <col min="6660" max="6660" width="16.28515625" customWidth="1"/>
    <col min="6661" max="6661" width="5.85546875" customWidth="1"/>
    <col min="6662" max="6662" width="47" customWidth="1"/>
    <col min="6663" max="6664" width="16.140625" customWidth="1"/>
    <col min="6665" max="6665" width="16.28515625" customWidth="1"/>
    <col min="6666" max="6666" width="15.7109375" customWidth="1"/>
    <col min="6667" max="6667" width="32" customWidth="1"/>
    <col min="6764" max="6764" width="11.42578125" customWidth="1"/>
    <col min="6854" max="6854" width="1.42578125" customWidth="1"/>
    <col min="6913" max="6913" width="1.28515625" customWidth="1"/>
    <col min="6914" max="6914" width="28.140625" customWidth="1"/>
    <col min="6915" max="6915" width="34.5703125" customWidth="1"/>
    <col min="6916" max="6916" width="16.28515625" customWidth="1"/>
    <col min="6917" max="6917" width="5.85546875" customWidth="1"/>
    <col min="6918" max="6918" width="47" customWidth="1"/>
    <col min="6919" max="6920" width="16.140625" customWidth="1"/>
    <col min="6921" max="6921" width="16.28515625" customWidth="1"/>
    <col min="6922" max="6922" width="15.7109375" customWidth="1"/>
    <col min="6923" max="6923" width="32" customWidth="1"/>
    <col min="7020" max="7020" width="11.42578125" customWidth="1"/>
    <col min="7110" max="7110" width="1.42578125" customWidth="1"/>
    <col min="7169" max="7169" width="1.28515625" customWidth="1"/>
    <col min="7170" max="7170" width="28.140625" customWidth="1"/>
    <col min="7171" max="7171" width="34.5703125" customWidth="1"/>
    <col min="7172" max="7172" width="16.28515625" customWidth="1"/>
    <col min="7173" max="7173" width="5.85546875" customWidth="1"/>
    <col min="7174" max="7174" width="47" customWidth="1"/>
    <col min="7175" max="7176" width="16.140625" customWidth="1"/>
    <col min="7177" max="7177" width="16.28515625" customWidth="1"/>
    <col min="7178" max="7178" width="15.7109375" customWidth="1"/>
    <col min="7179" max="7179" width="32" customWidth="1"/>
    <col min="7276" max="7276" width="11.42578125" customWidth="1"/>
    <col min="7366" max="7366" width="1.42578125" customWidth="1"/>
    <col min="7425" max="7425" width="1.28515625" customWidth="1"/>
    <col min="7426" max="7426" width="28.140625" customWidth="1"/>
    <col min="7427" max="7427" width="34.5703125" customWidth="1"/>
    <col min="7428" max="7428" width="16.28515625" customWidth="1"/>
    <col min="7429" max="7429" width="5.85546875" customWidth="1"/>
    <col min="7430" max="7430" width="47" customWidth="1"/>
    <col min="7431" max="7432" width="16.140625" customWidth="1"/>
    <col min="7433" max="7433" width="16.28515625" customWidth="1"/>
    <col min="7434" max="7434" width="15.7109375" customWidth="1"/>
    <col min="7435" max="7435" width="32" customWidth="1"/>
    <col min="7532" max="7532" width="11.42578125" customWidth="1"/>
    <col min="7622" max="7622" width="1.42578125" customWidth="1"/>
    <col min="7681" max="7681" width="1.28515625" customWidth="1"/>
    <col min="7682" max="7682" width="28.140625" customWidth="1"/>
    <col min="7683" max="7683" width="34.5703125" customWidth="1"/>
    <col min="7684" max="7684" width="16.28515625" customWidth="1"/>
    <col min="7685" max="7685" width="5.85546875" customWidth="1"/>
    <col min="7686" max="7686" width="47" customWidth="1"/>
    <col min="7687" max="7688" width="16.140625" customWidth="1"/>
    <col min="7689" max="7689" width="16.28515625" customWidth="1"/>
    <col min="7690" max="7690" width="15.7109375" customWidth="1"/>
    <col min="7691" max="7691" width="32" customWidth="1"/>
    <col min="7788" max="7788" width="11.42578125" customWidth="1"/>
    <col min="7878" max="7878" width="1.42578125" customWidth="1"/>
    <col min="7937" max="7937" width="1.28515625" customWidth="1"/>
    <col min="7938" max="7938" width="28.140625" customWidth="1"/>
    <col min="7939" max="7939" width="34.5703125" customWidth="1"/>
    <col min="7940" max="7940" width="16.28515625" customWidth="1"/>
    <col min="7941" max="7941" width="5.85546875" customWidth="1"/>
    <col min="7942" max="7942" width="47" customWidth="1"/>
    <col min="7943" max="7944" width="16.140625" customWidth="1"/>
    <col min="7945" max="7945" width="16.28515625" customWidth="1"/>
    <col min="7946" max="7946" width="15.7109375" customWidth="1"/>
    <col min="7947" max="7947" width="32" customWidth="1"/>
    <col min="8044" max="8044" width="11.42578125" customWidth="1"/>
    <col min="8134" max="8134" width="1.42578125" customWidth="1"/>
    <col min="8193" max="8193" width="1.28515625" customWidth="1"/>
    <col min="8194" max="8194" width="28.140625" customWidth="1"/>
    <col min="8195" max="8195" width="34.5703125" customWidth="1"/>
    <col min="8196" max="8196" width="16.28515625" customWidth="1"/>
    <col min="8197" max="8197" width="5.85546875" customWidth="1"/>
    <col min="8198" max="8198" width="47" customWidth="1"/>
    <col min="8199" max="8200" width="16.140625" customWidth="1"/>
    <col min="8201" max="8201" width="16.28515625" customWidth="1"/>
    <col min="8202" max="8202" width="15.7109375" customWidth="1"/>
    <col min="8203" max="8203" width="32" customWidth="1"/>
    <col min="8300" max="8300" width="11.42578125" customWidth="1"/>
    <col min="8390" max="8390" width="1.42578125" customWidth="1"/>
    <col min="8449" max="8449" width="1.28515625" customWidth="1"/>
    <col min="8450" max="8450" width="28.140625" customWidth="1"/>
    <col min="8451" max="8451" width="34.5703125" customWidth="1"/>
    <col min="8452" max="8452" width="16.28515625" customWidth="1"/>
    <col min="8453" max="8453" width="5.85546875" customWidth="1"/>
    <col min="8454" max="8454" width="47" customWidth="1"/>
    <col min="8455" max="8456" width="16.140625" customWidth="1"/>
    <col min="8457" max="8457" width="16.28515625" customWidth="1"/>
    <col min="8458" max="8458" width="15.7109375" customWidth="1"/>
    <col min="8459" max="8459" width="32" customWidth="1"/>
    <col min="8556" max="8556" width="11.42578125" customWidth="1"/>
    <col min="8646" max="8646" width="1.42578125" customWidth="1"/>
    <col min="8705" max="8705" width="1.28515625" customWidth="1"/>
    <col min="8706" max="8706" width="28.140625" customWidth="1"/>
    <col min="8707" max="8707" width="34.5703125" customWidth="1"/>
    <col min="8708" max="8708" width="16.28515625" customWidth="1"/>
    <col min="8709" max="8709" width="5.85546875" customWidth="1"/>
    <col min="8710" max="8710" width="47" customWidth="1"/>
    <col min="8711" max="8712" width="16.140625" customWidth="1"/>
    <col min="8713" max="8713" width="16.28515625" customWidth="1"/>
    <col min="8714" max="8714" width="15.7109375" customWidth="1"/>
    <col min="8715" max="8715" width="32" customWidth="1"/>
    <col min="8812" max="8812" width="11.42578125" customWidth="1"/>
    <col min="8902" max="8902" width="1.42578125" customWidth="1"/>
    <col min="8961" max="8961" width="1.28515625" customWidth="1"/>
    <col min="8962" max="8962" width="28.140625" customWidth="1"/>
    <col min="8963" max="8963" width="34.5703125" customWidth="1"/>
    <col min="8964" max="8964" width="16.28515625" customWidth="1"/>
    <col min="8965" max="8965" width="5.85546875" customWidth="1"/>
    <col min="8966" max="8966" width="47" customWidth="1"/>
    <col min="8967" max="8968" width="16.140625" customWidth="1"/>
    <col min="8969" max="8969" width="16.28515625" customWidth="1"/>
    <col min="8970" max="8970" width="15.7109375" customWidth="1"/>
    <col min="8971" max="8971" width="32" customWidth="1"/>
    <col min="9068" max="9068" width="11.42578125" customWidth="1"/>
    <col min="9158" max="9158" width="1.42578125" customWidth="1"/>
    <col min="9217" max="9217" width="1.28515625" customWidth="1"/>
    <col min="9218" max="9218" width="28.140625" customWidth="1"/>
    <col min="9219" max="9219" width="34.5703125" customWidth="1"/>
    <col min="9220" max="9220" width="16.28515625" customWidth="1"/>
    <col min="9221" max="9221" width="5.85546875" customWidth="1"/>
    <col min="9222" max="9222" width="47" customWidth="1"/>
    <col min="9223" max="9224" width="16.140625" customWidth="1"/>
    <col min="9225" max="9225" width="16.28515625" customWidth="1"/>
    <col min="9226" max="9226" width="15.7109375" customWidth="1"/>
    <col min="9227" max="9227" width="32" customWidth="1"/>
    <col min="9324" max="9324" width="11.42578125" customWidth="1"/>
    <col min="9414" max="9414" width="1.42578125" customWidth="1"/>
    <col min="9473" max="9473" width="1.28515625" customWidth="1"/>
    <col min="9474" max="9474" width="28.140625" customWidth="1"/>
    <col min="9475" max="9475" width="34.5703125" customWidth="1"/>
    <col min="9476" max="9476" width="16.28515625" customWidth="1"/>
    <col min="9477" max="9477" width="5.85546875" customWidth="1"/>
    <col min="9478" max="9478" width="47" customWidth="1"/>
    <col min="9479" max="9480" width="16.140625" customWidth="1"/>
    <col min="9481" max="9481" width="16.28515625" customWidth="1"/>
    <col min="9482" max="9482" width="15.7109375" customWidth="1"/>
    <col min="9483" max="9483" width="32" customWidth="1"/>
    <col min="9580" max="9580" width="11.42578125" customWidth="1"/>
    <col min="9670" max="9670" width="1.42578125" customWidth="1"/>
    <col min="9729" max="9729" width="1.28515625" customWidth="1"/>
    <col min="9730" max="9730" width="28.140625" customWidth="1"/>
    <col min="9731" max="9731" width="34.5703125" customWidth="1"/>
    <col min="9732" max="9732" width="16.28515625" customWidth="1"/>
    <col min="9733" max="9733" width="5.85546875" customWidth="1"/>
    <col min="9734" max="9734" width="47" customWidth="1"/>
    <col min="9735" max="9736" width="16.140625" customWidth="1"/>
    <col min="9737" max="9737" width="16.28515625" customWidth="1"/>
    <col min="9738" max="9738" width="15.7109375" customWidth="1"/>
    <col min="9739" max="9739" width="32" customWidth="1"/>
    <col min="9836" max="9836" width="11.42578125" customWidth="1"/>
    <col min="9926" max="9926" width="1.42578125" customWidth="1"/>
    <col min="9985" max="9985" width="1.28515625" customWidth="1"/>
    <col min="9986" max="9986" width="28.140625" customWidth="1"/>
    <col min="9987" max="9987" width="34.5703125" customWidth="1"/>
    <col min="9988" max="9988" width="16.28515625" customWidth="1"/>
    <col min="9989" max="9989" width="5.85546875" customWidth="1"/>
    <col min="9990" max="9990" width="47" customWidth="1"/>
    <col min="9991" max="9992" width="16.140625" customWidth="1"/>
    <col min="9993" max="9993" width="16.28515625" customWidth="1"/>
    <col min="9994" max="9994" width="15.7109375" customWidth="1"/>
    <col min="9995" max="9995" width="32" customWidth="1"/>
    <col min="10092" max="10092" width="11.42578125" customWidth="1"/>
    <col min="10182" max="10182" width="1.42578125" customWidth="1"/>
    <col min="10241" max="10241" width="1.28515625" customWidth="1"/>
    <col min="10242" max="10242" width="28.140625" customWidth="1"/>
    <col min="10243" max="10243" width="34.5703125" customWidth="1"/>
    <col min="10244" max="10244" width="16.28515625" customWidth="1"/>
    <col min="10245" max="10245" width="5.85546875" customWidth="1"/>
    <col min="10246" max="10246" width="47" customWidth="1"/>
    <col min="10247" max="10248" width="16.140625" customWidth="1"/>
    <col min="10249" max="10249" width="16.28515625" customWidth="1"/>
    <col min="10250" max="10250" width="15.7109375" customWidth="1"/>
    <col min="10251" max="10251" width="32" customWidth="1"/>
    <col min="10348" max="10348" width="11.42578125" customWidth="1"/>
    <col min="10438" max="10438" width="1.42578125" customWidth="1"/>
    <col min="10497" max="10497" width="1.28515625" customWidth="1"/>
    <col min="10498" max="10498" width="28.140625" customWidth="1"/>
    <col min="10499" max="10499" width="34.5703125" customWidth="1"/>
    <col min="10500" max="10500" width="16.28515625" customWidth="1"/>
    <col min="10501" max="10501" width="5.85546875" customWidth="1"/>
    <col min="10502" max="10502" width="47" customWidth="1"/>
    <col min="10503" max="10504" width="16.140625" customWidth="1"/>
    <col min="10505" max="10505" width="16.28515625" customWidth="1"/>
    <col min="10506" max="10506" width="15.7109375" customWidth="1"/>
    <col min="10507" max="10507" width="32" customWidth="1"/>
    <col min="10604" max="10604" width="11.42578125" customWidth="1"/>
    <col min="10694" max="10694" width="1.42578125" customWidth="1"/>
    <col min="10753" max="10753" width="1.28515625" customWidth="1"/>
    <col min="10754" max="10754" width="28.140625" customWidth="1"/>
    <col min="10755" max="10755" width="34.5703125" customWidth="1"/>
    <col min="10756" max="10756" width="16.28515625" customWidth="1"/>
    <col min="10757" max="10757" width="5.85546875" customWidth="1"/>
    <col min="10758" max="10758" width="47" customWidth="1"/>
    <col min="10759" max="10760" width="16.140625" customWidth="1"/>
    <col min="10761" max="10761" width="16.28515625" customWidth="1"/>
    <col min="10762" max="10762" width="15.7109375" customWidth="1"/>
    <col min="10763" max="10763" width="32" customWidth="1"/>
    <col min="10860" max="10860" width="11.42578125" customWidth="1"/>
    <col min="10950" max="10950" width="1.42578125" customWidth="1"/>
    <col min="11009" max="11009" width="1.28515625" customWidth="1"/>
    <col min="11010" max="11010" width="28.140625" customWidth="1"/>
    <col min="11011" max="11011" width="34.5703125" customWidth="1"/>
    <col min="11012" max="11012" width="16.28515625" customWidth="1"/>
    <col min="11013" max="11013" width="5.85546875" customWidth="1"/>
    <col min="11014" max="11014" width="47" customWidth="1"/>
    <col min="11015" max="11016" width="16.140625" customWidth="1"/>
    <col min="11017" max="11017" width="16.28515625" customWidth="1"/>
    <col min="11018" max="11018" width="15.7109375" customWidth="1"/>
    <col min="11019" max="11019" width="32" customWidth="1"/>
    <col min="11116" max="11116" width="11.42578125" customWidth="1"/>
    <col min="11206" max="11206" width="1.42578125" customWidth="1"/>
    <col min="11265" max="11265" width="1.28515625" customWidth="1"/>
    <col min="11266" max="11266" width="28.140625" customWidth="1"/>
    <col min="11267" max="11267" width="34.5703125" customWidth="1"/>
    <col min="11268" max="11268" width="16.28515625" customWidth="1"/>
    <col min="11269" max="11269" width="5.85546875" customWidth="1"/>
    <col min="11270" max="11270" width="47" customWidth="1"/>
    <col min="11271" max="11272" width="16.140625" customWidth="1"/>
    <col min="11273" max="11273" width="16.28515625" customWidth="1"/>
    <col min="11274" max="11274" width="15.7109375" customWidth="1"/>
    <col min="11275" max="11275" width="32" customWidth="1"/>
    <col min="11372" max="11372" width="11.42578125" customWidth="1"/>
    <col min="11462" max="11462" width="1.42578125" customWidth="1"/>
    <col min="11521" max="11521" width="1.28515625" customWidth="1"/>
    <col min="11522" max="11522" width="28.140625" customWidth="1"/>
    <col min="11523" max="11523" width="34.5703125" customWidth="1"/>
    <col min="11524" max="11524" width="16.28515625" customWidth="1"/>
    <col min="11525" max="11525" width="5.85546875" customWidth="1"/>
    <col min="11526" max="11526" width="47" customWidth="1"/>
    <col min="11527" max="11528" width="16.140625" customWidth="1"/>
    <col min="11529" max="11529" width="16.28515625" customWidth="1"/>
    <col min="11530" max="11530" width="15.7109375" customWidth="1"/>
    <col min="11531" max="11531" width="32" customWidth="1"/>
    <col min="11628" max="11628" width="11.42578125" customWidth="1"/>
    <col min="11718" max="11718" width="1.42578125" customWidth="1"/>
    <col min="11777" max="11777" width="1.28515625" customWidth="1"/>
    <col min="11778" max="11778" width="28.140625" customWidth="1"/>
    <col min="11779" max="11779" width="34.5703125" customWidth="1"/>
    <col min="11780" max="11780" width="16.28515625" customWidth="1"/>
    <col min="11781" max="11781" width="5.85546875" customWidth="1"/>
    <col min="11782" max="11782" width="47" customWidth="1"/>
    <col min="11783" max="11784" width="16.140625" customWidth="1"/>
    <col min="11785" max="11785" width="16.28515625" customWidth="1"/>
    <col min="11786" max="11786" width="15.7109375" customWidth="1"/>
    <col min="11787" max="11787" width="32" customWidth="1"/>
    <col min="11884" max="11884" width="11.42578125" customWidth="1"/>
    <col min="11974" max="11974" width="1.42578125" customWidth="1"/>
    <col min="12033" max="12033" width="1.28515625" customWidth="1"/>
    <col min="12034" max="12034" width="28.140625" customWidth="1"/>
    <col min="12035" max="12035" width="34.5703125" customWidth="1"/>
    <col min="12036" max="12036" width="16.28515625" customWidth="1"/>
    <col min="12037" max="12037" width="5.85546875" customWidth="1"/>
    <col min="12038" max="12038" width="47" customWidth="1"/>
    <col min="12039" max="12040" width="16.140625" customWidth="1"/>
    <col min="12041" max="12041" width="16.28515625" customWidth="1"/>
    <col min="12042" max="12042" width="15.7109375" customWidth="1"/>
    <col min="12043" max="12043" width="32" customWidth="1"/>
    <col min="12140" max="12140" width="11.42578125" customWidth="1"/>
    <col min="12230" max="12230" width="1.42578125" customWidth="1"/>
    <col min="12289" max="12289" width="1.28515625" customWidth="1"/>
    <col min="12290" max="12290" width="28.140625" customWidth="1"/>
    <col min="12291" max="12291" width="34.5703125" customWidth="1"/>
    <col min="12292" max="12292" width="16.28515625" customWidth="1"/>
    <col min="12293" max="12293" width="5.85546875" customWidth="1"/>
    <col min="12294" max="12294" width="47" customWidth="1"/>
    <col min="12295" max="12296" width="16.140625" customWidth="1"/>
    <col min="12297" max="12297" width="16.28515625" customWidth="1"/>
    <col min="12298" max="12298" width="15.7109375" customWidth="1"/>
    <col min="12299" max="12299" width="32" customWidth="1"/>
    <col min="12396" max="12396" width="11.42578125" customWidth="1"/>
    <col min="12486" max="12486" width="1.42578125" customWidth="1"/>
    <col min="12545" max="12545" width="1.28515625" customWidth="1"/>
    <col min="12546" max="12546" width="28.140625" customWidth="1"/>
    <col min="12547" max="12547" width="34.5703125" customWidth="1"/>
    <col min="12548" max="12548" width="16.28515625" customWidth="1"/>
    <col min="12549" max="12549" width="5.85546875" customWidth="1"/>
    <col min="12550" max="12550" width="47" customWidth="1"/>
    <col min="12551" max="12552" width="16.140625" customWidth="1"/>
    <col min="12553" max="12553" width="16.28515625" customWidth="1"/>
    <col min="12554" max="12554" width="15.7109375" customWidth="1"/>
    <col min="12555" max="12555" width="32" customWidth="1"/>
    <col min="12652" max="12652" width="11.42578125" customWidth="1"/>
    <col min="12742" max="12742" width="1.42578125" customWidth="1"/>
    <col min="12801" max="12801" width="1.28515625" customWidth="1"/>
    <col min="12802" max="12802" width="28.140625" customWidth="1"/>
    <col min="12803" max="12803" width="34.5703125" customWidth="1"/>
    <col min="12804" max="12804" width="16.28515625" customWidth="1"/>
    <col min="12805" max="12805" width="5.85546875" customWidth="1"/>
    <col min="12806" max="12806" width="47" customWidth="1"/>
    <col min="12807" max="12808" width="16.140625" customWidth="1"/>
    <col min="12809" max="12809" width="16.28515625" customWidth="1"/>
    <col min="12810" max="12810" width="15.7109375" customWidth="1"/>
    <col min="12811" max="12811" width="32" customWidth="1"/>
    <col min="12908" max="12908" width="11.42578125" customWidth="1"/>
    <col min="12998" max="12998" width="1.42578125" customWidth="1"/>
    <col min="13057" max="13057" width="1.28515625" customWidth="1"/>
    <col min="13058" max="13058" width="28.140625" customWidth="1"/>
    <col min="13059" max="13059" width="34.5703125" customWidth="1"/>
    <col min="13060" max="13060" width="16.28515625" customWidth="1"/>
    <col min="13061" max="13061" width="5.85546875" customWidth="1"/>
    <col min="13062" max="13062" width="47" customWidth="1"/>
    <col min="13063" max="13064" width="16.140625" customWidth="1"/>
    <col min="13065" max="13065" width="16.28515625" customWidth="1"/>
    <col min="13066" max="13066" width="15.7109375" customWidth="1"/>
    <col min="13067" max="13067" width="32" customWidth="1"/>
    <col min="13164" max="13164" width="11.42578125" customWidth="1"/>
    <col min="13254" max="13254" width="1.42578125" customWidth="1"/>
    <col min="13313" max="13313" width="1.28515625" customWidth="1"/>
    <col min="13314" max="13314" width="28.140625" customWidth="1"/>
    <col min="13315" max="13315" width="34.5703125" customWidth="1"/>
    <col min="13316" max="13316" width="16.28515625" customWidth="1"/>
    <col min="13317" max="13317" width="5.85546875" customWidth="1"/>
    <col min="13318" max="13318" width="47" customWidth="1"/>
    <col min="13319" max="13320" width="16.140625" customWidth="1"/>
    <col min="13321" max="13321" width="16.28515625" customWidth="1"/>
    <col min="13322" max="13322" width="15.7109375" customWidth="1"/>
    <col min="13323" max="13323" width="32" customWidth="1"/>
    <col min="13420" max="13420" width="11.42578125" customWidth="1"/>
    <col min="13510" max="13510" width="1.42578125" customWidth="1"/>
    <col min="13569" max="13569" width="1.28515625" customWidth="1"/>
    <col min="13570" max="13570" width="28.140625" customWidth="1"/>
    <col min="13571" max="13571" width="34.5703125" customWidth="1"/>
    <col min="13572" max="13572" width="16.28515625" customWidth="1"/>
    <col min="13573" max="13573" width="5.85546875" customWidth="1"/>
    <col min="13574" max="13574" width="47" customWidth="1"/>
    <col min="13575" max="13576" width="16.140625" customWidth="1"/>
    <col min="13577" max="13577" width="16.28515625" customWidth="1"/>
    <col min="13578" max="13578" width="15.7109375" customWidth="1"/>
    <col min="13579" max="13579" width="32" customWidth="1"/>
    <col min="13676" max="13676" width="11.42578125" customWidth="1"/>
    <col min="13766" max="13766" width="1.42578125" customWidth="1"/>
    <col min="13825" max="13825" width="1.28515625" customWidth="1"/>
    <col min="13826" max="13826" width="28.140625" customWidth="1"/>
    <col min="13827" max="13827" width="34.5703125" customWidth="1"/>
    <col min="13828" max="13828" width="16.28515625" customWidth="1"/>
    <col min="13829" max="13829" width="5.85546875" customWidth="1"/>
    <col min="13830" max="13830" width="47" customWidth="1"/>
    <col min="13831" max="13832" width="16.140625" customWidth="1"/>
    <col min="13833" max="13833" width="16.28515625" customWidth="1"/>
    <col min="13834" max="13834" width="15.7109375" customWidth="1"/>
    <col min="13835" max="13835" width="32" customWidth="1"/>
    <col min="13932" max="13932" width="11.42578125" customWidth="1"/>
    <col min="14022" max="14022" width="1.42578125" customWidth="1"/>
    <col min="14081" max="14081" width="1.28515625" customWidth="1"/>
    <col min="14082" max="14082" width="28.140625" customWidth="1"/>
    <col min="14083" max="14083" width="34.5703125" customWidth="1"/>
    <col min="14084" max="14084" width="16.28515625" customWidth="1"/>
    <col min="14085" max="14085" width="5.85546875" customWidth="1"/>
    <col min="14086" max="14086" width="47" customWidth="1"/>
    <col min="14087" max="14088" width="16.140625" customWidth="1"/>
    <col min="14089" max="14089" width="16.28515625" customWidth="1"/>
    <col min="14090" max="14090" width="15.7109375" customWidth="1"/>
    <col min="14091" max="14091" width="32" customWidth="1"/>
    <col min="14188" max="14188" width="11.42578125" customWidth="1"/>
    <col min="14278" max="14278" width="1.42578125" customWidth="1"/>
    <col min="14337" max="14337" width="1.28515625" customWidth="1"/>
    <col min="14338" max="14338" width="28.140625" customWidth="1"/>
    <col min="14339" max="14339" width="34.5703125" customWidth="1"/>
    <col min="14340" max="14340" width="16.28515625" customWidth="1"/>
    <col min="14341" max="14341" width="5.85546875" customWidth="1"/>
    <col min="14342" max="14342" width="47" customWidth="1"/>
    <col min="14343" max="14344" width="16.140625" customWidth="1"/>
    <col min="14345" max="14345" width="16.28515625" customWidth="1"/>
    <col min="14346" max="14346" width="15.7109375" customWidth="1"/>
    <col min="14347" max="14347" width="32" customWidth="1"/>
    <col min="14444" max="14444" width="11.42578125" customWidth="1"/>
    <col min="14534" max="14534" width="1.42578125" customWidth="1"/>
    <col min="14593" max="14593" width="1.28515625" customWidth="1"/>
    <col min="14594" max="14594" width="28.140625" customWidth="1"/>
    <col min="14595" max="14595" width="34.5703125" customWidth="1"/>
    <col min="14596" max="14596" width="16.28515625" customWidth="1"/>
    <col min="14597" max="14597" width="5.85546875" customWidth="1"/>
    <col min="14598" max="14598" width="47" customWidth="1"/>
    <col min="14599" max="14600" width="16.140625" customWidth="1"/>
    <col min="14601" max="14601" width="16.28515625" customWidth="1"/>
    <col min="14602" max="14602" width="15.7109375" customWidth="1"/>
    <col min="14603" max="14603" width="32" customWidth="1"/>
    <col min="14700" max="14700" width="11.42578125" customWidth="1"/>
    <col min="14790" max="14790" width="1.42578125" customWidth="1"/>
    <col min="14849" max="14849" width="1.28515625" customWidth="1"/>
    <col min="14850" max="14850" width="28.140625" customWidth="1"/>
    <col min="14851" max="14851" width="34.5703125" customWidth="1"/>
    <col min="14852" max="14852" width="16.28515625" customWidth="1"/>
    <col min="14853" max="14853" width="5.85546875" customWidth="1"/>
    <col min="14854" max="14854" width="47" customWidth="1"/>
    <col min="14855" max="14856" width="16.140625" customWidth="1"/>
    <col min="14857" max="14857" width="16.28515625" customWidth="1"/>
    <col min="14858" max="14858" width="15.7109375" customWidth="1"/>
    <col min="14859" max="14859" width="32" customWidth="1"/>
    <col min="14956" max="14956" width="11.42578125" customWidth="1"/>
    <col min="15046" max="15046" width="1.42578125" customWidth="1"/>
    <col min="15105" max="15105" width="1.28515625" customWidth="1"/>
    <col min="15106" max="15106" width="28.140625" customWidth="1"/>
    <col min="15107" max="15107" width="34.5703125" customWidth="1"/>
    <col min="15108" max="15108" width="16.28515625" customWidth="1"/>
    <col min="15109" max="15109" width="5.85546875" customWidth="1"/>
    <col min="15110" max="15110" width="47" customWidth="1"/>
    <col min="15111" max="15112" width="16.140625" customWidth="1"/>
    <col min="15113" max="15113" width="16.28515625" customWidth="1"/>
    <col min="15114" max="15114" width="15.7109375" customWidth="1"/>
    <col min="15115" max="15115" width="32" customWidth="1"/>
    <col min="15212" max="15212" width="11.42578125" customWidth="1"/>
    <col min="15302" max="15302" width="1.42578125" customWidth="1"/>
    <col min="15361" max="15361" width="1.28515625" customWidth="1"/>
    <col min="15362" max="15362" width="28.140625" customWidth="1"/>
    <col min="15363" max="15363" width="34.5703125" customWidth="1"/>
    <col min="15364" max="15364" width="16.28515625" customWidth="1"/>
    <col min="15365" max="15365" width="5.85546875" customWidth="1"/>
    <col min="15366" max="15366" width="47" customWidth="1"/>
    <col min="15367" max="15368" width="16.140625" customWidth="1"/>
    <col min="15369" max="15369" width="16.28515625" customWidth="1"/>
    <col min="15370" max="15370" width="15.7109375" customWidth="1"/>
    <col min="15371" max="15371" width="32" customWidth="1"/>
    <col min="15468" max="15468" width="11.42578125" customWidth="1"/>
    <col min="15558" max="15558" width="1.42578125" customWidth="1"/>
    <col min="15617" max="15617" width="1.28515625" customWidth="1"/>
    <col min="15618" max="15618" width="28.140625" customWidth="1"/>
    <col min="15619" max="15619" width="34.5703125" customWidth="1"/>
    <col min="15620" max="15620" width="16.28515625" customWidth="1"/>
    <col min="15621" max="15621" width="5.85546875" customWidth="1"/>
    <col min="15622" max="15622" width="47" customWidth="1"/>
    <col min="15623" max="15624" width="16.140625" customWidth="1"/>
    <col min="15625" max="15625" width="16.28515625" customWidth="1"/>
    <col min="15626" max="15626" width="15.7109375" customWidth="1"/>
    <col min="15627" max="15627" width="32" customWidth="1"/>
    <col min="15724" max="15724" width="11.42578125" customWidth="1"/>
    <col min="15814" max="15814" width="1.42578125" customWidth="1"/>
    <col min="15873" max="15873" width="1.28515625" customWidth="1"/>
    <col min="15874" max="15874" width="28.140625" customWidth="1"/>
    <col min="15875" max="15875" width="34.5703125" customWidth="1"/>
    <col min="15876" max="15876" width="16.28515625" customWidth="1"/>
    <col min="15877" max="15877" width="5.85546875" customWidth="1"/>
    <col min="15878" max="15878" width="47" customWidth="1"/>
    <col min="15879" max="15880" width="16.140625" customWidth="1"/>
    <col min="15881" max="15881" width="16.28515625" customWidth="1"/>
    <col min="15882" max="15882" width="15.7109375" customWidth="1"/>
    <col min="15883" max="15883" width="32" customWidth="1"/>
    <col min="15980" max="15980" width="11.42578125" customWidth="1"/>
    <col min="16070" max="16070" width="1.42578125" customWidth="1"/>
    <col min="16129" max="16129" width="1.28515625" customWidth="1"/>
    <col min="16130" max="16130" width="28.140625" customWidth="1"/>
    <col min="16131" max="16131" width="34.5703125" customWidth="1"/>
    <col min="16132" max="16132" width="16.28515625" customWidth="1"/>
    <col min="16133" max="16133" width="5.85546875" customWidth="1"/>
    <col min="16134" max="16134" width="47" customWidth="1"/>
    <col min="16135" max="16136" width="16.140625" customWidth="1"/>
    <col min="16137" max="16137" width="16.28515625" customWidth="1"/>
    <col min="16138" max="16138" width="15.7109375" customWidth="1"/>
    <col min="16139" max="16139" width="32" customWidth="1"/>
    <col min="16236" max="16236" width="11.42578125" customWidth="1"/>
    <col min="16326" max="16326" width="1.42578125" customWidth="1"/>
  </cols>
  <sheetData>
    <row r="1" spans="1:11" ht="15.75" thickBot="1" x14ac:dyDescent="0.3"/>
    <row r="2" spans="1:11" ht="23.25" customHeight="1" thickBot="1" x14ac:dyDescent="0.3">
      <c r="B2" s="485"/>
      <c r="C2" s="488" t="s">
        <v>335</v>
      </c>
      <c r="D2" s="489"/>
      <c r="E2" s="489"/>
      <c r="F2" s="489"/>
      <c r="G2" s="489"/>
      <c r="H2" s="489"/>
      <c r="I2" s="489"/>
      <c r="J2" s="490"/>
    </row>
    <row r="3" spans="1:11" ht="18" customHeight="1" thickBot="1" x14ac:dyDescent="0.3">
      <c r="B3" s="486"/>
      <c r="C3" s="491" t="s">
        <v>18</v>
      </c>
      <c r="D3" s="492"/>
      <c r="E3" s="492"/>
      <c r="F3" s="492"/>
      <c r="G3" s="492"/>
      <c r="H3" s="492"/>
      <c r="I3" s="492"/>
      <c r="J3" s="493"/>
    </row>
    <row r="4" spans="1:11" ht="18" customHeight="1" thickBot="1" x14ac:dyDescent="0.3">
      <c r="B4" s="486"/>
      <c r="C4" s="491" t="s">
        <v>312</v>
      </c>
      <c r="D4" s="492"/>
      <c r="E4" s="492"/>
      <c r="F4" s="492"/>
      <c r="G4" s="492"/>
      <c r="H4" s="492"/>
      <c r="I4" s="492"/>
      <c r="J4" s="493"/>
    </row>
    <row r="5" spans="1:11" ht="18" customHeight="1" thickBot="1" x14ac:dyDescent="0.3">
      <c r="B5" s="487"/>
      <c r="C5" s="491" t="s">
        <v>336</v>
      </c>
      <c r="D5" s="492"/>
      <c r="E5" s="492"/>
      <c r="F5" s="492"/>
      <c r="G5" s="492"/>
      <c r="H5" s="494" t="s">
        <v>103</v>
      </c>
      <c r="I5" s="495"/>
      <c r="J5" s="496"/>
    </row>
    <row r="6" spans="1:11" ht="18" customHeight="1" thickBot="1" x14ac:dyDescent="0.3">
      <c r="B6" s="109"/>
      <c r="C6" s="110"/>
      <c r="D6" s="110"/>
      <c r="E6" s="110"/>
      <c r="F6" s="110"/>
      <c r="G6" s="110"/>
      <c r="H6" s="110"/>
      <c r="I6" s="110"/>
      <c r="J6" s="111"/>
    </row>
    <row r="7" spans="1:11" ht="51.75" customHeight="1" thickBot="1" x14ac:dyDescent="0.3">
      <c r="B7" s="121" t="s">
        <v>313</v>
      </c>
      <c r="C7" s="497" t="str">
        <f>+Act_1!C7</f>
        <v>POA GESTIÓN SIN INVERSIÓN DIRECCIÓN DE CONTRATACIÓN</v>
      </c>
      <c r="D7" s="498"/>
      <c r="E7" s="499"/>
      <c r="F7" s="112"/>
      <c r="G7" s="110"/>
      <c r="H7" s="110"/>
      <c r="I7" s="110"/>
      <c r="J7" s="111"/>
    </row>
    <row r="8" spans="1:11" ht="32.25" customHeight="1" thickBot="1" x14ac:dyDescent="0.3">
      <c r="B8" s="122" t="s">
        <v>108</v>
      </c>
      <c r="C8" s="497" t="s">
        <v>374</v>
      </c>
      <c r="D8" s="498"/>
      <c r="E8" s="499"/>
      <c r="F8" s="112"/>
      <c r="G8" s="110"/>
      <c r="H8" s="110"/>
      <c r="I8" s="110"/>
      <c r="J8" s="111"/>
    </row>
    <row r="9" spans="1:11" ht="32.25" customHeight="1" thickBot="1" x14ac:dyDescent="0.3">
      <c r="B9" s="122" t="s">
        <v>314</v>
      </c>
      <c r="C9" s="497" t="s">
        <v>375</v>
      </c>
      <c r="D9" s="498"/>
      <c r="E9" s="499"/>
      <c r="F9" s="113"/>
      <c r="G9" s="110"/>
      <c r="H9" s="110"/>
      <c r="I9" s="110"/>
      <c r="J9" s="111"/>
    </row>
    <row r="10" spans="1:11" ht="33.75" customHeight="1" thickBot="1" x14ac:dyDescent="0.3">
      <c r="B10" s="122" t="s">
        <v>315</v>
      </c>
      <c r="C10" s="497" t="s">
        <v>334</v>
      </c>
      <c r="D10" s="498"/>
      <c r="E10" s="499"/>
      <c r="F10" s="112"/>
      <c r="G10" s="110"/>
      <c r="H10" s="110"/>
      <c r="I10" s="110"/>
      <c r="J10" s="111"/>
    </row>
    <row r="11" spans="1:11" ht="58.5" customHeight="1" thickBot="1" x14ac:dyDescent="0.3">
      <c r="B11" s="122" t="s">
        <v>316</v>
      </c>
      <c r="C11" s="500" t="str">
        <f>'2_MIPG'!F9</f>
        <v xml:space="preserve">Cumplir el 100% de las actividades propuestas en el Modelo Integrado de Planeación y Gestión - MIPG por la Dirección de Contratación </v>
      </c>
      <c r="D11" s="501"/>
      <c r="E11" s="502"/>
      <c r="F11" s="159"/>
      <c r="G11" s="110"/>
      <c r="H11" s="110"/>
      <c r="I11" s="110"/>
      <c r="J11" s="111"/>
    </row>
    <row r="13" spans="1:11" ht="26.25" customHeight="1" x14ac:dyDescent="0.25">
      <c r="A13" s="123"/>
      <c r="B13" s="436" t="s">
        <v>358</v>
      </c>
      <c r="C13" s="436"/>
      <c r="D13" s="436"/>
      <c r="E13" s="436"/>
      <c r="F13" s="436"/>
      <c r="G13" s="436"/>
      <c r="H13" s="436"/>
      <c r="I13" s="429" t="s">
        <v>317</v>
      </c>
      <c r="J13" s="429"/>
      <c r="K13" s="429"/>
    </row>
    <row r="14" spans="1:11" s="115" customFormat="1" ht="56.25" customHeight="1" x14ac:dyDescent="0.25">
      <c r="A14" s="143"/>
      <c r="B14" s="134" t="s">
        <v>318</v>
      </c>
      <c r="C14" s="134" t="s">
        <v>319</v>
      </c>
      <c r="D14" s="134" t="s">
        <v>320</v>
      </c>
      <c r="E14" s="134" t="s">
        <v>321</v>
      </c>
      <c r="F14" s="134" t="s">
        <v>322</v>
      </c>
      <c r="G14" s="134" t="s">
        <v>323</v>
      </c>
      <c r="H14" s="134" t="s">
        <v>324</v>
      </c>
      <c r="I14" s="114" t="s">
        <v>325</v>
      </c>
      <c r="J14" s="114" t="s">
        <v>326</v>
      </c>
      <c r="K14" s="114" t="s">
        <v>327</v>
      </c>
    </row>
    <row r="15" spans="1:11" ht="15" customHeight="1" x14ac:dyDescent="0.25">
      <c r="A15" s="123"/>
      <c r="B15" s="503">
        <v>1</v>
      </c>
      <c r="C15" s="504" t="s">
        <v>354</v>
      </c>
      <c r="D15" s="505">
        <v>0.15</v>
      </c>
      <c r="E15" s="506">
        <v>1</v>
      </c>
      <c r="F15" s="506" t="s">
        <v>373</v>
      </c>
      <c r="G15" s="505">
        <v>0.15</v>
      </c>
      <c r="H15" s="507">
        <v>43556</v>
      </c>
      <c r="I15" s="505">
        <v>0.15</v>
      </c>
      <c r="J15" s="508">
        <v>43586</v>
      </c>
      <c r="K15" s="510" t="s">
        <v>413</v>
      </c>
    </row>
    <row r="16" spans="1:11" ht="22.5" customHeight="1" x14ac:dyDescent="0.25">
      <c r="A16" s="123"/>
      <c r="B16" s="503"/>
      <c r="C16" s="504"/>
      <c r="D16" s="505"/>
      <c r="E16" s="506"/>
      <c r="F16" s="506"/>
      <c r="G16" s="505"/>
      <c r="H16" s="507"/>
      <c r="I16" s="505"/>
      <c r="J16" s="509"/>
      <c r="K16" s="510"/>
    </row>
    <row r="17" spans="1:11" ht="22.5" customHeight="1" x14ac:dyDescent="0.25">
      <c r="A17" s="123"/>
      <c r="B17" s="503"/>
      <c r="C17" s="504"/>
      <c r="D17" s="505"/>
      <c r="E17" s="506"/>
      <c r="F17" s="506"/>
      <c r="G17" s="505"/>
      <c r="H17" s="507"/>
      <c r="I17" s="505"/>
      <c r="J17" s="509"/>
      <c r="K17" s="510"/>
    </row>
    <row r="18" spans="1:11" ht="63" customHeight="1" x14ac:dyDescent="0.25">
      <c r="A18" s="123"/>
      <c r="B18" s="152">
        <v>2</v>
      </c>
      <c r="C18" s="161" t="s">
        <v>354</v>
      </c>
      <c r="D18" s="160">
        <v>0.15</v>
      </c>
      <c r="E18" s="148">
        <v>1</v>
      </c>
      <c r="F18" s="148" t="s">
        <v>373</v>
      </c>
      <c r="G18" s="160">
        <v>0.15</v>
      </c>
      <c r="H18" s="154">
        <v>43678</v>
      </c>
      <c r="I18" s="264">
        <v>0.15</v>
      </c>
      <c r="J18" s="261">
        <v>43678</v>
      </c>
      <c r="K18" s="262" t="s">
        <v>422</v>
      </c>
    </row>
    <row r="19" spans="1:11" ht="58.5" customHeight="1" x14ac:dyDescent="0.25">
      <c r="A19" s="123"/>
      <c r="B19" s="152">
        <v>3</v>
      </c>
      <c r="C19" s="161" t="s">
        <v>354</v>
      </c>
      <c r="D19" s="160">
        <v>0.1</v>
      </c>
      <c r="E19" s="148">
        <v>1</v>
      </c>
      <c r="F19" s="148" t="s">
        <v>373</v>
      </c>
      <c r="G19" s="160">
        <v>0.1</v>
      </c>
      <c r="H19" s="154">
        <v>43800</v>
      </c>
      <c r="I19" s="266">
        <v>0.1</v>
      </c>
      <c r="J19" s="267">
        <v>43800</v>
      </c>
      <c r="K19" s="341" t="s">
        <v>428</v>
      </c>
    </row>
    <row r="20" spans="1:11" ht="58.5" customHeight="1" x14ac:dyDescent="0.25">
      <c r="A20" s="123"/>
      <c r="B20" s="276">
        <v>4</v>
      </c>
      <c r="C20" s="277" t="s">
        <v>433</v>
      </c>
      <c r="D20" s="278">
        <v>0.05</v>
      </c>
      <c r="E20" s="279">
        <v>1</v>
      </c>
      <c r="F20" s="340" t="s">
        <v>433</v>
      </c>
      <c r="G20" s="278">
        <v>0.05</v>
      </c>
      <c r="H20" s="280">
        <v>43770</v>
      </c>
      <c r="I20" s="278">
        <v>0.05</v>
      </c>
      <c r="J20" s="280">
        <v>43800</v>
      </c>
      <c r="K20" s="341" t="s">
        <v>434</v>
      </c>
    </row>
    <row r="21" spans="1:11" ht="135" customHeight="1" x14ac:dyDescent="0.25">
      <c r="A21" s="123"/>
      <c r="B21" s="152">
        <v>5</v>
      </c>
      <c r="C21" s="161" t="s">
        <v>353</v>
      </c>
      <c r="D21" s="160">
        <v>0.55000000000000004</v>
      </c>
      <c r="E21" s="148">
        <v>1</v>
      </c>
      <c r="F21" s="148" t="s">
        <v>365</v>
      </c>
      <c r="G21" s="160">
        <v>0.55000000000000004</v>
      </c>
      <c r="H21" s="154">
        <v>43617</v>
      </c>
      <c r="I21" s="251">
        <v>0.55000000000000004</v>
      </c>
      <c r="J21" s="253">
        <v>43617</v>
      </c>
      <c r="K21" s="341" t="s">
        <v>414</v>
      </c>
    </row>
    <row r="22" spans="1:11" s="119" customFormat="1" ht="21.75" customHeight="1" x14ac:dyDescent="0.25">
      <c r="A22" s="133"/>
      <c r="B22" s="427" t="s">
        <v>332</v>
      </c>
      <c r="C22" s="427"/>
      <c r="D22" s="117">
        <f>SUM(D15:D21)</f>
        <v>1</v>
      </c>
      <c r="E22" s="428" t="s">
        <v>333</v>
      </c>
      <c r="F22" s="428"/>
      <c r="G22" s="162">
        <f>SUM(G15:G21)</f>
        <v>1</v>
      </c>
      <c r="H22" s="117"/>
      <c r="I22" s="255">
        <f>SUM(I15:I21)</f>
        <v>1</v>
      </c>
      <c r="J22" s="118"/>
      <c r="K22" s="118"/>
    </row>
  </sheetData>
  <sheetProtection selectLockedCells="1" selectUnlockedCells="1"/>
  <mergeCells count="25">
    <mergeCell ref="B22:C22"/>
    <mergeCell ref="E22:F22"/>
    <mergeCell ref="I13:K13"/>
    <mergeCell ref="B15:B17"/>
    <mergeCell ref="C15:C17"/>
    <mergeCell ref="D15:D17"/>
    <mergeCell ref="E15:E17"/>
    <mergeCell ref="F15:F17"/>
    <mergeCell ref="G15:G17"/>
    <mergeCell ref="H15:H17"/>
    <mergeCell ref="B13:H13"/>
    <mergeCell ref="I15:I17"/>
    <mergeCell ref="J15:J17"/>
    <mergeCell ref="K15:K17"/>
    <mergeCell ref="C7:E7"/>
    <mergeCell ref="C8:E8"/>
    <mergeCell ref="C9:E9"/>
    <mergeCell ref="C10:E10"/>
    <mergeCell ref="C11:E11"/>
    <mergeCell ref="B2:B5"/>
    <mergeCell ref="C2:J2"/>
    <mergeCell ref="C3:J3"/>
    <mergeCell ref="C4:J4"/>
    <mergeCell ref="C5:G5"/>
    <mergeCell ref="H5:J5"/>
  </mergeCells>
  <pageMargins left="1" right="1" top="1" bottom="1" header="0.5" footer="0.5"/>
  <pageSetup scale="4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67"/>
  <sheetViews>
    <sheetView topLeftCell="A33" zoomScale="90" zoomScaleNormal="90" workbookViewId="0">
      <selection activeCell="C49" sqref="C49:I49"/>
    </sheetView>
  </sheetViews>
  <sheetFormatPr baseColWidth="10" defaultRowHeight="12.75" x14ac:dyDescent="0.2"/>
  <cols>
    <col min="1" max="1" width="1" style="227" customWidth="1"/>
    <col min="2" max="2" width="25.42578125" style="226" customWidth="1"/>
    <col min="3" max="3" width="14.5703125" style="227" customWidth="1"/>
    <col min="4" max="4" width="20.140625" style="227" customWidth="1"/>
    <col min="5" max="5" width="16.42578125" style="227" customWidth="1"/>
    <col min="6" max="6" width="25" style="227" customWidth="1"/>
    <col min="7" max="7" width="22" style="228" customWidth="1"/>
    <col min="8" max="8" width="20.5703125" style="227" customWidth="1"/>
    <col min="9" max="9" width="22.42578125" style="227" customWidth="1"/>
    <col min="10" max="10" width="11.42578125" style="27"/>
    <col min="11" max="12" width="11.42578125" style="229"/>
    <col min="13" max="14" width="11.42578125" style="186"/>
    <col min="15" max="256" width="11.42578125" style="227"/>
    <col min="257" max="257" width="1" style="227" customWidth="1"/>
    <col min="258" max="258" width="25.42578125" style="227" customWidth="1"/>
    <col min="259" max="259" width="14.5703125" style="227" customWidth="1"/>
    <col min="260" max="260" width="20.140625" style="227" customWidth="1"/>
    <col min="261" max="261" width="16.42578125" style="227" customWidth="1"/>
    <col min="262" max="262" width="25" style="227" customWidth="1"/>
    <col min="263" max="263" width="22" style="227" customWidth="1"/>
    <col min="264" max="264" width="20.5703125" style="227" customWidth="1"/>
    <col min="265" max="265" width="22.42578125" style="227" customWidth="1"/>
    <col min="266" max="512" width="11.42578125" style="227"/>
    <col min="513" max="513" width="1" style="227" customWidth="1"/>
    <col min="514" max="514" width="25.42578125" style="227" customWidth="1"/>
    <col min="515" max="515" width="14.5703125" style="227" customWidth="1"/>
    <col min="516" max="516" width="20.140625" style="227" customWidth="1"/>
    <col min="517" max="517" width="16.42578125" style="227" customWidth="1"/>
    <col min="518" max="518" width="25" style="227" customWidth="1"/>
    <col min="519" max="519" width="22" style="227" customWidth="1"/>
    <col min="520" max="520" width="20.5703125" style="227" customWidth="1"/>
    <col min="521" max="521" width="22.42578125" style="227" customWidth="1"/>
    <col min="522" max="768" width="11.42578125" style="227"/>
    <col min="769" max="769" width="1" style="227" customWidth="1"/>
    <col min="770" max="770" width="25.42578125" style="227" customWidth="1"/>
    <col min="771" max="771" width="14.5703125" style="227" customWidth="1"/>
    <col min="772" max="772" width="20.140625" style="227" customWidth="1"/>
    <col min="773" max="773" width="16.42578125" style="227" customWidth="1"/>
    <col min="774" max="774" width="25" style="227" customWidth="1"/>
    <col min="775" max="775" width="22" style="227" customWidth="1"/>
    <col min="776" max="776" width="20.5703125" style="227" customWidth="1"/>
    <col min="777" max="777" width="22.42578125" style="227" customWidth="1"/>
    <col min="778" max="1024" width="11.42578125" style="227"/>
    <col min="1025" max="1025" width="1" style="227" customWidth="1"/>
    <col min="1026" max="1026" width="25.42578125" style="227" customWidth="1"/>
    <col min="1027" max="1027" width="14.5703125" style="227" customWidth="1"/>
    <col min="1028" max="1028" width="20.140625" style="227" customWidth="1"/>
    <col min="1029" max="1029" width="16.42578125" style="227" customWidth="1"/>
    <col min="1030" max="1030" width="25" style="227" customWidth="1"/>
    <col min="1031" max="1031" width="22" style="227" customWidth="1"/>
    <col min="1032" max="1032" width="20.5703125" style="227" customWidth="1"/>
    <col min="1033" max="1033" width="22.42578125" style="227" customWidth="1"/>
    <col min="1034" max="1280" width="11.42578125" style="227"/>
    <col min="1281" max="1281" width="1" style="227" customWidth="1"/>
    <col min="1282" max="1282" width="25.42578125" style="227" customWidth="1"/>
    <col min="1283" max="1283" width="14.5703125" style="227" customWidth="1"/>
    <col min="1284" max="1284" width="20.140625" style="227" customWidth="1"/>
    <col min="1285" max="1285" width="16.42578125" style="227" customWidth="1"/>
    <col min="1286" max="1286" width="25" style="227" customWidth="1"/>
    <col min="1287" max="1287" width="22" style="227" customWidth="1"/>
    <col min="1288" max="1288" width="20.5703125" style="227" customWidth="1"/>
    <col min="1289" max="1289" width="22.42578125" style="227" customWidth="1"/>
    <col min="1290" max="1536" width="11.42578125" style="227"/>
    <col min="1537" max="1537" width="1" style="227" customWidth="1"/>
    <col min="1538" max="1538" width="25.42578125" style="227" customWidth="1"/>
    <col min="1539" max="1539" width="14.5703125" style="227" customWidth="1"/>
    <col min="1540" max="1540" width="20.140625" style="227" customWidth="1"/>
    <col min="1541" max="1541" width="16.42578125" style="227" customWidth="1"/>
    <col min="1542" max="1542" width="25" style="227" customWidth="1"/>
    <col min="1543" max="1543" width="22" style="227" customWidth="1"/>
    <col min="1544" max="1544" width="20.5703125" style="227" customWidth="1"/>
    <col min="1545" max="1545" width="22.42578125" style="227" customWidth="1"/>
    <col min="1546" max="1792" width="11.42578125" style="227"/>
    <col min="1793" max="1793" width="1" style="227" customWidth="1"/>
    <col min="1794" max="1794" width="25.42578125" style="227" customWidth="1"/>
    <col min="1795" max="1795" width="14.5703125" style="227" customWidth="1"/>
    <col min="1796" max="1796" width="20.140625" style="227" customWidth="1"/>
    <col min="1797" max="1797" width="16.42578125" style="227" customWidth="1"/>
    <col min="1798" max="1798" width="25" style="227" customWidth="1"/>
    <col min="1799" max="1799" width="22" style="227" customWidth="1"/>
    <col min="1800" max="1800" width="20.5703125" style="227" customWidth="1"/>
    <col min="1801" max="1801" width="22.42578125" style="227" customWidth="1"/>
    <col min="1802" max="2048" width="11.42578125" style="227"/>
    <col min="2049" max="2049" width="1" style="227" customWidth="1"/>
    <col min="2050" max="2050" width="25.42578125" style="227" customWidth="1"/>
    <col min="2051" max="2051" width="14.5703125" style="227" customWidth="1"/>
    <col min="2052" max="2052" width="20.140625" style="227" customWidth="1"/>
    <col min="2053" max="2053" width="16.42578125" style="227" customWidth="1"/>
    <col min="2054" max="2054" width="25" style="227" customWidth="1"/>
    <col min="2055" max="2055" width="22" style="227" customWidth="1"/>
    <col min="2056" max="2056" width="20.5703125" style="227" customWidth="1"/>
    <col min="2057" max="2057" width="22.42578125" style="227" customWidth="1"/>
    <col min="2058" max="2304" width="11.42578125" style="227"/>
    <col min="2305" max="2305" width="1" style="227" customWidth="1"/>
    <col min="2306" max="2306" width="25.42578125" style="227" customWidth="1"/>
    <col min="2307" max="2307" width="14.5703125" style="227" customWidth="1"/>
    <col min="2308" max="2308" width="20.140625" style="227" customWidth="1"/>
    <col min="2309" max="2309" width="16.42578125" style="227" customWidth="1"/>
    <col min="2310" max="2310" width="25" style="227" customWidth="1"/>
    <col min="2311" max="2311" width="22" style="227" customWidth="1"/>
    <col min="2312" max="2312" width="20.5703125" style="227" customWidth="1"/>
    <col min="2313" max="2313" width="22.42578125" style="227" customWidth="1"/>
    <col min="2314" max="2560" width="11.42578125" style="227"/>
    <col min="2561" max="2561" width="1" style="227" customWidth="1"/>
    <col min="2562" max="2562" width="25.42578125" style="227" customWidth="1"/>
    <col min="2563" max="2563" width="14.5703125" style="227" customWidth="1"/>
    <col min="2564" max="2564" width="20.140625" style="227" customWidth="1"/>
    <col min="2565" max="2565" width="16.42578125" style="227" customWidth="1"/>
    <col min="2566" max="2566" width="25" style="227" customWidth="1"/>
    <col min="2567" max="2567" width="22" style="227" customWidth="1"/>
    <col min="2568" max="2568" width="20.5703125" style="227" customWidth="1"/>
    <col min="2569" max="2569" width="22.42578125" style="227" customWidth="1"/>
    <col min="2570" max="2816" width="11.42578125" style="227"/>
    <col min="2817" max="2817" width="1" style="227" customWidth="1"/>
    <col min="2818" max="2818" width="25.42578125" style="227" customWidth="1"/>
    <col min="2819" max="2819" width="14.5703125" style="227" customWidth="1"/>
    <col min="2820" max="2820" width="20.140625" style="227" customWidth="1"/>
    <col min="2821" max="2821" width="16.42578125" style="227" customWidth="1"/>
    <col min="2822" max="2822" width="25" style="227" customWidth="1"/>
    <col min="2823" max="2823" width="22" style="227" customWidth="1"/>
    <col min="2824" max="2824" width="20.5703125" style="227" customWidth="1"/>
    <col min="2825" max="2825" width="22.42578125" style="227" customWidth="1"/>
    <col min="2826" max="3072" width="11.42578125" style="227"/>
    <col min="3073" max="3073" width="1" style="227" customWidth="1"/>
    <col min="3074" max="3074" width="25.42578125" style="227" customWidth="1"/>
    <col min="3075" max="3075" width="14.5703125" style="227" customWidth="1"/>
    <col min="3076" max="3076" width="20.140625" style="227" customWidth="1"/>
    <col min="3077" max="3077" width="16.42578125" style="227" customWidth="1"/>
    <col min="3078" max="3078" width="25" style="227" customWidth="1"/>
    <col min="3079" max="3079" width="22" style="227" customWidth="1"/>
    <col min="3080" max="3080" width="20.5703125" style="227" customWidth="1"/>
    <col min="3081" max="3081" width="22.42578125" style="227" customWidth="1"/>
    <col min="3082" max="3328" width="11.42578125" style="227"/>
    <col min="3329" max="3329" width="1" style="227" customWidth="1"/>
    <col min="3330" max="3330" width="25.42578125" style="227" customWidth="1"/>
    <col min="3331" max="3331" width="14.5703125" style="227" customWidth="1"/>
    <col min="3332" max="3332" width="20.140625" style="227" customWidth="1"/>
    <col min="3333" max="3333" width="16.42578125" style="227" customWidth="1"/>
    <col min="3334" max="3334" width="25" style="227" customWidth="1"/>
    <col min="3335" max="3335" width="22" style="227" customWidth="1"/>
    <col min="3336" max="3336" width="20.5703125" style="227" customWidth="1"/>
    <col min="3337" max="3337" width="22.42578125" style="227" customWidth="1"/>
    <col min="3338" max="3584" width="11.42578125" style="227"/>
    <col min="3585" max="3585" width="1" style="227" customWidth="1"/>
    <col min="3586" max="3586" width="25.42578125" style="227" customWidth="1"/>
    <col min="3587" max="3587" width="14.5703125" style="227" customWidth="1"/>
    <col min="3588" max="3588" width="20.140625" style="227" customWidth="1"/>
    <col min="3589" max="3589" width="16.42578125" style="227" customWidth="1"/>
    <col min="3590" max="3590" width="25" style="227" customWidth="1"/>
    <col min="3591" max="3591" width="22" style="227" customWidth="1"/>
    <col min="3592" max="3592" width="20.5703125" style="227" customWidth="1"/>
    <col min="3593" max="3593" width="22.42578125" style="227" customWidth="1"/>
    <col min="3594" max="3840" width="11.42578125" style="227"/>
    <col min="3841" max="3841" width="1" style="227" customWidth="1"/>
    <col min="3842" max="3842" width="25.42578125" style="227" customWidth="1"/>
    <col min="3843" max="3843" width="14.5703125" style="227" customWidth="1"/>
    <col min="3844" max="3844" width="20.140625" style="227" customWidth="1"/>
    <col min="3845" max="3845" width="16.42578125" style="227" customWidth="1"/>
    <col min="3846" max="3846" width="25" style="227" customWidth="1"/>
    <col min="3847" max="3847" width="22" style="227" customWidth="1"/>
    <col min="3848" max="3848" width="20.5703125" style="227" customWidth="1"/>
    <col min="3849" max="3849" width="22.42578125" style="227" customWidth="1"/>
    <col min="3850" max="4096" width="11.42578125" style="227"/>
    <col min="4097" max="4097" width="1" style="227" customWidth="1"/>
    <col min="4098" max="4098" width="25.42578125" style="227" customWidth="1"/>
    <col min="4099" max="4099" width="14.5703125" style="227" customWidth="1"/>
    <col min="4100" max="4100" width="20.140625" style="227" customWidth="1"/>
    <col min="4101" max="4101" width="16.42578125" style="227" customWidth="1"/>
    <col min="4102" max="4102" width="25" style="227" customWidth="1"/>
    <col min="4103" max="4103" width="22" style="227" customWidth="1"/>
    <col min="4104" max="4104" width="20.5703125" style="227" customWidth="1"/>
    <col min="4105" max="4105" width="22.42578125" style="227" customWidth="1"/>
    <col min="4106" max="4352" width="11.42578125" style="227"/>
    <col min="4353" max="4353" width="1" style="227" customWidth="1"/>
    <col min="4354" max="4354" width="25.42578125" style="227" customWidth="1"/>
    <col min="4355" max="4355" width="14.5703125" style="227" customWidth="1"/>
    <col min="4356" max="4356" width="20.140625" style="227" customWidth="1"/>
    <col min="4357" max="4357" width="16.42578125" style="227" customWidth="1"/>
    <col min="4358" max="4358" width="25" style="227" customWidth="1"/>
    <col min="4359" max="4359" width="22" style="227" customWidth="1"/>
    <col min="4360" max="4360" width="20.5703125" style="227" customWidth="1"/>
    <col min="4361" max="4361" width="22.42578125" style="227" customWidth="1"/>
    <col min="4362" max="4608" width="11.42578125" style="227"/>
    <col min="4609" max="4609" width="1" style="227" customWidth="1"/>
    <col min="4610" max="4610" width="25.42578125" style="227" customWidth="1"/>
    <col min="4611" max="4611" width="14.5703125" style="227" customWidth="1"/>
    <col min="4612" max="4612" width="20.140625" style="227" customWidth="1"/>
    <col min="4613" max="4613" width="16.42578125" style="227" customWidth="1"/>
    <col min="4614" max="4614" width="25" style="227" customWidth="1"/>
    <col min="4615" max="4615" width="22" style="227" customWidth="1"/>
    <col min="4616" max="4616" width="20.5703125" style="227" customWidth="1"/>
    <col min="4617" max="4617" width="22.42578125" style="227" customWidth="1"/>
    <col min="4618" max="4864" width="11.42578125" style="227"/>
    <col min="4865" max="4865" width="1" style="227" customWidth="1"/>
    <col min="4866" max="4866" width="25.42578125" style="227" customWidth="1"/>
    <col min="4867" max="4867" width="14.5703125" style="227" customWidth="1"/>
    <col min="4868" max="4868" width="20.140625" style="227" customWidth="1"/>
    <col min="4869" max="4869" width="16.42578125" style="227" customWidth="1"/>
    <col min="4870" max="4870" width="25" style="227" customWidth="1"/>
    <col min="4871" max="4871" width="22" style="227" customWidth="1"/>
    <col min="4872" max="4872" width="20.5703125" style="227" customWidth="1"/>
    <col min="4873" max="4873" width="22.42578125" style="227" customWidth="1"/>
    <col min="4874" max="5120" width="11.42578125" style="227"/>
    <col min="5121" max="5121" width="1" style="227" customWidth="1"/>
    <col min="5122" max="5122" width="25.42578125" style="227" customWidth="1"/>
    <col min="5123" max="5123" width="14.5703125" style="227" customWidth="1"/>
    <col min="5124" max="5124" width="20.140625" style="227" customWidth="1"/>
    <col min="5125" max="5125" width="16.42578125" style="227" customWidth="1"/>
    <col min="5126" max="5126" width="25" style="227" customWidth="1"/>
    <col min="5127" max="5127" width="22" style="227" customWidth="1"/>
    <col min="5128" max="5128" width="20.5703125" style="227" customWidth="1"/>
    <col min="5129" max="5129" width="22.42578125" style="227" customWidth="1"/>
    <col min="5130" max="5376" width="11.42578125" style="227"/>
    <col min="5377" max="5377" width="1" style="227" customWidth="1"/>
    <col min="5378" max="5378" width="25.42578125" style="227" customWidth="1"/>
    <col min="5379" max="5379" width="14.5703125" style="227" customWidth="1"/>
    <col min="5380" max="5380" width="20.140625" style="227" customWidth="1"/>
    <col min="5381" max="5381" width="16.42578125" style="227" customWidth="1"/>
    <col min="5382" max="5382" width="25" style="227" customWidth="1"/>
    <col min="5383" max="5383" width="22" style="227" customWidth="1"/>
    <col min="5384" max="5384" width="20.5703125" style="227" customWidth="1"/>
    <col min="5385" max="5385" width="22.42578125" style="227" customWidth="1"/>
    <col min="5386" max="5632" width="11.42578125" style="227"/>
    <col min="5633" max="5633" width="1" style="227" customWidth="1"/>
    <col min="5634" max="5634" width="25.42578125" style="227" customWidth="1"/>
    <col min="5635" max="5635" width="14.5703125" style="227" customWidth="1"/>
    <col min="5636" max="5636" width="20.140625" style="227" customWidth="1"/>
    <col min="5637" max="5637" width="16.42578125" style="227" customWidth="1"/>
    <col min="5638" max="5638" width="25" style="227" customWidth="1"/>
    <col min="5639" max="5639" width="22" style="227" customWidth="1"/>
    <col min="5640" max="5640" width="20.5703125" style="227" customWidth="1"/>
    <col min="5641" max="5641" width="22.42578125" style="227" customWidth="1"/>
    <col min="5642" max="5888" width="11.42578125" style="227"/>
    <col min="5889" max="5889" width="1" style="227" customWidth="1"/>
    <col min="5890" max="5890" width="25.42578125" style="227" customWidth="1"/>
    <col min="5891" max="5891" width="14.5703125" style="227" customWidth="1"/>
    <col min="5892" max="5892" width="20.140625" style="227" customWidth="1"/>
    <col min="5893" max="5893" width="16.42578125" style="227" customWidth="1"/>
    <col min="5894" max="5894" width="25" style="227" customWidth="1"/>
    <col min="5895" max="5895" width="22" style="227" customWidth="1"/>
    <col min="5896" max="5896" width="20.5703125" style="227" customWidth="1"/>
    <col min="5897" max="5897" width="22.42578125" style="227" customWidth="1"/>
    <col min="5898" max="6144" width="11.42578125" style="227"/>
    <col min="6145" max="6145" width="1" style="227" customWidth="1"/>
    <col min="6146" max="6146" width="25.42578125" style="227" customWidth="1"/>
    <col min="6147" max="6147" width="14.5703125" style="227" customWidth="1"/>
    <col min="6148" max="6148" width="20.140625" style="227" customWidth="1"/>
    <col min="6149" max="6149" width="16.42578125" style="227" customWidth="1"/>
    <col min="6150" max="6150" width="25" style="227" customWidth="1"/>
    <col min="6151" max="6151" width="22" style="227" customWidth="1"/>
    <col min="6152" max="6152" width="20.5703125" style="227" customWidth="1"/>
    <col min="6153" max="6153" width="22.42578125" style="227" customWidth="1"/>
    <col min="6154" max="6400" width="11.42578125" style="227"/>
    <col min="6401" max="6401" width="1" style="227" customWidth="1"/>
    <col min="6402" max="6402" width="25.42578125" style="227" customWidth="1"/>
    <col min="6403" max="6403" width="14.5703125" style="227" customWidth="1"/>
    <col min="6404" max="6404" width="20.140625" style="227" customWidth="1"/>
    <col min="6405" max="6405" width="16.42578125" style="227" customWidth="1"/>
    <col min="6406" max="6406" width="25" style="227" customWidth="1"/>
    <col min="6407" max="6407" width="22" style="227" customWidth="1"/>
    <col min="6408" max="6408" width="20.5703125" style="227" customWidth="1"/>
    <col min="6409" max="6409" width="22.42578125" style="227" customWidth="1"/>
    <col min="6410" max="6656" width="11.42578125" style="227"/>
    <col min="6657" max="6657" width="1" style="227" customWidth="1"/>
    <col min="6658" max="6658" width="25.42578125" style="227" customWidth="1"/>
    <col min="6659" max="6659" width="14.5703125" style="227" customWidth="1"/>
    <col min="6660" max="6660" width="20.140625" style="227" customWidth="1"/>
    <col min="6661" max="6661" width="16.42578125" style="227" customWidth="1"/>
    <col min="6662" max="6662" width="25" style="227" customWidth="1"/>
    <col min="6663" max="6663" width="22" style="227" customWidth="1"/>
    <col min="6664" max="6664" width="20.5703125" style="227" customWidth="1"/>
    <col min="6665" max="6665" width="22.42578125" style="227" customWidth="1"/>
    <col min="6666" max="6912" width="11.42578125" style="227"/>
    <col min="6913" max="6913" width="1" style="227" customWidth="1"/>
    <col min="6914" max="6914" width="25.42578125" style="227" customWidth="1"/>
    <col min="6915" max="6915" width="14.5703125" style="227" customWidth="1"/>
    <col min="6916" max="6916" width="20.140625" style="227" customWidth="1"/>
    <col min="6917" max="6917" width="16.42578125" style="227" customWidth="1"/>
    <col min="6918" max="6918" width="25" style="227" customWidth="1"/>
    <col min="6919" max="6919" width="22" style="227" customWidth="1"/>
    <col min="6920" max="6920" width="20.5703125" style="227" customWidth="1"/>
    <col min="6921" max="6921" width="22.42578125" style="227" customWidth="1"/>
    <col min="6922" max="7168" width="11.42578125" style="227"/>
    <col min="7169" max="7169" width="1" style="227" customWidth="1"/>
    <col min="7170" max="7170" width="25.42578125" style="227" customWidth="1"/>
    <col min="7171" max="7171" width="14.5703125" style="227" customWidth="1"/>
    <col min="7172" max="7172" width="20.140625" style="227" customWidth="1"/>
    <col min="7173" max="7173" width="16.42578125" style="227" customWidth="1"/>
    <col min="7174" max="7174" width="25" style="227" customWidth="1"/>
    <col min="7175" max="7175" width="22" style="227" customWidth="1"/>
    <col min="7176" max="7176" width="20.5703125" style="227" customWidth="1"/>
    <col min="7177" max="7177" width="22.42578125" style="227" customWidth="1"/>
    <col min="7178" max="7424" width="11.42578125" style="227"/>
    <col min="7425" max="7425" width="1" style="227" customWidth="1"/>
    <col min="7426" max="7426" width="25.42578125" style="227" customWidth="1"/>
    <col min="7427" max="7427" width="14.5703125" style="227" customWidth="1"/>
    <col min="7428" max="7428" width="20.140625" style="227" customWidth="1"/>
    <col min="7429" max="7429" width="16.42578125" style="227" customWidth="1"/>
    <col min="7430" max="7430" width="25" style="227" customWidth="1"/>
    <col min="7431" max="7431" width="22" style="227" customWidth="1"/>
    <col min="7432" max="7432" width="20.5703125" style="227" customWidth="1"/>
    <col min="7433" max="7433" width="22.42578125" style="227" customWidth="1"/>
    <col min="7434" max="7680" width="11.42578125" style="227"/>
    <col min="7681" max="7681" width="1" style="227" customWidth="1"/>
    <col min="7682" max="7682" width="25.42578125" style="227" customWidth="1"/>
    <col min="7683" max="7683" width="14.5703125" style="227" customWidth="1"/>
    <col min="7684" max="7684" width="20.140625" style="227" customWidth="1"/>
    <col min="7685" max="7685" width="16.42578125" style="227" customWidth="1"/>
    <col min="7686" max="7686" width="25" style="227" customWidth="1"/>
    <col min="7687" max="7687" width="22" style="227" customWidth="1"/>
    <col min="7688" max="7688" width="20.5703125" style="227" customWidth="1"/>
    <col min="7689" max="7689" width="22.42578125" style="227" customWidth="1"/>
    <col min="7690" max="7936" width="11.42578125" style="227"/>
    <col min="7937" max="7937" width="1" style="227" customWidth="1"/>
    <col min="7938" max="7938" width="25.42578125" style="227" customWidth="1"/>
    <col min="7939" max="7939" width="14.5703125" style="227" customWidth="1"/>
    <col min="7940" max="7940" width="20.140625" style="227" customWidth="1"/>
    <col min="7941" max="7941" width="16.42578125" style="227" customWidth="1"/>
    <col min="7942" max="7942" width="25" style="227" customWidth="1"/>
    <col min="7943" max="7943" width="22" style="227" customWidth="1"/>
    <col min="7944" max="7944" width="20.5703125" style="227" customWidth="1"/>
    <col min="7945" max="7945" width="22.42578125" style="227" customWidth="1"/>
    <col min="7946" max="8192" width="11.42578125" style="227"/>
    <col min="8193" max="8193" width="1" style="227" customWidth="1"/>
    <col min="8194" max="8194" width="25.42578125" style="227" customWidth="1"/>
    <col min="8195" max="8195" width="14.5703125" style="227" customWidth="1"/>
    <col min="8196" max="8196" width="20.140625" style="227" customWidth="1"/>
    <col min="8197" max="8197" width="16.42578125" style="227" customWidth="1"/>
    <col min="8198" max="8198" width="25" style="227" customWidth="1"/>
    <col min="8199" max="8199" width="22" style="227" customWidth="1"/>
    <col min="8200" max="8200" width="20.5703125" style="227" customWidth="1"/>
    <col min="8201" max="8201" width="22.42578125" style="227" customWidth="1"/>
    <col min="8202" max="8448" width="11.42578125" style="227"/>
    <col min="8449" max="8449" width="1" style="227" customWidth="1"/>
    <col min="8450" max="8450" width="25.42578125" style="227" customWidth="1"/>
    <col min="8451" max="8451" width="14.5703125" style="227" customWidth="1"/>
    <col min="8452" max="8452" width="20.140625" style="227" customWidth="1"/>
    <col min="8453" max="8453" width="16.42578125" style="227" customWidth="1"/>
    <col min="8454" max="8454" width="25" style="227" customWidth="1"/>
    <col min="8455" max="8455" width="22" style="227" customWidth="1"/>
    <col min="8456" max="8456" width="20.5703125" style="227" customWidth="1"/>
    <col min="8457" max="8457" width="22.42578125" style="227" customWidth="1"/>
    <col min="8458" max="8704" width="11.42578125" style="227"/>
    <col min="8705" max="8705" width="1" style="227" customWidth="1"/>
    <col min="8706" max="8706" width="25.42578125" style="227" customWidth="1"/>
    <col min="8707" max="8707" width="14.5703125" style="227" customWidth="1"/>
    <col min="8708" max="8708" width="20.140625" style="227" customWidth="1"/>
    <col min="8709" max="8709" width="16.42578125" style="227" customWidth="1"/>
    <col min="8710" max="8710" width="25" style="227" customWidth="1"/>
    <col min="8711" max="8711" width="22" style="227" customWidth="1"/>
    <col min="8712" max="8712" width="20.5703125" style="227" customWidth="1"/>
    <col min="8713" max="8713" width="22.42578125" style="227" customWidth="1"/>
    <col min="8714" max="8960" width="11.42578125" style="227"/>
    <col min="8961" max="8961" width="1" style="227" customWidth="1"/>
    <col min="8962" max="8962" width="25.42578125" style="227" customWidth="1"/>
    <col min="8963" max="8963" width="14.5703125" style="227" customWidth="1"/>
    <col min="8964" max="8964" width="20.140625" style="227" customWidth="1"/>
    <col min="8965" max="8965" width="16.42578125" style="227" customWidth="1"/>
    <col min="8966" max="8966" width="25" style="227" customWidth="1"/>
    <col min="8967" max="8967" width="22" style="227" customWidth="1"/>
    <col min="8968" max="8968" width="20.5703125" style="227" customWidth="1"/>
    <col min="8969" max="8969" width="22.42578125" style="227" customWidth="1"/>
    <col min="8970" max="9216" width="11.42578125" style="227"/>
    <col min="9217" max="9217" width="1" style="227" customWidth="1"/>
    <col min="9218" max="9218" width="25.42578125" style="227" customWidth="1"/>
    <col min="9219" max="9219" width="14.5703125" style="227" customWidth="1"/>
    <col min="9220" max="9220" width="20.140625" style="227" customWidth="1"/>
    <col min="9221" max="9221" width="16.42578125" style="227" customWidth="1"/>
    <col min="9222" max="9222" width="25" style="227" customWidth="1"/>
    <col min="9223" max="9223" width="22" style="227" customWidth="1"/>
    <col min="9224" max="9224" width="20.5703125" style="227" customWidth="1"/>
    <col min="9225" max="9225" width="22.42578125" style="227" customWidth="1"/>
    <col min="9226" max="9472" width="11.42578125" style="227"/>
    <col min="9473" max="9473" width="1" style="227" customWidth="1"/>
    <col min="9474" max="9474" width="25.42578125" style="227" customWidth="1"/>
    <col min="9475" max="9475" width="14.5703125" style="227" customWidth="1"/>
    <col min="9476" max="9476" width="20.140625" style="227" customWidth="1"/>
    <col min="9477" max="9477" width="16.42578125" style="227" customWidth="1"/>
    <col min="9478" max="9478" width="25" style="227" customWidth="1"/>
    <col min="9479" max="9479" width="22" style="227" customWidth="1"/>
    <col min="9480" max="9480" width="20.5703125" style="227" customWidth="1"/>
    <col min="9481" max="9481" width="22.42578125" style="227" customWidth="1"/>
    <col min="9482" max="9728" width="11.42578125" style="227"/>
    <col min="9729" max="9729" width="1" style="227" customWidth="1"/>
    <col min="9730" max="9730" width="25.42578125" style="227" customWidth="1"/>
    <col min="9731" max="9731" width="14.5703125" style="227" customWidth="1"/>
    <col min="9732" max="9732" width="20.140625" style="227" customWidth="1"/>
    <col min="9733" max="9733" width="16.42578125" style="227" customWidth="1"/>
    <col min="9734" max="9734" width="25" style="227" customWidth="1"/>
    <col min="9735" max="9735" width="22" style="227" customWidth="1"/>
    <col min="9736" max="9736" width="20.5703125" style="227" customWidth="1"/>
    <col min="9737" max="9737" width="22.42578125" style="227" customWidth="1"/>
    <col min="9738" max="9984" width="11.42578125" style="227"/>
    <col min="9985" max="9985" width="1" style="227" customWidth="1"/>
    <col min="9986" max="9986" width="25.42578125" style="227" customWidth="1"/>
    <col min="9987" max="9987" width="14.5703125" style="227" customWidth="1"/>
    <col min="9988" max="9988" width="20.140625" style="227" customWidth="1"/>
    <col min="9989" max="9989" width="16.42578125" style="227" customWidth="1"/>
    <col min="9990" max="9990" width="25" style="227" customWidth="1"/>
    <col min="9991" max="9991" width="22" style="227" customWidth="1"/>
    <col min="9992" max="9992" width="20.5703125" style="227" customWidth="1"/>
    <col min="9993" max="9993" width="22.42578125" style="227" customWidth="1"/>
    <col min="9994" max="10240" width="11.42578125" style="227"/>
    <col min="10241" max="10241" width="1" style="227" customWidth="1"/>
    <col min="10242" max="10242" width="25.42578125" style="227" customWidth="1"/>
    <col min="10243" max="10243" width="14.5703125" style="227" customWidth="1"/>
    <col min="10244" max="10244" width="20.140625" style="227" customWidth="1"/>
    <col min="10245" max="10245" width="16.42578125" style="227" customWidth="1"/>
    <col min="10246" max="10246" width="25" style="227" customWidth="1"/>
    <col min="10247" max="10247" width="22" style="227" customWidth="1"/>
    <col min="10248" max="10248" width="20.5703125" style="227" customWidth="1"/>
    <col min="10249" max="10249" width="22.42578125" style="227" customWidth="1"/>
    <col min="10250" max="10496" width="11.42578125" style="227"/>
    <col min="10497" max="10497" width="1" style="227" customWidth="1"/>
    <col min="10498" max="10498" width="25.42578125" style="227" customWidth="1"/>
    <col min="10499" max="10499" width="14.5703125" style="227" customWidth="1"/>
    <col min="10500" max="10500" width="20.140625" style="227" customWidth="1"/>
    <col min="10501" max="10501" width="16.42578125" style="227" customWidth="1"/>
    <col min="10502" max="10502" width="25" style="227" customWidth="1"/>
    <col min="10503" max="10503" width="22" style="227" customWidth="1"/>
    <col min="10504" max="10504" width="20.5703125" style="227" customWidth="1"/>
    <col min="10505" max="10505" width="22.42578125" style="227" customWidth="1"/>
    <col min="10506" max="10752" width="11.42578125" style="227"/>
    <col min="10753" max="10753" width="1" style="227" customWidth="1"/>
    <col min="10754" max="10754" width="25.42578125" style="227" customWidth="1"/>
    <col min="10755" max="10755" width="14.5703125" style="227" customWidth="1"/>
    <col min="10756" max="10756" width="20.140625" style="227" customWidth="1"/>
    <col min="10757" max="10757" width="16.42578125" style="227" customWidth="1"/>
    <col min="10758" max="10758" width="25" style="227" customWidth="1"/>
    <col min="10759" max="10759" width="22" style="227" customWidth="1"/>
    <col min="10760" max="10760" width="20.5703125" style="227" customWidth="1"/>
    <col min="10761" max="10761" width="22.42578125" style="227" customWidth="1"/>
    <col min="10762" max="11008" width="11.42578125" style="227"/>
    <col min="11009" max="11009" width="1" style="227" customWidth="1"/>
    <col min="11010" max="11010" width="25.42578125" style="227" customWidth="1"/>
    <col min="11011" max="11011" width="14.5703125" style="227" customWidth="1"/>
    <col min="11012" max="11012" width="20.140625" style="227" customWidth="1"/>
    <col min="11013" max="11013" width="16.42578125" style="227" customWidth="1"/>
    <col min="11014" max="11014" width="25" style="227" customWidth="1"/>
    <col min="11015" max="11015" width="22" style="227" customWidth="1"/>
    <col min="11016" max="11016" width="20.5703125" style="227" customWidth="1"/>
    <col min="11017" max="11017" width="22.42578125" style="227" customWidth="1"/>
    <col min="11018" max="11264" width="11.42578125" style="227"/>
    <col min="11265" max="11265" width="1" style="227" customWidth="1"/>
    <col min="11266" max="11266" width="25.42578125" style="227" customWidth="1"/>
    <col min="11267" max="11267" width="14.5703125" style="227" customWidth="1"/>
    <col min="11268" max="11268" width="20.140625" style="227" customWidth="1"/>
    <col min="11269" max="11269" width="16.42578125" style="227" customWidth="1"/>
    <col min="11270" max="11270" width="25" style="227" customWidth="1"/>
    <col min="11271" max="11271" width="22" style="227" customWidth="1"/>
    <col min="11272" max="11272" width="20.5703125" style="227" customWidth="1"/>
    <col min="11273" max="11273" width="22.42578125" style="227" customWidth="1"/>
    <col min="11274" max="11520" width="11.42578125" style="227"/>
    <col min="11521" max="11521" width="1" style="227" customWidth="1"/>
    <col min="11522" max="11522" width="25.42578125" style="227" customWidth="1"/>
    <col min="11523" max="11523" width="14.5703125" style="227" customWidth="1"/>
    <col min="11524" max="11524" width="20.140625" style="227" customWidth="1"/>
    <col min="11525" max="11525" width="16.42578125" style="227" customWidth="1"/>
    <col min="11526" max="11526" width="25" style="227" customWidth="1"/>
    <col min="11527" max="11527" width="22" style="227" customWidth="1"/>
    <col min="11528" max="11528" width="20.5703125" style="227" customWidth="1"/>
    <col min="11529" max="11529" width="22.42578125" style="227" customWidth="1"/>
    <col min="11530" max="11776" width="11.42578125" style="227"/>
    <col min="11777" max="11777" width="1" style="227" customWidth="1"/>
    <col min="11778" max="11778" width="25.42578125" style="227" customWidth="1"/>
    <col min="11779" max="11779" width="14.5703125" style="227" customWidth="1"/>
    <col min="11780" max="11780" width="20.140625" style="227" customWidth="1"/>
    <col min="11781" max="11781" width="16.42578125" style="227" customWidth="1"/>
    <col min="11782" max="11782" width="25" style="227" customWidth="1"/>
    <col min="11783" max="11783" width="22" style="227" customWidth="1"/>
    <col min="11784" max="11784" width="20.5703125" style="227" customWidth="1"/>
    <col min="11785" max="11785" width="22.42578125" style="227" customWidth="1"/>
    <col min="11786" max="12032" width="11.42578125" style="227"/>
    <col min="12033" max="12033" width="1" style="227" customWidth="1"/>
    <col min="12034" max="12034" width="25.42578125" style="227" customWidth="1"/>
    <col min="12035" max="12035" width="14.5703125" style="227" customWidth="1"/>
    <col min="12036" max="12036" width="20.140625" style="227" customWidth="1"/>
    <col min="12037" max="12037" width="16.42578125" style="227" customWidth="1"/>
    <col min="12038" max="12038" width="25" style="227" customWidth="1"/>
    <col min="12039" max="12039" width="22" style="227" customWidth="1"/>
    <col min="12040" max="12040" width="20.5703125" style="227" customWidth="1"/>
    <col min="12041" max="12041" width="22.42578125" style="227" customWidth="1"/>
    <col min="12042" max="12288" width="11.42578125" style="227"/>
    <col min="12289" max="12289" width="1" style="227" customWidth="1"/>
    <col min="12290" max="12290" width="25.42578125" style="227" customWidth="1"/>
    <col min="12291" max="12291" width="14.5703125" style="227" customWidth="1"/>
    <col min="12292" max="12292" width="20.140625" style="227" customWidth="1"/>
    <col min="12293" max="12293" width="16.42578125" style="227" customWidth="1"/>
    <col min="12294" max="12294" width="25" style="227" customWidth="1"/>
    <col min="12295" max="12295" width="22" style="227" customWidth="1"/>
    <col min="12296" max="12296" width="20.5703125" style="227" customWidth="1"/>
    <col min="12297" max="12297" width="22.42578125" style="227" customWidth="1"/>
    <col min="12298" max="12544" width="11.42578125" style="227"/>
    <col min="12545" max="12545" width="1" style="227" customWidth="1"/>
    <col min="12546" max="12546" width="25.42578125" style="227" customWidth="1"/>
    <col min="12547" max="12547" width="14.5703125" style="227" customWidth="1"/>
    <col min="12548" max="12548" width="20.140625" style="227" customWidth="1"/>
    <col min="12549" max="12549" width="16.42578125" style="227" customWidth="1"/>
    <col min="12550" max="12550" width="25" style="227" customWidth="1"/>
    <col min="12551" max="12551" width="22" style="227" customWidth="1"/>
    <col min="12552" max="12552" width="20.5703125" style="227" customWidth="1"/>
    <col min="12553" max="12553" width="22.42578125" style="227" customWidth="1"/>
    <col min="12554" max="12800" width="11.42578125" style="227"/>
    <col min="12801" max="12801" width="1" style="227" customWidth="1"/>
    <col min="12802" max="12802" width="25.42578125" style="227" customWidth="1"/>
    <col min="12803" max="12803" width="14.5703125" style="227" customWidth="1"/>
    <col min="12804" max="12804" width="20.140625" style="227" customWidth="1"/>
    <col min="12805" max="12805" width="16.42578125" style="227" customWidth="1"/>
    <col min="12806" max="12806" width="25" style="227" customWidth="1"/>
    <col min="12807" max="12807" width="22" style="227" customWidth="1"/>
    <col min="12808" max="12808" width="20.5703125" style="227" customWidth="1"/>
    <col min="12809" max="12809" width="22.42578125" style="227" customWidth="1"/>
    <col min="12810" max="13056" width="11.42578125" style="227"/>
    <col min="13057" max="13057" width="1" style="227" customWidth="1"/>
    <col min="13058" max="13058" width="25.42578125" style="227" customWidth="1"/>
    <col min="13059" max="13059" width="14.5703125" style="227" customWidth="1"/>
    <col min="13060" max="13060" width="20.140625" style="227" customWidth="1"/>
    <col min="13061" max="13061" width="16.42578125" style="227" customWidth="1"/>
    <col min="13062" max="13062" width="25" style="227" customWidth="1"/>
    <col min="13063" max="13063" width="22" style="227" customWidth="1"/>
    <col min="13064" max="13064" width="20.5703125" style="227" customWidth="1"/>
    <col min="13065" max="13065" width="22.42578125" style="227" customWidth="1"/>
    <col min="13066" max="13312" width="11.42578125" style="227"/>
    <col min="13313" max="13313" width="1" style="227" customWidth="1"/>
    <col min="13314" max="13314" width="25.42578125" style="227" customWidth="1"/>
    <col min="13315" max="13315" width="14.5703125" style="227" customWidth="1"/>
    <col min="13316" max="13316" width="20.140625" style="227" customWidth="1"/>
    <col min="13317" max="13317" width="16.42578125" style="227" customWidth="1"/>
    <col min="13318" max="13318" width="25" style="227" customWidth="1"/>
    <col min="13319" max="13319" width="22" style="227" customWidth="1"/>
    <col min="13320" max="13320" width="20.5703125" style="227" customWidth="1"/>
    <col min="13321" max="13321" width="22.42578125" style="227" customWidth="1"/>
    <col min="13322" max="13568" width="11.42578125" style="227"/>
    <col min="13569" max="13569" width="1" style="227" customWidth="1"/>
    <col min="13570" max="13570" width="25.42578125" style="227" customWidth="1"/>
    <col min="13571" max="13571" width="14.5703125" style="227" customWidth="1"/>
    <col min="13572" max="13572" width="20.140625" style="227" customWidth="1"/>
    <col min="13573" max="13573" width="16.42578125" style="227" customWidth="1"/>
    <col min="13574" max="13574" width="25" style="227" customWidth="1"/>
    <col min="13575" max="13575" width="22" style="227" customWidth="1"/>
    <col min="13576" max="13576" width="20.5703125" style="227" customWidth="1"/>
    <col min="13577" max="13577" width="22.42578125" style="227" customWidth="1"/>
    <col min="13578" max="13824" width="11.42578125" style="227"/>
    <col min="13825" max="13825" width="1" style="227" customWidth="1"/>
    <col min="13826" max="13826" width="25.42578125" style="227" customWidth="1"/>
    <col min="13827" max="13827" width="14.5703125" style="227" customWidth="1"/>
    <col min="13828" max="13828" width="20.140625" style="227" customWidth="1"/>
    <col min="13829" max="13829" width="16.42578125" style="227" customWidth="1"/>
    <col min="13830" max="13830" width="25" style="227" customWidth="1"/>
    <col min="13831" max="13831" width="22" style="227" customWidth="1"/>
    <col min="13832" max="13832" width="20.5703125" style="227" customWidth="1"/>
    <col min="13833" max="13833" width="22.42578125" style="227" customWidth="1"/>
    <col min="13834" max="14080" width="11.42578125" style="227"/>
    <col min="14081" max="14081" width="1" style="227" customWidth="1"/>
    <col min="14082" max="14082" width="25.42578125" style="227" customWidth="1"/>
    <col min="14083" max="14083" width="14.5703125" style="227" customWidth="1"/>
    <col min="14084" max="14084" width="20.140625" style="227" customWidth="1"/>
    <col min="14085" max="14085" width="16.42578125" style="227" customWidth="1"/>
    <col min="14086" max="14086" width="25" style="227" customWidth="1"/>
    <col min="14087" max="14087" width="22" style="227" customWidth="1"/>
    <col min="14088" max="14088" width="20.5703125" style="227" customWidth="1"/>
    <col min="14089" max="14089" width="22.42578125" style="227" customWidth="1"/>
    <col min="14090" max="14336" width="11.42578125" style="227"/>
    <col min="14337" max="14337" width="1" style="227" customWidth="1"/>
    <col min="14338" max="14338" width="25.42578125" style="227" customWidth="1"/>
    <col min="14339" max="14339" width="14.5703125" style="227" customWidth="1"/>
    <col min="14340" max="14340" width="20.140625" style="227" customWidth="1"/>
    <col min="14341" max="14341" width="16.42578125" style="227" customWidth="1"/>
    <col min="14342" max="14342" width="25" style="227" customWidth="1"/>
    <col min="14343" max="14343" width="22" style="227" customWidth="1"/>
    <col min="14344" max="14344" width="20.5703125" style="227" customWidth="1"/>
    <col min="14345" max="14345" width="22.42578125" style="227" customWidth="1"/>
    <col min="14346" max="14592" width="11.42578125" style="227"/>
    <col min="14593" max="14593" width="1" style="227" customWidth="1"/>
    <col min="14594" max="14594" width="25.42578125" style="227" customWidth="1"/>
    <col min="14595" max="14595" width="14.5703125" style="227" customWidth="1"/>
    <col min="14596" max="14596" width="20.140625" style="227" customWidth="1"/>
    <col min="14597" max="14597" width="16.42578125" style="227" customWidth="1"/>
    <col min="14598" max="14598" width="25" style="227" customWidth="1"/>
    <col min="14599" max="14599" width="22" style="227" customWidth="1"/>
    <col min="14600" max="14600" width="20.5703125" style="227" customWidth="1"/>
    <col min="14601" max="14601" width="22.42578125" style="227" customWidth="1"/>
    <col min="14602" max="14848" width="11.42578125" style="227"/>
    <col min="14849" max="14849" width="1" style="227" customWidth="1"/>
    <col min="14850" max="14850" width="25.42578125" style="227" customWidth="1"/>
    <col min="14851" max="14851" width="14.5703125" style="227" customWidth="1"/>
    <col min="14852" max="14852" width="20.140625" style="227" customWidth="1"/>
    <col min="14853" max="14853" width="16.42578125" style="227" customWidth="1"/>
    <col min="14854" max="14854" width="25" style="227" customWidth="1"/>
    <col min="14855" max="14855" width="22" style="227" customWidth="1"/>
    <col min="14856" max="14856" width="20.5703125" style="227" customWidth="1"/>
    <col min="14857" max="14857" width="22.42578125" style="227" customWidth="1"/>
    <col min="14858" max="15104" width="11.42578125" style="227"/>
    <col min="15105" max="15105" width="1" style="227" customWidth="1"/>
    <col min="15106" max="15106" width="25.42578125" style="227" customWidth="1"/>
    <col min="15107" max="15107" width="14.5703125" style="227" customWidth="1"/>
    <col min="15108" max="15108" width="20.140625" style="227" customWidth="1"/>
    <col min="15109" max="15109" width="16.42578125" style="227" customWidth="1"/>
    <col min="15110" max="15110" width="25" style="227" customWidth="1"/>
    <col min="15111" max="15111" width="22" style="227" customWidth="1"/>
    <col min="15112" max="15112" width="20.5703125" style="227" customWidth="1"/>
    <col min="15113" max="15113" width="22.42578125" style="227" customWidth="1"/>
    <col min="15114" max="15360" width="11.42578125" style="227"/>
    <col min="15361" max="15361" width="1" style="227" customWidth="1"/>
    <col min="15362" max="15362" width="25.42578125" style="227" customWidth="1"/>
    <col min="15363" max="15363" width="14.5703125" style="227" customWidth="1"/>
    <col min="15364" max="15364" width="20.140625" style="227" customWidth="1"/>
    <col min="15365" max="15365" width="16.42578125" style="227" customWidth="1"/>
    <col min="15366" max="15366" width="25" style="227" customWidth="1"/>
    <col min="15367" max="15367" width="22" style="227" customWidth="1"/>
    <col min="15368" max="15368" width="20.5703125" style="227" customWidth="1"/>
    <col min="15369" max="15369" width="22.42578125" style="227" customWidth="1"/>
    <col min="15370" max="15616" width="11.42578125" style="227"/>
    <col min="15617" max="15617" width="1" style="227" customWidth="1"/>
    <col min="15618" max="15618" width="25.42578125" style="227" customWidth="1"/>
    <col min="15619" max="15619" width="14.5703125" style="227" customWidth="1"/>
    <col min="15620" max="15620" width="20.140625" style="227" customWidth="1"/>
    <col min="15621" max="15621" width="16.42578125" style="227" customWidth="1"/>
    <col min="15622" max="15622" width="25" style="227" customWidth="1"/>
    <col min="15623" max="15623" width="22" style="227" customWidth="1"/>
    <col min="15624" max="15624" width="20.5703125" style="227" customWidth="1"/>
    <col min="15625" max="15625" width="22.42578125" style="227" customWidth="1"/>
    <col min="15626" max="15872" width="11.42578125" style="227"/>
    <col min="15873" max="15873" width="1" style="227" customWidth="1"/>
    <col min="15874" max="15874" width="25.42578125" style="227" customWidth="1"/>
    <col min="15875" max="15875" width="14.5703125" style="227" customWidth="1"/>
    <col min="15876" max="15876" width="20.140625" style="227" customWidth="1"/>
    <col min="15877" max="15877" width="16.42578125" style="227" customWidth="1"/>
    <col min="15878" max="15878" width="25" style="227" customWidth="1"/>
    <col min="15879" max="15879" width="22" style="227" customWidth="1"/>
    <col min="15880" max="15880" width="20.5703125" style="227" customWidth="1"/>
    <col min="15881" max="15881" width="22.42578125" style="227" customWidth="1"/>
    <col min="15882" max="16128" width="11.42578125" style="227"/>
    <col min="16129" max="16129" width="1" style="227" customWidth="1"/>
    <col min="16130" max="16130" width="25.42578125" style="227" customWidth="1"/>
    <col min="16131" max="16131" width="14.5703125" style="227" customWidth="1"/>
    <col min="16132" max="16132" width="20.140625" style="227" customWidth="1"/>
    <col min="16133" max="16133" width="16.42578125" style="227" customWidth="1"/>
    <col min="16134" max="16134" width="25" style="227" customWidth="1"/>
    <col min="16135" max="16135" width="22" style="227" customWidth="1"/>
    <col min="16136" max="16136" width="20.5703125" style="227" customWidth="1"/>
    <col min="16137" max="16137" width="22.42578125" style="227" customWidth="1"/>
    <col min="16138" max="16384" width="11.42578125" style="227"/>
  </cols>
  <sheetData>
    <row r="1" spans="2:14" ht="6" customHeight="1" x14ac:dyDescent="0.2"/>
    <row r="2" spans="2:14" ht="25.5" customHeight="1" x14ac:dyDescent="0.2">
      <c r="B2" s="511"/>
      <c r="C2" s="512" t="s">
        <v>104</v>
      </c>
      <c r="D2" s="512"/>
      <c r="E2" s="512"/>
      <c r="F2" s="512"/>
      <c r="G2" s="512"/>
      <c r="H2" s="512"/>
      <c r="I2" s="512"/>
      <c r="M2" s="124" t="s">
        <v>35</v>
      </c>
    </row>
    <row r="3" spans="2:14" ht="25.5" customHeight="1" x14ac:dyDescent="0.2">
      <c r="B3" s="511"/>
      <c r="C3" s="444" t="s">
        <v>18</v>
      </c>
      <c r="D3" s="444"/>
      <c r="E3" s="444"/>
      <c r="F3" s="444"/>
      <c r="G3" s="444"/>
      <c r="H3" s="444"/>
      <c r="I3" s="444"/>
      <c r="M3" s="124" t="s">
        <v>30</v>
      </c>
    </row>
    <row r="4" spans="2:14" ht="25.5" customHeight="1" x14ac:dyDescent="0.2">
      <c r="B4" s="511"/>
      <c r="C4" s="444" t="s">
        <v>0</v>
      </c>
      <c r="D4" s="444"/>
      <c r="E4" s="444"/>
      <c r="F4" s="444"/>
      <c r="G4" s="444"/>
      <c r="H4" s="444"/>
      <c r="I4" s="444"/>
      <c r="M4" s="124" t="s">
        <v>36</v>
      </c>
    </row>
    <row r="5" spans="2:14" ht="25.5" customHeight="1" x14ac:dyDescent="0.2">
      <c r="B5" s="511"/>
      <c r="C5" s="444" t="s">
        <v>38</v>
      </c>
      <c r="D5" s="444"/>
      <c r="E5" s="444"/>
      <c r="F5" s="444"/>
      <c r="G5" s="444" t="s">
        <v>103</v>
      </c>
      <c r="H5" s="444"/>
      <c r="I5" s="444"/>
      <c r="M5" s="124" t="s">
        <v>31</v>
      </c>
    </row>
    <row r="6" spans="2:14" ht="23.25" customHeight="1" x14ac:dyDescent="0.2">
      <c r="B6" s="445" t="s">
        <v>1</v>
      </c>
      <c r="C6" s="445"/>
      <c r="D6" s="445"/>
      <c r="E6" s="445"/>
      <c r="F6" s="445"/>
      <c r="G6" s="445"/>
      <c r="H6" s="445"/>
      <c r="I6" s="445"/>
    </row>
    <row r="7" spans="2:14" ht="24" customHeight="1" x14ac:dyDescent="0.2">
      <c r="B7" s="513" t="s">
        <v>37</v>
      </c>
      <c r="C7" s="513"/>
      <c r="D7" s="513"/>
      <c r="E7" s="513"/>
      <c r="F7" s="513"/>
      <c r="G7" s="513"/>
      <c r="H7" s="513"/>
      <c r="I7" s="513"/>
    </row>
    <row r="8" spans="2:14" ht="24" customHeight="1" x14ac:dyDescent="0.2">
      <c r="B8" s="514" t="s">
        <v>19</v>
      </c>
      <c r="C8" s="514"/>
      <c r="D8" s="514"/>
      <c r="E8" s="514"/>
      <c r="F8" s="514"/>
      <c r="G8" s="514"/>
      <c r="H8" s="514"/>
      <c r="I8" s="514"/>
      <c r="N8" s="186" t="s">
        <v>57</v>
      </c>
    </row>
    <row r="9" spans="2:14" ht="30.75" customHeight="1" x14ac:dyDescent="0.2">
      <c r="B9" s="190" t="s">
        <v>101</v>
      </c>
      <c r="C9" s="230">
        <v>3</v>
      </c>
      <c r="D9" s="447" t="s">
        <v>102</v>
      </c>
      <c r="E9" s="447"/>
      <c r="F9" s="448" t="s">
        <v>367</v>
      </c>
      <c r="G9" s="448"/>
      <c r="H9" s="448"/>
      <c r="I9" s="448"/>
      <c r="M9" s="124" t="s">
        <v>22</v>
      </c>
      <c r="N9" s="186" t="s">
        <v>58</v>
      </c>
    </row>
    <row r="10" spans="2:14" ht="30.75" customHeight="1" x14ac:dyDescent="0.2">
      <c r="B10" s="190" t="s">
        <v>41</v>
      </c>
      <c r="C10" s="230" t="s">
        <v>89</v>
      </c>
      <c r="D10" s="447" t="s">
        <v>40</v>
      </c>
      <c r="E10" s="447"/>
      <c r="F10" s="463" t="s">
        <v>359</v>
      </c>
      <c r="G10" s="463"/>
      <c r="H10" s="231" t="s">
        <v>46</v>
      </c>
      <c r="I10" s="230" t="s">
        <v>89</v>
      </c>
      <c r="M10" s="124" t="s">
        <v>23</v>
      </c>
      <c r="N10" s="186" t="s">
        <v>59</v>
      </c>
    </row>
    <row r="11" spans="2:14" ht="30.75" customHeight="1" x14ac:dyDescent="0.2">
      <c r="B11" s="190" t="s">
        <v>47</v>
      </c>
      <c r="C11" s="448" t="s">
        <v>338</v>
      </c>
      <c r="D11" s="448"/>
      <c r="E11" s="448"/>
      <c r="F11" s="448"/>
      <c r="G11" s="231" t="s">
        <v>48</v>
      </c>
      <c r="H11" s="515" t="s">
        <v>338</v>
      </c>
      <c r="I11" s="515"/>
      <c r="M11" s="124" t="s">
        <v>24</v>
      </c>
      <c r="N11" s="186" t="s">
        <v>60</v>
      </c>
    </row>
    <row r="12" spans="2:14" ht="30.75" customHeight="1" x14ac:dyDescent="0.2">
      <c r="B12" s="190" t="s">
        <v>49</v>
      </c>
      <c r="C12" s="516" t="s">
        <v>22</v>
      </c>
      <c r="D12" s="516"/>
      <c r="E12" s="516"/>
      <c r="F12" s="516"/>
      <c r="G12" s="231" t="s">
        <v>50</v>
      </c>
      <c r="H12" s="517" t="s">
        <v>306</v>
      </c>
      <c r="I12" s="517"/>
      <c r="M12" s="125" t="s">
        <v>25</v>
      </c>
    </row>
    <row r="13" spans="2:14" ht="30.75" customHeight="1" x14ac:dyDescent="0.2">
      <c r="B13" s="190" t="s">
        <v>51</v>
      </c>
      <c r="C13" s="450" t="s">
        <v>93</v>
      </c>
      <c r="D13" s="453"/>
      <c r="E13" s="453"/>
      <c r="F13" s="453"/>
      <c r="G13" s="453"/>
      <c r="H13" s="453"/>
      <c r="I13" s="453"/>
      <c r="M13" s="125"/>
    </row>
    <row r="14" spans="2:14" ht="30.75" customHeight="1" x14ac:dyDescent="0.2">
      <c r="B14" s="190" t="s">
        <v>52</v>
      </c>
      <c r="C14" s="463" t="s">
        <v>338</v>
      </c>
      <c r="D14" s="463"/>
      <c r="E14" s="463"/>
      <c r="F14" s="463"/>
      <c r="G14" s="463"/>
      <c r="H14" s="463"/>
      <c r="I14" s="463"/>
      <c r="M14" s="125"/>
      <c r="N14" s="186" t="s">
        <v>88</v>
      </c>
    </row>
    <row r="15" spans="2:14" ht="30.75" customHeight="1" x14ac:dyDescent="0.2">
      <c r="B15" s="190" t="s">
        <v>53</v>
      </c>
      <c r="C15" s="448" t="s">
        <v>368</v>
      </c>
      <c r="D15" s="448"/>
      <c r="E15" s="448"/>
      <c r="F15" s="448"/>
      <c r="G15" s="231" t="s">
        <v>54</v>
      </c>
      <c r="H15" s="463" t="s">
        <v>32</v>
      </c>
      <c r="I15" s="463"/>
      <c r="M15" s="125" t="s">
        <v>26</v>
      </c>
      <c r="N15" s="186" t="s">
        <v>89</v>
      </c>
    </row>
    <row r="16" spans="2:14" ht="30.75" customHeight="1" x14ac:dyDescent="0.2">
      <c r="B16" s="190" t="s">
        <v>55</v>
      </c>
      <c r="C16" s="518" t="s">
        <v>307</v>
      </c>
      <c r="D16" s="518"/>
      <c r="E16" s="518"/>
      <c r="F16" s="518"/>
      <c r="G16" s="231" t="s">
        <v>56</v>
      </c>
      <c r="H16" s="463" t="s">
        <v>57</v>
      </c>
      <c r="I16" s="463"/>
      <c r="M16" s="125" t="s">
        <v>27</v>
      </c>
    </row>
    <row r="17" spans="2:14" ht="40.5" customHeight="1" x14ac:dyDescent="0.2">
      <c r="B17" s="190" t="s">
        <v>61</v>
      </c>
      <c r="C17" s="448" t="s">
        <v>390</v>
      </c>
      <c r="D17" s="448"/>
      <c r="E17" s="448"/>
      <c r="F17" s="448"/>
      <c r="G17" s="448"/>
      <c r="H17" s="448"/>
      <c r="I17" s="448"/>
      <c r="M17" s="125" t="s">
        <v>28</v>
      </c>
      <c r="N17" s="186" t="s">
        <v>90</v>
      </c>
    </row>
    <row r="18" spans="2:14" ht="30.75" customHeight="1" x14ac:dyDescent="0.2">
      <c r="B18" s="190" t="s">
        <v>62</v>
      </c>
      <c r="C18" s="448" t="s">
        <v>343</v>
      </c>
      <c r="D18" s="448"/>
      <c r="E18" s="448"/>
      <c r="F18" s="448"/>
      <c r="G18" s="448"/>
      <c r="H18" s="448"/>
      <c r="I18" s="448"/>
      <c r="M18" s="125" t="s">
        <v>29</v>
      </c>
      <c r="N18" s="186" t="s">
        <v>91</v>
      </c>
    </row>
    <row r="19" spans="2:14" ht="30.75" customHeight="1" x14ac:dyDescent="0.2">
      <c r="B19" s="190" t="s">
        <v>63</v>
      </c>
      <c r="C19" s="448" t="s">
        <v>344</v>
      </c>
      <c r="D19" s="448"/>
      <c r="E19" s="448"/>
      <c r="F19" s="448"/>
      <c r="G19" s="448"/>
      <c r="H19" s="448"/>
      <c r="I19" s="448"/>
      <c r="M19" s="125"/>
      <c r="N19" s="186" t="s">
        <v>92</v>
      </c>
    </row>
    <row r="20" spans="2:14" ht="30.75" customHeight="1" x14ac:dyDescent="0.2">
      <c r="B20" s="190" t="s">
        <v>64</v>
      </c>
      <c r="C20" s="456" t="s">
        <v>308</v>
      </c>
      <c r="D20" s="456"/>
      <c r="E20" s="456"/>
      <c r="F20" s="456"/>
      <c r="G20" s="456"/>
      <c r="H20" s="456"/>
      <c r="I20" s="456"/>
      <c r="M20" s="125" t="s">
        <v>32</v>
      </c>
      <c r="N20" s="186" t="s">
        <v>93</v>
      </c>
    </row>
    <row r="21" spans="2:14" ht="27.75" customHeight="1" x14ac:dyDescent="0.2">
      <c r="B21" s="447" t="s">
        <v>65</v>
      </c>
      <c r="C21" s="519" t="s">
        <v>42</v>
      </c>
      <c r="D21" s="519"/>
      <c r="E21" s="519"/>
      <c r="F21" s="520" t="s">
        <v>43</v>
      </c>
      <c r="G21" s="520"/>
      <c r="H21" s="520"/>
      <c r="I21" s="520"/>
      <c r="M21" s="125" t="s">
        <v>33</v>
      </c>
      <c r="N21" s="186" t="s">
        <v>94</v>
      </c>
    </row>
    <row r="22" spans="2:14" ht="27" customHeight="1" x14ac:dyDescent="0.2">
      <c r="B22" s="447"/>
      <c r="C22" s="448" t="s">
        <v>345</v>
      </c>
      <c r="D22" s="448"/>
      <c r="E22" s="448"/>
      <c r="F22" s="448" t="s">
        <v>346</v>
      </c>
      <c r="G22" s="448"/>
      <c r="H22" s="448"/>
      <c r="I22" s="448"/>
      <c r="M22" s="125" t="s">
        <v>34</v>
      </c>
      <c r="N22" s="186" t="s">
        <v>95</v>
      </c>
    </row>
    <row r="23" spans="2:14" ht="39.75" customHeight="1" x14ac:dyDescent="0.2">
      <c r="B23" s="190" t="s">
        <v>66</v>
      </c>
      <c r="C23" s="463" t="s">
        <v>347</v>
      </c>
      <c r="D23" s="463"/>
      <c r="E23" s="463"/>
      <c r="F23" s="463" t="s">
        <v>347</v>
      </c>
      <c r="G23" s="463"/>
      <c r="H23" s="463"/>
      <c r="I23" s="463"/>
      <c r="M23" s="125"/>
      <c r="N23" s="186" t="s">
        <v>96</v>
      </c>
    </row>
    <row r="24" spans="2:14" ht="48.75" customHeight="1" x14ac:dyDescent="0.2">
      <c r="B24" s="190" t="s">
        <v>67</v>
      </c>
      <c r="C24" s="448" t="s">
        <v>391</v>
      </c>
      <c r="D24" s="448"/>
      <c r="E24" s="448"/>
      <c r="F24" s="448" t="s">
        <v>392</v>
      </c>
      <c r="G24" s="448"/>
      <c r="H24" s="448"/>
      <c r="I24" s="448"/>
      <c r="M24" s="125"/>
      <c r="N24" s="186" t="s">
        <v>97</v>
      </c>
    </row>
    <row r="25" spans="2:14" ht="29.25" customHeight="1" x14ac:dyDescent="0.2">
      <c r="B25" s="190" t="s">
        <v>68</v>
      </c>
      <c r="C25" s="522">
        <v>43466</v>
      </c>
      <c r="D25" s="448"/>
      <c r="E25" s="448"/>
      <c r="F25" s="231" t="s">
        <v>99</v>
      </c>
      <c r="G25" s="523">
        <v>1</v>
      </c>
      <c r="H25" s="523"/>
      <c r="I25" s="523"/>
      <c r="M25" s="125"/>
    </row>
    <row r="26" spans="2:14" ht="27" customHeight="1" x14ac:dyDescent="0.2">
      <c r="B26" s="190" t="s">
        <v>98</v>
      </c>
      <c r="C26" s="522">
        <v>43830</v>
      </c>
      <c r="D26" s="448"/>
      <c r="E26" s="448"/>
      <c r="F26" s="231" t="s">
        <v>69</v>
      </c>
      <c r="G26" s="524">
        <v>1</v>
      </c>
      <c r="H26" s="524"/>
      <c r="I26" s="524"/>
      <c r="M26" s="125"/>
    </row>
    <row r="27" spans="2:14" ht="36.75" customHeight="1" x14ac:dyDescent="0.2">
      <c r="B27" s="190" t="s">
        <v>100</v>
      </c>
      <c r="C27" s="463" t="s">
        <v>28</v>
      </c>
      <c r="D27" s="463"/>
      <c r="E27" s="463"/>
      <c r="F27" s="232" t="s">
        <v>70</v>
      </c>
      <c r="G27" s="525" t="s">
        <v>377</v>
      </c>
      <c r="H27" s="525"/>
      <c r="I27" s="525"/>
      <c r="M27" s="125"/>
    </row>
    <row r="28" spans="2:14" ht="30" customHeight="1" x14ac:dyDescent="0.2">
      <c r="B28" s="469" t="s">
        <v>20</v>
      </c>
      <c r="C28" s="469"/>
      <c r="D28" s="469"/>
      <c r="E28" s="469"/>
      <c r="F28" s="469"/>
      <c r="G28" s="469"/>
      <c r="H28" s="469"/>
      <c r="I28" s="469"/>
      <c r="M28" s="125"/>
    </row>
    <row r="29" spans="2:14" ht="56.25" customHeight="1" x14ac:dyDescent="0.2">
      <c r="B29" s="175" t="s">
        <v>2</v>
      </c>
      <c r="C29" s="175" t="s">
        <v>71</v>
      </c>
      <c r="D29" s="175" t="s">
        <v>44</v>
      </c>
      <c r="E29" s="175" t="s">
        <v>72</v>
      </c>
      <c r="F29" s="175" t="s">
        <v>45</v>
      </c>
      <c r="G29" s="221" t="s">
        <v>13</v>
      </c>
      <c r="H29" s="221" t="s">
        <v>14</v>
      </c>
      <c r="I29" s="175" t="s">
        <v>15</v>
      </c>
      <c r="M29" s="125"/>
    </row>
    <row r="30" spans="2:14" ht="19.5" customHeight="1" x14ac:dyDescent="0.2">
      <c r="B30" s="222" t="s">
        <v>3</v>
      </c>
      <c r="C30" s="233">
        <v>0</v>
      </c>
      <c r="D30" s="234">
        <f>+C30</f>
        <v>0</v>
      </c>
      <c r="E30" s="233">
        <v>0</v>
      </c>
      <c r="F30" s="234">
        <f>+E30</f>
        <v>0</v>
      </c>
      <c r="G30" s="235" t="e">
        <f>+C30/E30</f>
        <v>#DIV/0!</v>
      </c>
      <c r="H30" s="236">
        <f>+D30/$F$41</f>
        <v>0</v>
      </c>
      <c r="I30" s="237">
        <f>+H30/$G$26</f>
        <v>0</v>
      </c>
      <c r="M30" s="125"/>
    </row>
    <row r="31" spans="2:14" ht="19.5" customHeight="1" x14ac:dyDescent="0.2">
      <c r="B31" s="222" t="s">
        <v>4</v>
      </c>
      <c r="C31" s="233">
        <v>0</v>
      </c>
      <c r="D31" s="234">
        <f>+D30+C31</f>
        <v>0</v>
      </c>
      <c r="E31" s="233">
        <v>0</v>
      </c>
      <c r="F31" s="234">
        <f>+F30+E31</f>
        <v>0</v>
      </c>
      <c r="G31" s="235" t="e">
        <f t="shared" ref="G31:G41" si="0">+C31/E31</f>
        <v>#DIV/0!</v>
      </c>
      <c r="H31" s="236">
        <f t="shared" ref="H31:H41" si="1">+D31/$F$41</f>
        <v>0</v>
      </c>
      <c r="I31" s="237">
        <f t="shared" ref="I31:I41" si="2">+H31/$G$26</f>
        <v>0</v>
      </c>
      <c r="M31" s="125"/>
    </row>
    <row r="32" spans="2:14" ht="19.5" customHeight="1" x14ac:dyDescent="0.2">
      <c r="B32" s="222" t="s">
        <v>5</v>
      </c>
      <c r="C32" s="233">
        <v>0</v>
      </c>
      <c r="D32" s="234">
        <f t="shared" ref="D32:D41" si="3">+D31+C32</f>
        <v>0</v>
      </c>
      <c r="E32" s="233">
        <v>0</v>
      </c>
      <c r="F32" s="234">
        <f t="shared" ref="F32:F41" si="4">+F31+E32</f>
        <v>0</v>
      </c>
      <c r="G32" s="235" t="e">
        <f t="shared" si="0"/>
        <v>#DIV/0!</v>
      </c>
      <c r="H32" s="236">
        <f t="shared" si="1"/>
        <v>0</v>
      </c>
      <c r="I32" s="237">
        <f t="shared" si="2"/>
        <v>0</v>
      </c>
      <c r="M32" s="125"/>
    </row>
    <row r="33" spans="2:9" ht="19.5" customHeight="1" x14ac:dyDescent="0.2">
      <c r="B33" s="222" t="s">
        <v>6</v>
      </c>
      <c r="C33" s="233">
        <v>0</v>
      </c>
      <c r="D33" s="234">
        <f t="shared" si="3"/>
        <v>0</v>
      </c>
      <c r="E33" s="233">
        <v>1</v>
      </c>
      <c r="F33" s="234">
        <f t="shared" si="4"/>
        <v>1</v>
      </c>
      <c r="G33" s="235">
        <f t="shared" si="0"/>
        <v>0</v>
      </c>
      <c r="H33" s="236">
        <f t="shared" si="1"/>
        <v>0</v>
      </c>
      <c r="I33" s="237">
        <f t="shared" si="2"/>
        <v>0</v>
      </c>
    </row>
    <row r="34" spans="2:9" ht="19.5" customHeight="1" x14ac:dyDescent="0.2">
      <c r="B34" s="222" t="s">
        <v>7</v>
      </c>
      <c r="C34" s="233">
        <v>1</v>
      </c>
      <c r="D34" s="234">
        <f t="shared" si="3"/>
        <v>1</v>
      </c>
      <c r="E34" s="233">
        <v>0</v>
      </c>
      <c r="F34" s="234">
        <f t="shared" si="4"/>
        <v>1</v>
      </c>
      <c r="G34" s="235" t="e">
        <f t="shared" si="0"/>
        <v>#DIV/0!</v>
      </c>
      <c r="H34" s="236">
        <f t="shared" si="1"/>
        <v>0.2</v>
      </c>
      <c r="I34" s="237">
        <f t="shared" si="2"/>
        <v>0.2</v>
      </c>
    </row>
    <row r="35" spans="2:9" ht="19.5" customHeight="1" x14ac:dyDescent="0.2">
      <c r="B35" s="222" t="s">
        <v>8</v>
      </c>
      <c r="C35" s="233">
        <v>0</v>
      </c>
      <c r="D35" s="234">
        <f t="shared" si="3"/>
        <v>1</v>
      </c>
      <c r="E35" s="233">
        <v>0</v>
      </c>
      <c r="F35" s="234">
        <f t="shared" si="4"/>
        <v>1</v>
      </c>
      <c r="G35" s="235" t="e">
        <f t="shared" si="0"/>
        <v>#DIV/0!</v>
      </c>
      <c r="H35" s="236">
        <f t="shared" si="1"/>
        <v>0.2</v>
      </c>
      <c r="I35" s="237">
        <f t="shared" si="2"/>
        <v>0.2</v>
      </c>
    </row>
    <row r="36" spans="2:9" ht="19.5" customHeight="1" x14ac:dyDescent="0.2">
      <c r="B36" s="222" t="s">
        <v>9</v>
      </c>
      <c r="C36" s="233">
        <v>0</v>
      </c>
      <c r="D36" s="234">
        <f t="shared" si="3"/>
        <v>1</v>
      </c>
      <c r="E36" s="233">
        <v>0</v>
      </c>
      <c r="F36" s="234">
        <f t="shared" si="4"/>
        <v>1</v>
      </c>
      <c r="G36" s="235" t="e">
        <f t="shared" si="0"/>
        <v>#DIV/0!</v>
      </c>
      <c r="H36" s="236">
        <f t="shared" si="1"/>
        <v>0.2</v>
      </c>
      <c r="I36" s="237">
        <f t="shared" si="2"/>
        <v>0.2</v>
      </c>
    </row>
    <row r="37" spans="2:9" ht="19.5" customHeight="1" x14ac:dyDescent="0.2">
      <c r="B37" s="222" t="s">
        <v>10</v>
      </c>
      <c r="C37" s="233">
        <v>1</v>
      </c>
      <c r="D37" s="234">
        <f t="shared" si="3"/>
        <v>2</v>
      </c>
      <c r="E37" s="233">
        <v>0</v>
      </c>
      <c r="F37" s="234">
        <f t="shared" si="4"/>
        <v>1</v>
      </c>
      <c r="G37" s="235" t="e">
        <f t="shared" si="0"/>
        <v>#DIV/0!</v>
      </c>
      <c r="H37" s="236">
        <f t="shared" si="1"/>
        <v>0.4</v>
      </c>
      <c r="I37" s="237">
        <f t="shared" si="2"/>
        <v>0.4</v>
      </c>
    </row>
    <row r="38" spans="2:9" ht="19.5" customHeight="1" x14ac:dyDescent="0.2">
      <c r="B38" s="222" t="s">
        <v>11</v>
      </c>
      <c r="C38" s="233">
        <v>0</v>
      </c>
      <c r="D38" s="234">
        <f t="shared" si="3"/>
        <v>2</v>
      </c>
      <c r="E38" s="233">
        <v>1</v>
      </c>
      <c r="F38" s="234">
        <f t="shared" si="4"/>
        <v>2</v>
      </c>
      <c r="G38" s="235">
        <f t="shared" si="0"/>
        <v>0</v>
      </c>
      <c r="H38" s="236">
        <f t="shared" si="1"/>
        <v>0.4</v>
      </c>
      <c r="I38" s="237">
        <f t="shared" si="2"/>
        <v>0.4</v>
      </c>
    </row>
    <row r="39" spans="2:9" ht="19.5" customHeight="1" x14ac:dyDescent="0.2">
      <c r="B39" s="222" t="s">
        <v>12</v>
      </c>
      <c r="C39" s="233">
        <v>0</v>
      </c>
      <c r="D39" s="234">
        <f t="shared" si="3"/>
        <v>2</v>
      </c>
      <c r="E39" s="233">
        <v>0</v>
      </c>
      <c r="F39" s="234">
        <f t="shared" si="4"/>
        <v>2</v>
      </c>
      <c r="G39" s="235" t="e">
        <f t="shared" si="0"/>
        <v>#DIV/0!</v>
      </c>
      <c r="H39" s="236">
        <f t="shared" si="1"/>
        <v>0.4</v>
      </c>
      <c r="I39" s="237">
        <f t="shared" si="2"/>
        <v>0.4</v>
      </c>
    </row>
    <row r="40" spans="2:9" ht="19.5" customHeight="1" x14ac:dyDescent="0.2">
      <c r="B40" s="222" t="s">
        <v>16</v>
      </c>
      <c r="C40" s="233">
        <v>0</v>
      </c>
      <c r="D40" s="234">
        <f t="shared" si="3"/>
        <v>2</v>
      </c>
      <c r="E40" s="233">
        <v>0</v>
      </c>
      <c r="F40" s="234">
        <f t="shared" si="4"/>
        <v>2</v>
      </c>
      <c r="G40" s="235" t="e">
        <f t="shared" si="0"/>
        <v>#DIV/0!</v>
      </c>
      <c r="H40" s="236">
        <f t="shared" si="1"/>
        <v>0.4</v>
      </c>
      <c r="I40" s="237">
        <f t="shared" si="2"/>
        <v>0.4</v>
      </c>
    </row>
    <row r="41" spans="2:9" ht="19.5" customHeight="1" x14ac:dyDescent="0.2">
      <c r="B41" s="222" t="s">
        <v>17</v>
      </c>
      <c r="C41" s="233">
        <v>3</v>
      </c>
      <c r="D41" s="234">
        <f t="shared" si="3"/>
        <v>5</v>
      </c>
      <c r="E41" s="233">
        <v>3</v>
      </c>
      <c r="F41" s="234">
        <f t="shared" si="4"/>
        <v>5</v>
      </c>
      <c r="G41" s="235">
        <f t="shared" si="0"/>
        <v>1</v>
      </c>
      <c r="H41" s="236">
        <f t="shared" si="1"/>
        <v>1</v>
      </c>
      <c r="I41" s="237">
        <f t="shared" si="2"/>
        <v>1</v>
      </c>
    </row>
    <row r="42" spans="2:9" ht="54" customHeight="1" x14ac:dyDescent="0.2">
      <c r="B42" s="174" t="s">
        <v>73</v>
      </c>
      <c r="C42" s="521" t="s">
        <v>429</v>
      </c>
      <c r="D42" s="521"/>
      <c r="E42" s="521"/>
      <c r="F42" s="521"/>
      <c r="G42" s="521"/>
      <c r="H42" s="521"/>
      <c r="I42" s="521"/>
    </row>
    <row r="43" spans="2:9" ht="29.25" customHeight="1" x14ac:dyDescent="0.2">
      <c r="B43" s="526" t="s">
        <v>21</v>
      </c>
      <c r="C43" s="526"/>
      <c r="D43" s="526"/>
      <c r="E43" s="526"/>
      <c r="F43" s="526"/>
      <c r="G43" s="526"/>
      <c r="H43" s="526"/>
      <c r="I43" s="526"/>
    </row>
    <row r="44" spans="2:9" ht="45.75" customHeight="1" x14ac:dyDescent="0.2">
      <c r="B44" s="527"/>
      <c r="C44" s="527"/>
      <c r="D44" s="527"/>
      <c r="E44" s="527"/>
      <c r="F44" s="527"/>
      <c r="G44" s="527"/>
      <c r="H44" s="527"/>
      <c r="I44" s="527"/>
    </row>
    <row r="45" spans="2:9" ht="45.75" customHeight="1" x14ac:dyDescent="0.2">
      <c r="B45" s="527"/>
      <c r="C45" s="527"/>
      <c r="D45" s="527"/>
      <c r="E45" s="527"/>
      <c r="F45" s="527"/>
      <c r="G45" s="527"/>
      <c r="H45" s="527"/>
      <c r="I45" s="527"/>
    </row>
    <row r="46" spans="2:9" ht="45.75" customHeight="1" x14ac:dyDescent="0.2">
      <c r="B46" s="527"/>
      <c r="C46" s="527"/>
      <c r="D46" s="527"/>
      <c r="E46" s="527"/>
      <c r="F46" s="527"/>
      <c r="G46" s="527"/>
      <c r="H46" s="527"/>
      <c r="I46" s="527"/>
    </row>
    <row r="47" spans="2:9" ht="45.75" customHeight="1" x14ac:dyDescent="0.2">
      <c r="B47" s="527"/>
      <c r="C47" s="527"/>
      <c r="D47" s="527"/>
      <c r="E47" s="527"/>
      <c r="F47" s="527"/>
      <c r="G47" s="527"/>
      <c r="H47" s="527"/>
      <c r="I47" s="527"/>
    </row>
    <row r="48" spans="2:9" ht="45.75" customHeight="1" x14ac:dyDescent="0.2">
      <c r="B48" s="527"/>
      <c r="C48" s="527"/>
      <c r="D48" s="527"/>
      <c r="E48" s="527"/>
      <c r="F48" s="527"/>
      <c r="G48" s="527"/>
      <c r="H48" s="527"/>
      <c r="I48" s="527"/>
    </row>
    <row r="49" spans="2:9" ht="61.5" customHeight="1" x14ac:dyDescent="0.2">
      <c r="B49" s="176" t="s">
        <v>74</v>
      </c>
      <c r="C49" s="528" t="s">
        <v>436</v>
      </c>
      <c r="D49" s="528"/>
      <c r="E49" s="528"/>
      <c r="F49" s="528"/>
      <c r="G49" s="528"/>
      <c r="H49" s="528"/>
      <c r="I49" s="528"/>
    </row>
    <row r="50" spans="2:9" ht="30" customHeight="1" x14ac:dyDescent="0.2">
      <c r="B50" s="176" t="s">
        <v>75</v>
      </c>
      <c r="C50" s="529" t="s">
        <v>377</v>
      </c>
      <c r="D50" s="529"/>
      <c r="E50" s="529"/>
      <c r="F50" s="529"/>
      <c r="G50" s="529"/>
      <c r="H50" s="529"/>
      <c r="I50" s="529"/>
    </row>
    <row r="51" spans="2:9" ht="46.5" customHeight="1" x14ac:dyDescent="0.2">
      <c r="B51" s="174" t="s">
        <v>76</v>
      </c>
      <c r="C51" s="530" t="s">
        <v>376</v>
      </c>
      <c r="D51" s="530"/>
      <c r="E51" s="530"/>
      <c r="F51" s="530"/>
      <c r="G51" s="530"/>
      <c r="H51" s="530"/>
      <c r="I51" s="530"/>
    </row>
    <row r="52" spans="2:9" ht="29.25" customHeight="1" x14ac:dyDescent="0.2">
      <c r="B52" s="526" t="s">
        <v>39</v>
      </c>
      <c r="C52" s="526"/>
      <c r="D52" s="526"/>
      <c r="E52" s="526"/>
      <c r="F52" s="526"/>
      <c r="G52" s="526"/>
      <c r="H52" s="526"/>
      <c r="I52" s="526"/>
    </row>
    <row r="53" spans="2:9" ht="33" customHeight="1" x14ac:dyDescent="0.2">
      <c r="B53" s="386" t="s">
        <v>77</v>
      </c>
      <c r="C53" s="175" t="s">
        <v>78</v>
      </c>
      <c r="D53" s="388" t="s">
        <v>79</v>
      </c>
      <c r="E53" s="388"/>
      <c r="F53" s="388"/>
      <c r="G53" s="388" t="s">
        <v>80</v>
      </c>
      <c r="H53" s="388"/>
      <c r="I53" s="388"/>
    </row>
    <row r="54" spans="2:9" ht="74.25" customHeight="1" x14ac:dyDescent="0.2">
      <c r="B54" s="386"/>
      <c r="C54" s="249">
        <v>43656</v>
      </c>
      <c r="D54" s="390" t="s">
        <v>399</v>
      </c>
      <c r="E54" s="390"/>
      <c r="F54" s="390"/>
      <c r="G54" s="403" t="s">
        <v>400</v>
      </c>
      <c r="H54" s="403"/>
      <c r="I54" s="403"/>
    </row>
    <row r="55" spans="2:9" ht="31.5" customHeight="1" x14ac:dyDescent="0.2">
      <c r="B55" s="174" t="s">
        <v>81</v>
      </c>
      <c r="C55" s="389" t="s">
        <v>348</v>
      </c>
      <c r="D55" s="389"/>
      <c r="E55" s="471" t="s">
        <v>82</v>
      </c>
      <c r="F55" s="471"/>
      <c r="G55" s="389" t="s">
        <v>348</v>
      </c>
      <c r="H55" s="389"/>
      <c r="I55" s="389"/>
    </row>
    <row r="56" spans="2:9" ht="31.5" customHeight="1" x14ac:dyDescent="0.2">
      <c r="B56" s="209" t="s">
        <v>83</v>
      </c>
      <c r="C56" s="448" t="s">
        <v>351</v>
      </c>
      <c r="D56" s="448"/>
      <c r="E56" s="480" t="s">
        <v>87</v>
      </c>
      <c r="F56" s="480"/>
      <c r="G56" s="463" t="s">
        <v>311</v>
      </c>
      <c r="H56" s="463"/>
      <c r="I56" s="463"/>
    </row>
    <row r="57" spans="2:9" ht="31.5" customHeight="1" x14ac:dyDescent="0.2">
      <c r="B57" s="209" t="s">
        <v>85</v>
      </c>
      <c r="C57" s="531"/>
      <c r="D57" s="531"/>
      <c r="E57" s="447" t="s">
        <v>84</v>
      </c>
      <c r="F57" s="447"/>
      <c r="G57" s="531"/>
      <c r="H57" s="531"/>
      <c r="I57" s="531"/>
    </row>
    <row r="58" spans="2:9" ht="31.5" customHeight="1" x14ac:dyDescent="0.2">
      <c r="B58" s="209" t="s">
        <v>86</v>
      </c>
      <c r="C58" s="531"/>
      <c r="D58" s="531"/>
      <c r="E58" s="447"/>
      <c r="F58" s="447"/>
      <c r="G58" s="531"/>
      <c r="H58" s="531"/>
      <c r="I58" s="531"/>
    </row>
    <row r="59" spans="2:9" ht="15" hidden="1" x14ac:dyDescent="0.25">
      <c r="B59" s="1"/>
      <c r="C59" s="1"/>
      <c r="D59" s="2"/>
      <c r="E59" s="2"/>
      <c r="F59" s="2"/>
      <c r="G59" s="2"/>
      <c r="H59" s="2"/>
      <c r="I59" s="3"/>
    </row>
    <row r="60" spans="2:9" hidden="1" x14ac:dyDescent="0.2">
      <c r="B60" s="215"/>
      <c r="C60" s="216"/>
      <c r="D60" s="216"/>
      <c r="E60" s="217"/>
      <c r="F60" s="217"/>
      <c r="G60" s="218"/>
      <c r="H60" s="219"/>
      <c r="I60" s="216"/>
    </row>
    <row r="61" spans="2:9" hidden="1" x14ac:dyDescent="0.2">
      <c r="B61" s="215"/>
      <c r="C61" s="216"/>
      <c r="D61" s="216"/>
      <c r="E61" s="217"/>
      <c r="F61" s="217"/>
      <c r="G61" s="218"/>
      <c r="H61" s="219"/>
      <c r="I61" s="216"/>
    </row>
    <row r="62" spans="2:9" hidden="1" x14ac:dyDescent="0.2">
      <c r="B62" s="215"/>
      <c r="C62" s="216"/>
      <c r="D62" s="216"/>
      <c r="E62" s="217"/>
      <c r="F62" s="217"/>
      <c r="G62" s="218"/>
      <c r="H62" s="219"/>
      <c r="I62" s="216"/>
    </row>
    <row r="63" spans="2:9" hidden="1" x14ac:dyDescent="0.2">
      <c r="B63" s="215"/>
      <c r="C63" s="216"/>
      <c r="D63" s="216"/>
      <c r="E63" s="217"/>
      <c r="F63" s="217"/>
      <c r="G63" s="218"/>
      <c r="H63" s="219"/>
      <c r="I63" s="216"/>
    </row>
    <row r="64" spans="2:9" hidden="1" x14ac:dyDescent="0.2">
      <c r="B64" s="215"/>
      <c r="C64" s="216"/>
      <c r="D64" s="216"/>
      <c r="E64" s="217"/>
      <c r="F64" s="217"/>
      <c r="G64" s="218"/>
      <c r="H64" s="219"/>
      <c r="I64" s="216"/>
    </row>
    <row r="65" spans="2:9" hidden="1" x14ac:dyDescent="0.2">
      <c r="B65" s="215"/>
      <c r="C65" s="216"/>
      <c r="D65" s="216"/>
      <c r="E65" s="217"/>
      <c r="F65" s="217"/>
      <c r="G65" s="218"/>
      <c r="H65" s="219"/>
      <c r="I65" s="216"/>
    </row>
    <row r="66" spans="2:9" hidden="1" x14ac:dyDescent="0.2">
      <c r="B66" s="215"/>
      <c r="C66" s="216"/>
      <c r="D66" s="216"/>
      <c r="E66" s="217"/>
      <c r="F66" s="217"/>
      <c r="G66" s="218"/>
      <c r="H66" s="219"/>
      <c r="I66" s="216"/>
    </row>
    <row r="67" spans="2:9" hidden="1" x14ac:dyDescent="0.2">
      <c r="B67" s="215"/>
      <c r="C67" s="216"/>
      <c r="D67" s="216"/>
      <c r="E67" s="217"/>
      <c r="F67" s="217"/>
      <c r="G67" s="218"/>
      <c r="H67" s="219"/>
      <c r="I67" s="216"/>
    </row>
  </sheetData>
  <sheetProtection formatCells="0" formatColumns="0" formatRows="0"/>
  <mergeCells count="65">
    <mergeCell ref="C56:D56"/>
    <mergeCell ref="E56:F56"/>
    <mergeCell ref="G56:I56"/>
    <mergeCell ref="C57:D57"/>
    <mergeCell ref="E57:F58"/>
    <mergeCell ref="G57:I58"/>
    <mergeCell ref="C58:D58"/>
    <mergeCell ref="C55:D55"/>
    <mergeCell ref="E55:F55"/>
    <mergeCell ref="G55:I55"/>
    <mergeCell ref="B43:I43"/>
    <mergeCell ref="B44:I48"/>
    <mergeCell ref="C49:I49"/>
    <mergeCell ref="C50:I50"/>
    <mergeCell ref="C51:I51"/>
    <mergeCell ref="B52:I52"/>
    <mergeCell ref="B53:B54"/>
    <mergeCell ref="D53:F53"/>
    <mergeCell ref="G53:I53"/>
    <mergeCell ref="D54:F54"/>
    <mergeCell ref="G54:I54"/>
    <mergeCell ref="C42:I42"/>
    <mergeCell ref="C23:E23"/>
    <mergeCell ref="F23:I23"/>
    <mergeCell ref="C24:E24"/>
    <mergeCell ref="F24:I24"/>
    <mergeCell ref="C25:E25"/>
    <mergeCell ref="G25:I25"/>
    <mergeCell ref="C26:E26"/>
    <mergeCell ref="G26:I26"/>
    <mergeCell ref="C27:E27"/>
    <mergeCell ref="G27:I27"/>
    <mergeCell ref="B28:I28"/>
    <mergeCell ref="C19:I19"/>
    <mergeCell ref="C20:I20"/>
    <mergeCell ref="B21:B22"/>
    <mergeCell ref="C21:E21"/>
    <mergeCell ref="F21:I21"/>
    <mergeCell ref="C22:E22"/>
    <mergeCell ref="F22:I22"/>
    <mergeCell ref="C18:I18"/>
    <mergeCell ref="C11:F11"/>
    <mergeCell ref="H11:I11"/>
    <mergeCell ref="C12:F12"/>
    <mergeCell ref="H12:I12"/>
    <mergeCell ref="C13:I13"/>
    <mergeCell ref="C14:I14"/>
    <mergeCell ref="C15:F15"/>
    <mergeCell ref="H15:I15"/>
    <mergeCell ref="C16:F16"/>
    <mergeCell ref="H16:I16"/>
    <mergeCell ref="C17:I17"/>
    <mergeCell ref="D10:E10"/>
    <mergeCell ref="F10:G10"/>
    <mergeCell ref="B2:B5"/>
    <mergeCell ref="C2:I2"/>
    <mergeCell ref="C3:I3"/>
    <mergeCell ref="C4:I4"/>
    <mergeCell ref="C5:F5"/>
    <mergeCell ref="G5:I5"/>
    <mergeCell ref="B6:I6"/>
    <mergeCell ref="B7:I7"/>
    <mergeCell ref="B8:I8"/>
    <mergeCell ref="D9:E9"/>
    <mergeCell ref="F9:I9"/>
  </mergeCells>
  <dataValidations count="6">
    <dataValidation type="list" allowBlank="1" showInputMessage="1" showErrorMessage="1" sqref="C13:I13">
      <formula1>$N$17:$N$24</formula1>
    </dataValidation>
    <dataValidation type="list" allowBlank="1" showInputMessage="1" showErrorMessage="1" sqref="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formula1>#REF!</formula1>
    </dataValidation>
    <dataValidation type="list" allowBlank="1" showInputMessage="1" showErrorMessage="1" sqref="H16:I16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H65552:I65552 JD65552:JE65552 SZ65552:TA65552 ACV65552:ACW65552 AMR65552:AMS65552 AWN65552:AWO65552 BGJ65552:BGK65552 BQF65552:BQG65552 CAB65552:CAC65552 CJX65552:CJY65552 CTT65552:CTU65552 DDP65552:DDQ65552 DNL65552:DNM65552 DXH65552:DXI65552 EHD65552:EHE65552 EQZ65552:ERA65552 FAV65552:FAW65552 FKR65552:FKS65552 FUN65552:FUO65552 GEJ65552:GEK65552 GOF65552:GOG65552 GYB65552:GYC65552 HHX65552:HHY65552 HRT65552:HRU65552 IBP65552:IBQ65552 ILL65552:ILM65552 IVH65552:IVI65552 JFD65552:JFE65552 JOZ65552:JPA65552 JYV65552:JYW65552 KIR65552:KIS65552 KSN65552:KSO65552 LCJ65552:LCK65552 LMF65552:LMG65552 LWB65552:LWC65552 MFX65552:MFY65552 MPT65552:MPU65552 MZP65552:MZQ65552 NJL65552:NJM65552 NTH65552:NTI65552 ODD65552:ODE65552 OMZ65552:ONA65552 OWV65552:OWW65552 PGR65552:PGS65552 PQN65552:PQO65552 QAJ65552:QAK65552 QKF65552:QKG65552 QUB65552:QUC65552 RDX65552:RDY65552 RNT65552:RNU65552 RXP65552:RXQ65552 SHL65552:SHM65552 SRH65552:SRI65552 TBD65552:TBE65552 TKZ65552:TLA65552 TUV65552:TUW65552 UER65552:UES65552 UON65552:UOO65552 UYJ65552:UYK65552 VIF65552:VIG65552 VSB65552:VSC65552 WBX65552:WBY65552 WLT65552:WLU65552 WVP65552:WVQ65552 H131088:I131088 JD131088:JE131088 SZ131088:TA131088 ACV131088:ACW131088 AMR131088:AMS131088 AWN131088:AWO131088 BGJ131088:BGK131088 BQF131088:BQG131088 CAB131088:CAC131088 CJX131088:CJY131088 CTT131088:CTU131088 DDP131088:DDQ131088 DNL131088:DNM131088 DXH131088:DXI131088 EHD131088:EHE131088 EQZ131088:ERA131088 FAV131088:FAW131088 FKR131088:FKS131088 FUN131088:FUO131088 GEJ131088:GEK131088 GOF131088:GOG131088 GYB131088:GYC131088 HHX131088:HHY131088 HRT131088:HRU131088 IBP131088:IBQ131088 ILL131088:ILM131088 IVH131088:IVI131088 JFD131088:JFE131088 JOZ131088:JPA131088 JYV131088:JYW131088 KIR131088:KIS131088 KSN131088:KSO131088 LCJ131088:LCK131088 LMF131088:LMG131088 LWB131088:LWC131088 MFX131088:MFY131088 MPT131088:MPU131088 MZP131088:MZQ131088 NJL131088:NJM131088 NTH131088:NTI131088 ODD131088:ODE131088 OMZ131088:ONA131088 OWV131088:OWW131088 PGR131088:PGS131088 PQN131088:PQO131088 QAJ131088:QAK131088 QKF131088:QKG131088 QUB131088:QUC131088 RDX131088:RDY131088 RNT131088:RNU131088 RXP131088:RXQ131088 SHL131088:SHM131088 SRH131088:SRI131088 TBD131088:TBE131088 TKZ131088:TLA131088 TUV131088:TUW131088 UER131088:UES131088 UON131088:UOO131088 UYJ131088:UYK131088 VIF131088:VIG131088 VSB131088:VSC131088 WBX131088:WBY131088 WLT131088:WLU131088 WVP131088:WVQ131088 H196624:I196624 JD196624:JE196624 SZ196624:TA196624 ACV196624:ACW196624 AMR196624:AMS196624 AWN196624:AWO196624 BGJ196624:BGK196624 BQF196624:BQG196624 CAB196624:CAC196624 CJX196624:CJY196624 CTT196624:CTU196624 DDP196624:DDQ196624 DNL196624:DNM196624 DXH196624:DXI196624 EHD196624:EHE196624 EQZ196624:ERA196624 FAV196624:FAW196624 FKR196624:FKS196624 FUN196624:FUO196624 GEJ196624:GEK196624 GOF196624:GOG196624 GYB196624:GYC196624 HHX196624:HHY196624 HRT196624:HRU196624 IBP196624:IBQ196624 ILL196624:ILM196624 IVH196624:IVI196624 JFD196624:JFE196624 JOZ196624:JPA196624 JYV196624:JYW196624 KIR196624:KIS196624 KSN196624:KSO196624 LCJ196624:LCK196624 LMF196624:LMG196624 LWB196624:LWC196624 MFX196624:MFY196624 MPT196624:MPU196624 MZP196624:MZQ196624 NJL196624:NJM196624 NTH196624:NTI196624 ODD196624:ODE196624 OMZ196624:ONA196624 OWV196624:OWW196624 PGR196624:PGS196624 PQN196624:PQO196624 QAJ196624:QAK196624 QKF196624:QKG196624 QUB196624:QUC196624 RDX196624:RDY196624 RNT196624:RNU196624 RXP196624:RXQ196624 SHL196624:SHM196624 SRH196624:SRI196624 TBD196624:TBE196624 TKZ196624:TLA196624 TUV196624:TUW196624 UER196624:UES196624 UON196624:UOO196624 UYJ196624:UYK196624 VIF196624:VIG196624 VSB196624:VSC196624 WBX196624:WBY196624 WLT196624:WLU196624 WVP196624:WVQ196624 H262160:I262160 JD262160:JE262160 SZ262160:TA262160 ACV262160:ACW262160 AMR262160:AMS262160 AWN262160:AWO262160 BGJ262160:BGK262160 BQF262160:BQG262160 CAB262160:CAC262160 CJX262160:CJY262160 CTT262160:CTU262160 DDP262160:DDQ262160 DNL262160:DNM262160 DXH262160:DXI262160 EHD262160:EHE262160 EQZ262160:ERA262160 FAV262160:FAW262160 FKR262160:FKS262160 FUN262160:FUO262160 GEJ262160:GEK262160 GOF262160:GOG262160 GYB262160:GYC262160 HHX262160:HHY262160 HRT262160:HRU262160 IBP262160:IBQ262160 ILL262160:ILM262160 IVH262160:IVI262160 JFD262160:JFE262160 JOZ262160:JPA262160 JYV262160:JYW262160 KIR262160:KIS262160 KSN262160:KSO262160 LCJ262160:LCK262160 LMF262160:LMG262160 LWB262160:LWC262160 MFX262160:MFY262160 MPT262160:MPU262160 MZP262160:MZQ262160 NJL262160:NJM262160 NTH262160:NTI262160 ODD262160:ODE262160 OMZ262160:ONA262160 OWV262160:OWW262160 PGR262160:PGS262160 PQN262160:PQO262160 QAJ262160:QAK262160 QKF262160:QKG262160 QUB262160:QUC262160 RDX262160:RDY262160 RNT262160:RNU262160 RXP262160:RXQ262160 SHL262160:SHM262160 SRH262160:SRI262160 TBD262160:TBE262160 TKZ262160:TLA262160 TUV262160:TUW262160 UER262160:UES262160 UON262160:UOO262160 UYJ262160:UYK262160 VIF262160:VIG262160 VSB262160:VSC262160 WBX262160:WBY262160 WLT262160:WLU262160 WVP262160:WVQ262160 H327696:I327696 JD327696:JE327696 SZ327696:TA327696 ACV327696:ACW327696 AMR327696:AMS327696 AWN327696:AWO327696 BGJ327696:BGK327696 BQF327696:BQG327696 CAB327696:CAC327696 CJX327696:CJY327696 CTT327696:CTU327696 DDP327696:DDQ327696 DNL327696:DNM327696 DXH327696:DXI327696 EHD327696:EHE327696 EQZ327696:ERA327696 FAV327696:FAW327696 FKR327696:FKS327696 FUN327696:FUO327696 GEJ327696:GEK327696 GOF327696:GOG327696 GYB327696:GYC327696 HHX327696:HHY327696 HRT327696:HRU327696 IBP327696:IBQ327696 ILL327696:ILM327696 IVH327696:IVI327696 JFD327696:JFE327696 JOZ327696:JPA327696 JYV327696:JYW327696 KIR327696:KIS327696 KSN327696:KSO327696 LCJ327696:LCK327696 LMF327696:LMG327696 LWB327696:LWC327696 MFX327696:MFY327696 MPT327696:MPU327696 MZP327696:MZQ327696 NJL327696:NJM327696 NTH327696:NTI327696 ODD327696:ODE327696 OMZ327696:ONA327696 OWV327696:OWW327696 PGR327696:PGS327696 PQN327696:PQO327696 QAJ327696:QAK327696 QKF327696:QKG327696 QUB327696:QUC327696 RDX327696:RDY327696 RNT327696:RNU327696 RXP327696:RXQ327696 SHL327696:SHM327696 SRH327696:SRI327696 TBD327696:TBE327696 TKZ327696:TLA327696 TUV327696:TUW327696 UER327696:UES327696 UON327696:UOO327696 UYJ327696:UYK327696 VIF327696:VIG327696 VSB327696:VSC327696 WBX327696:WBY327696 WLT327696:WLU327696 WVP327696:WVQ327696 H393232:I393232 JD393232:JE393232 SZ393232:TA393232 ACV393232:ACW393232 AMR393232:AMS393232 AWN393232:AWO393232 BGJ393232:BGK393232 BQF393232:BQG393232 CAB393232:CAC393232 CJX393232:CJY393232 CTT393232:CTU393232 DDP393232:DDQ393232 DNL393232:DNM393232 DXH393232:DXI393232 EHD393232:EHE393232 EQZ393232:ERA393232 FAV393232:FAW393232 FKR393232:FKS393232 FUN393232:FUO393232 GEJ393232:GEK393232 GOF393232:GOG393232 GYB393232:GYC393232 HHX393232:HHY393232 HRT393232:HRU393232 IBP393232:IBQ393232 ILL393232:ILM393232 IVH393232:IVI393232 JFD393232:JFE393232 JOZ393232:JPA393232 JYV393232:JYW393232 KIR393232:KIS393232 KSN393232:KSO393232 LCJ393232:LCK393232 LMF393232:LMG393232 LWB393232:LWC393232 MFX393232:MFY393232 MPT393232:MPU393232 MZP393232:MZQ393232 NJL393232:NJM393232 NTH393232:NTI393232 ODD393232:ODE393232 OMZ393232:ONA393232 OWV393232:OWW393232 PGR393232:PGS393232 PQN393232:PQO393232 QAJ393232:QAK393232 QKF393232:QKG393232 QUB393232:QUC393232 RDX393232:RDY393232 RNT393232:RNU393232 RXP393232:RXQ393232 SHL393232:SHM393232 SRH393232:SRI393232 TBD393232:TBE393232 TKZ393232:TLA393232 TUV393232:TUW393232 UER393232:UES393232 UON393232:UOO393232 UYJ393232:UYK393232 VIF393232:VIG393232 VSB393232:VSC393232 WBX393232:WBY393232 WLT393232:WLU393232 WVP393232:WVQ393232 H458768:I458768 JD458768:JE458768 SZ458768:TA458768 ACV458768:ACW458768 AMR458768:AMS458768 AWN458768:AWO458768 BGJ458768:BGK458768 BQF458768:BQG458768 CAB458768:CAC458768 CJX458768:CJY458768 CTT458768:CTU458768 DDP458768:DDQ458768 DNL458768:DNM458768 DXH458768:DXI458768 EHD458768:EHE458768 EQZ458768:ERA458768 FAV458768:FAW458768 FKR458768:FKS458768 FUN458768:FUO458768 GEJ458768:GEK458768 GOF458768:GOG458768 GYB458768:GYC458768 HHX458768:HHY458768 HRT458768:HRU458768 IBP458768:IBQ458768 ILL458768:ILM458768 IVH458768:IVI458768 JFD458768:JFE458768 JOZ458768:JPA458768 JYV458768:JYW458768 KIR458768:KIS458768 KSN458768:KSO458768 LCJ458768:LCK458768 LMF458768:LMG458768 LWB458768:LWC458768 MFX458768:MFY458768 MPT458768:MPU458768 MZP458768:MZQ458768 NJL458768:NJM458768 NTH458768:NTI458768 ODD458768:ODE458768 OMZ458768:ONA458768 OWV458768:OWW458768 PGR458768:PGS458768 PQN458768:PQO458768 QAJ458768:QAK458768 QKF458768:QKG458768 QUB458768:QUC458768 RDX458768:RDY458768 RNT458768:RNU458768 RXP458768:RXQ458768 SHL458768:SHM458768 SRH458768:SRI458768 TBD458768:TBE458768 TKZ458768:TLA458768 TUV458768:TUW458768 UER458768:UES458768 UON458768:UOO458768 UYJ458768:UYK458768 VIF458768:VIG458768 VSB458768:VSC458768 WBX458768:WBY458768 WLT458768:WLU458768 WVP458768:WVQ458768 H524304:I524304 JD524304:JE524304 SZ524304:TA524304 ACV524304:ACW524304 AMR524304:AMS524304 AWN524304:AWO524304 BGJ524304:BGK524304 BQF524304:BQG524304 CAB524304:CAC524304 CJX524304:CJY524304 CTT524304:CTU524304 DDP524304:DDQ524304 DNL524304:DNM524304 DXH524304:DXI524304 EHD524304:EHE524304 EQZ524304:ERA524304 FAV524304:FAW524304 FKR524304:FKS524304 FUN524304:FUO524304 GEJ524304:GEK524304 GOF524304:GOG524304 GYB524304:GYC524304 HHX524304:HHY524304 HRT524304:HRU524304 IBP524304:IBQ524304 ILL524304:ILM524304 IVH524304:IVI524304 JFD524304:JFE524304 JOZ524304:JPA524304 JYV524304:JYW524304 KIR524304:KIS524304 KSN524304:KSO524304 LCJ524304:LCK524304 LMF524304:LMG524304 LWB524304:LWC524304 MFX524304:MFY524304 MPT524304:MPU524304 MZP524304:MZQ524304 NJL524304:NJM524304 NTH524304:NTI524304 ODD524304:ODE524304 OMZ524304:ONA524304 OWV524304:OWW524304 PGR524304:PGS524304 PQN524304:PQO524304 QAJ524304:QAK524304 QKF524304:QKG524304 QUB524304:QUC524304 RDX524304:RDY524304 RNT524304:RNU524304 RXP524304:RXQ524304 SHL524304:SHM524304 SRH524304:SRI524304 TBD524304:TBE524304 TKZ524304:TLA524304 TUV524304:TUW524304 UER524304:UES524304 UON524304:UOO524304 UYJ524304:UYK524304 VIF524304:VIG524304 VSB524304:VSC524304 WBX524304:WBY524304 WLT524304:WLU524304 WVP524304:WVQ524304 H589840:I589840 JD589840:JE589840 SZ589840:TA589840 ACV589840:ACW589840 AMR589840:AMS589840 AWN589840:AWO589840 BGJ589840:BGK589840 BQF589840:BQG589840 CAB589840:CAC589840 CJX589840:CJY589840 CTT589840:CTU589840 DDP589840:DDQ589840 DNL589840:DNM589840 DXH589840:DXI589840 EHD589840:EHE589840 EQZ589840:ERA589840 FAV589840:FAW589840 FKR589840:FKS589840 FUN589840:FUO589840 GEJ589840:GEK589840 GOF589840:GOG589840 GYB589840:GYC589840 HHX589840:HHY589840 HRT589840:HRU589840 IBP589840:IBQ589840 ILL589840:ILM589840 IVH589840:IVI589840 JFD589840:JFE589840 JOZ589840:JPA589840 JYV589840:JYW589840 KIR589840:KIS589840 KSN589840:KSO589840 LCJ589840:LCK589840 LMF589840:LMG589840 LWB589840:LWC589840 MFX589840:MFY589840 MPT589840:MPU589840 MZP589840:MZQ589840 NJL589840:NJM589840 NTH589840:NTI589840 ODD589840:ODE589840 OMZ589840:ONA589840 OWV589840:OWW589840 PGR589840:PGS589840 PQN589840:PQO589840 QAJ589840:QAK589840 QKF589840:QKG589840 QUB589840:QUC589840 RDX589840:RDY589840 RNT589840:RNU589840 RXP589840:RXQ589840 SHL589840:SHM589840 SRH589840:SRI589840 TBD589840:TBE589840 TKZ589840:TLA589840 TUV589840:TUW589840 UER589840:UES589840 UON589840:UOO589840 UYJ589840:UYK589840 VIF589840:VIG589840 VSB589840:VSC589840 WBX589840:WBY589840 WLT589840:WLU589840 WVP589840:WVQ589840 H655376:I655376 JD655376:JE655376 SZ655376:TA655376 ACV655376:ACW655376 AMR655376:AMS655376 AWN655376:AWO655376 BGJ655376:BGK655376 BQF655376:BQG655376 CAB655376:CAC655376 CJX655376:CJY655376 CTT655376:CTU655376 DDP655376:DDQ655376 DNL655376:DNM655376 DXH655376:DXI655376 EHD655376:EHE655376 EQZ655376:ERA655376 FAV655376:FAW655376 FKR655376:FKS655376 FUN655376:FUO655376 GEJ655376:GEK655376 GOF655376:GOG655376 GYB655376:GYC655376 HHX655376:HHY655376 HRT655376:HRU655376 IBP655376:IBQ655376 ILL655376:ILM655376 IVH655376:IVI655376 JFD655376:JFE655376 JOZ655376:JPA655376 JYV655376:JYW655376 KIR655376:KIS655376 KSN655376:KSO655376 LCJ655376:LCK655376 LMF655376:LMG655376 LWB655376:LWC655376 MFX655376:MFY655376 MPT655376:MPU655376 MZP655376:MZQ655376 NJL655376:NJM655376 NTH655376:NTI655376 ODD655376:ODE655376 OMZ655376:ONA655376 OWV655376:OWW655376 PGR655376:PGS655376 PQN655376:PQO655376 QAJ655376:QAK655376 QKF655376:QKG655376 QUB655376:QUC655376 RDX655376:RDY655376 RNT655376:RNU655376 RXP655376:RXQ655376 SHL655376:SHM655376 SRH655376:SRI655376 TBD655376:TBE655376 TKZ655376:TLA655376 TUV655376:TUW655376 UER655376:UES655376 UON655376:UOO655376 UYJ655376:UYK655376 VIF655376:VIG655376 VSB655376:VSC655376 WBX655376:WBY655376 WLT655376:WLU655376 WVP655376:WVQ655376 H720912:I720912 JD720912:JE720912 SZ720912:TA720912 ACV720912:ACW720912 AMR720912:AMS720912 AWN720912:AWO720912 BGJ720912:BGK720912 BQF720912:BQG720912 CAB720912:CAC720912 CJX720912:CJY720912 CTT720912:CTU720912 DDP720912:DDQ720912 DNL720912:DNM720912 DXH720912:DXI720912 EHD720912:EHE720912 EQZ720912:ERA720912 FAV720912:FAW720912 FKR720912:FKS720912 FUN720912:FUO720912 GEJ720912:GEK720912 GOF720912:GOG720912 GYB720912:GYC720912 HHX720912:HHY720912 HRT720912:HRU720912 IBP720912:IBQ720912 ILL720912:ILM720912 IVH720912:IVI720912 JFD720912:JFE720912 JOZ720912:JPA720912 JYV720912:JYW720912 KIR720912:KIS720912 KSN720912:KSO720912 LCJ720912:LCK720912 LMF720912:LMG720912 LWB720912:LWC720912 MFX720912:MFY720912 MPT720912:MPU720912 MZP720912:MZQ720912 NJL720912:NJM720912 NTH720912:NTI720912 ODD720912:ODE720912 OMZ720912:ONA720912 OWV720912:OWW720912 PGR720912:PGS720912 PQN720912:PQO720912 QAJ720912:QAK720912 QKF720912:QKG720912 QUB720912:QUC720912 RDX720912:RDY720912 RNT720912:RNU720912 RXP720912:RXQ720912 SHL720912:SHM720912 SRH720912:SRI720912 TBD720912:TBE720912 TKZ720912:TLA720912 TUV720912:TUW720912 UER720912:UES720912 UON720912:UOO720912 UYJ720912:UYK720912 VIF720912:VIG720912 VSB720912:VSC720912 WBX720912:WBY720912 WLT720912:WLU720912 WVP720912:WVQ720912 H786448:I786448 JD786448:JE786448 SZ786448:TA786448 ACV786448:ACW786448 AMR786448:AMS786448 AWN786448:AWO786448 BGJ786448:BGK786448 BQF786448:BQG786448 CAB786448:CAC786448 CJX786448:CJY786448 CTT786448:CTU786448 DDP786448:DDQ786448 DNL786448:DNM786448 DXH786448:DXI786448 EHD786448:EHE786448 EQZ786448:ERA786448 FAV786448:FAW786448 FKR786448:FKS786448 FUN786448:FUO786448 GEJ786448:GEK786448 GOF786448:GOG786448 GYB786448:GYC786448 HHX786448:HHY786448 HRT786448:HRU786448 IBP786448:IBQ786448 ILL786448:ILM786448 IVH786448:IVI786448 JFD786448:JFE786448 JOZ786448:JPA786448 JYV786448:JYW786448 KIR786448:KIS786448 KSN786448:KSO786448 LCJ786448:LCK786448 LMF786448:LMG786448 LWB786448:LWC786448 MFX786448:MFY786448 MPT786448:MPU786448 MZP786448:MZQ786448 NJL786448:NJM786448 NTH786448:NTI786448 ODD786448:ODE786448 OMZ786448:ONA786448 OWV786448:OWW786448 PGR786448:PGS786448 PQN786448:PQO786448 QAJ786448:QAK786448 QKF786448:QKG786448 QUB786448:QUC786448 RDX786448:RDY786448 RNT786448:RNU786448 RXP786448:RXQ786448 SHL786448:SHM786448 SRH786448:SRI786448 TBD786448:TBE786448 TKZ786448:TLA786448 TUV786448:TUW786448 UER786448:UES786448 UON786448:UOO786448 UYJ786448:UYK786448 VIF786448:VIG786448 VSB786448:VSC786448 WBX786448:WBY786448 WLT786448:WLU786448 WVP786448:WVQ786448 H851984:I851984 JD851984:JE851984 SZ851984:TA851984 ACV851984:ACW851984 AMR851984:AMS851984 AWN851984:AWO851984 BGJ851984:BGK851984 BQF851984:BQG851984 CAB851984:CAC851984 CJX851984:CJY851984 CTT851984:CTU851984 DDP851984:DDQ851984 DNL851984:DNM851984 DXH851984:DXI851984 EHD851984:EHE851984 EQZ851984:ERA851984 FAV851984:FAW851984 FKR851984:FKS851984 FUN851984:FUO851984 GEJ851984:GEK851984 GOF851984:GOG851984 GYB851984:GYC851984 HHX851984:HHY851984 HRT851984:HRU851984 IBP851984:IBQ851984 ILL851984:ILM851984 IVH851984:IVI851984 JFD851984:JFE851984 JOZ851984:JPA851984 JYV851984:JYW851984 KIR851984:KIS851984 KSN851984:KSO851984 LCJ851984:LCK851984 LMF851984:LMG851984 LWB851984:LWC851984 MFX851984:MFY851984 MPT851984:MPU851984 MZP851984:MZQ851984 NJL851984:NJM851984 NTH851984:NTI851984 ODD851984:ODE851984 OMZ851984:ONA851984 OWV851984:OWW851984 PGR851984:PGS851984 PQN851984:PQO851984 QAJ851984:QAK851984 QKF851984:QKG851984 QUB851984:QUC851984 RDX851984:RDY851984 RNT851984:RNU851984 RXP851984:RXQ851984 SHL851984:SHM851984 SRH851984:SRI851984 TBD851984:TBE851984 TKZ851984:TLA851984 TUV851984:TUW851984 UER851984:UES851984 UON851984:UOO851984 UYJ851984:UYK851984 VIF851984:VIG851984 VSB851984:VSC851984 WBX851984:WBY851984 WLT851984:WLU851984 WVP851984:WVQ851984 H917520:I917520 JD917520:JE917520 SZ917520:TA917520 ACV917520:ACW917520 AMR917520:AMS917520 AWN917520:AWO917520 BGJ917520:BGK917520 BQF917520:BQG917520 CAB917520:CAC917520 CJX917520:CJY917520 CTT917520:CTU917520 DDP917520:DDQ917520 DNL917520:DNM917520 DXH917520:DXI917520 EHD917520:EHE917520 EQZ917520:ERA917520 FAV917520:FAW917520 FKR917520:FKS917520 FUN917520:FUO917520 GEJ917520:GEK917520 GOF917520:GOG917520 GYB917520:GYC917520 HHX917520:HHY917520 HRT917520:HRU917520 IBP917520:IBQ917520 ILL917520:ILM917520 IVH917520:IVI917520 JFD917520:JFE917520 JOZ917520:JPA917520 JYV917520:JYW917520 KIR917520:KIS917520 KSN917520:KSO917520 LCJ917520:LCK917520 LMF917520:LMG917520 LWB917520:LWC917520 MFX917520:MFY917520 MPT917520:MPU917520 MZP917520:MZQ917520 NJL917520:NJM917520 NTH917520:NTI917520 ODD917520:ODE917520 OMZ917520:ONA917520 OWV917520:OWW917520 PGR917520:PGS917520 PQN917520:PQO917520 QAJ917520:QAK917520 QKF917520:QKG917520 QUB917520:QUC917520 RDX917520:RDY917520 RNT917520:RNU917520 RXP917520:RXQ917520 SHL917520:SHM917520 SRH917520:SRI917520 TBD917520:TBE917520 TKZ917520:TLA917520 TUV917520:TUW917520 UER917520:UES917520 UON917520:UOO917520 UYJ917520:UYK917520 VIF917520:VIG917520 VSB917520:VSC917520 WBX917520:WBY917520 WLT917520:WLU917520 WVP917520:WVQ917520 H983056:I983056 JD983056:JE983056 SZ983056:TA983056 ACV983056:ACW983056 AMR983056:AMS983056 AWN983056:AWO983056 BGJ983056:BGK983056 BQF983056:BQG983056 CAB983056:CAC983056 CJX983056:CJY983056 CTT983056:CTU983056 DDP983056:DDQ983056 DNL983056:DNM983056 DXH983056:DXI983056 EHD983056:EHE983056 EQZ983056:ERA983056 FAV983056:FAW983056 FKR983056:FKS983056 FUN983056:FUO983056 GEJ983056:GEK983056 GOF983056:GOG983056 GYB983056:GYC983056 HHX983056:HHY983056 HRT983056:HRU983056 IBP983056:IBQ983056 ILL983056:ILM983056 IVH983056:IVI983056 JFD983056:JFE983056 JOZ983056:JPA983056 JYV983056:JYW983056 KIR983056:KIS983056 KSN983056:KSO983056 LCJ983056:LCK983056 LMF983056:LMG983056 LWB983056:LWC983056 MFX983056:MFY983056 MPT983056:MPU983056 MZP983056:MZQ983056 NJL983056:NJM983056 NTH983056:NTI983056 ODD983056:ODE983056 OMZ983056:ONA983056 OWV983056:OWW983056 PGR983056:PGS983056 PQN983056:PQO983056 QAJ983056:QAK983056 QKF983056:QKG983056 QUB983056:QUC983056 RDX983056:RDY983056 RNT983056:RNU983056 RXP983056:RXQ983056 SHL983056:SHM983056 SRH983056:SRI983056 TBD983056:TBE983056 TKZ983056:TLA983056 TUV983056:TUW983056 UER983056:UES983056 UON983056:UOO983056 UYJ983056:UYK983056 VIF983056:VIG983056 VSB983056:VSC983056 WBX983056:WBY983056 WLT983056:WLU983056 WVP983056:WVQ983056">
      <formula1>#REF!</formula1>
    </dataValidation>
    <dataValidation type="list" allowBlank="1" showInputMessage="1" showErrorMessage="1" sqref="H15:I15 JD15:JE15 SZ15:TA15 ACV15:ACW15 AMR15:AMS15 AWN15:AWO15 BGJ15:BGK15 BQF15:BQG15 CAB15:CAC15 CJX15:CJY15 CTT15:CTU15 DDP15:DDQ15 DNL15:DNM15 DXH15:DXI15 EHD15:EHE15 EQZ15:ERA15 FAV15:FAW15 FKR15:FKS15 FUN15:FUO15 GEJ15:GEK15 GOF15:GOG15 GYB15:GYC15 HHX15:HHY15 HRT15:HRU15 IBP15:IBQ15 ILL15:ILM15 IVH15:IVI15 JFD15:JFE15 JOZ15:JPA15 JYV15:JYW15 KIR15:KIS15 KSN15:KSO15 LCJ15:LCK15 LMF15:LMG15 LWB15:LWC15 MFX15:MFY15 MPT15:MPU15 MZP15:MZQ15 NJL15:NJM15 NTH15:NTI15 ODD15:ODE15 OMZ15:ONA15 OWV15:OWW15 PGR15:PGS15 PQN15:PQO15 QAJ15:QAK15 QKF15:QKG15 QUB15:QUC15 RDX15:RDY15 RNT15:RNU15 RXP15:RXQ15 SHL15:SHM15 SRH15:SRI15 TBD15:TBE15 TKZ15:TLA15 TUV15:TUW15 UER15:UES15 UON15:UOO15 UYJ15:UYK15 VIF15:VIG15 VSB15:VSC15 WBX15:WBY15 WLT15:WLU15 WVP15:WVQ15 H65551:I65551 JD65551:JE65551 SZ65551:TA65551 ACV65551:ACW65551 AMR65551:AMS65551 AWN65551:AWO65551 BGJ65551:BGK65551 BQF65551:BQG65551 CAB65551:CAC65551 CJX65551:CJY65551 CTT65551:CTU65551 DDP65551:DDQ65551 DNL65551:DNM65551 DXH65551:DXI65551 EHD65551:EHE65551 EQZ65551:ERA65551 FAV65551:FAW65551 FKR65551:FKS65551 FUN65551:FUO65551 GEJ65551:GEK65551 GOF65551:GOG65551 GYB65551:GYC65551 HHX65551:HHY65551 HRT65551:HRU65551 IBP65551:IBQ65551 ILL65551:ILM65551 IVH65551:IVI65551 JFD65551:JFE65551 JOZ65551:JPA65551 JYV65551:JYW65551 KIR65551:KIS65551 KSN65551:KSO65551 LCJ65551:LCK65551 LMF65551:LMG65551 LWB65551:LWC65551 MFX65551:MFY65551 MPT65551:MPU65551 MZP65551:MZQ65551 NJL65551:NJM65551 NTH65551:NTI65551 ODD65551:ODE65551 OMZ65551:ONA65551 OWV65551:OWW65551 PGR65551:PGS65551 PQN65551:PQO65551 QAJ65551:QAK65551 QKF65551:QKG65551 QUB65551:QUC65551 RDX65551:RDY65551 RNT65551:RNU65551 RXP65551:RXQ65551 SHL65551:SHM65551 SRH65551:SRI65551 TBD65551:TBE65551 TKZ65551:TLA65551 TUV65551:TUW65551 UER65551:UES65551 UON65551:UOO65551 UYJ65551:UYK65551 VIF65551:VIG65551 VSB65551:VSC65551 WBX65551:WBY65551 WLT65551:WLU65551 WVP65551:WVQ65551 H131087:I131087 JD131087:JE131087 SZ131087:TA131087 ACV131087:ACW131087 AMR131087:AMS131087 AWN131087:AWO131087 BGJ131087:BGK131087 BQF131087:BQG131087 CAB131087:CAC131087 CJX131087:CJY131087 CTT131087:CTU131087 DDP131087:DDQ131087 DNL131087:DNM131087 DXH131087:DXI131087 EHD131087:EHE131087 EQZ131087:ERA131087 FAV131087:FAW131087 FKR131087:FKS131087 FUN131087:FUO131087 GEJ131087:GEK131087 GOF131087:GOG131087 GYB131087:GYC131087 HHX131087:HHY131087 HRT131087:HRU131087 IBP131087:IBQ131087 ILL131087:ILM131087 IVH131087:IVI131087 JFD131087:JFE131087 JOZ131087:JPA131087 JYV131087:JYW131087 KIR131087:KIS131087 KSN131087:KSO131087 LCJ131087:LCK131087 LMF131087:LMG131087 LWB131087:LWC131087 MFX131087:MFY131087 MPT131087:MPU131087 MZP131087:MZQ131087 NJL131087:NJM131087 NTH131087:NTI131087 ODD131087:ODE131087 OMZ131087:ONA131087 OWV131087:OWW131087 PGR131087:PGS131087 PQN131087:PQO131087 QAJ131087:QAK131087 QKF131087:QKG131087 QUB131087:QUC131087 RDX131087:RDY131087 RNT131087:RNU131087 RXP131087:RXQ131087 SHL131087:SHM131087 SRH131087:SRI131087 TBD131087:TBE131087 TKZ131087:TLA131087 TUV131087:TUW131087 UER131087:UES131087 UON131087:UOO131087 UYJ131087:UYK131087 VIF131087:VIG131087 VSB131087:VSC131087 WBX131087:WBY131087 WLT131087:WLU131087 WVP131087:WVQ131087 H196623:I196623 JD196623:JE196623 SZ196623:TA196623 ACV196623:ACW196623 AMR196623:AMS196623 AWN196623:AWO196623 BGJ196623:BGK196623 BQF196623:BQG196623 CAB196623:CAC196623 CJX196623:CJY196623 CTT196623:CTU196623 DDP196623:DDQ196623 DNL196623:DNM196623 DXH196623:DXI196623 EHD196623:EHE196623 EQZ196623:ERA196623 FAV196623:FAW196623 FKR196623:FKS196623 FUN196623:FUO196623 GEJ196623:GEK196623 GOF196623:GOG196623 GYB196623:GYC196623 HHX196623:HHY196623 HRT196623:HRU196623 IBP196623:IBQ196623 ILL196623:ILM196623 IVH196623:IVI196623 JFD196623:JFE196623 JOZ196623:JPA196623 JYV196623:JYW196623 KIR196623:KIS196623 KSN196623:KSO196623 LCJ196623:LCK196623 LMF196623:LMG196623 LWB196623:LWC196623 MFX196623:MFY196623 MPT196623:MPU196623 MZP196623:MZQ196623 NJL196623:NJM196623 NTH196623:NTI196623 ODD196623:ODE196623 OMZ196623:ONA196623 OWV196623:OWW196623 PGR196623:PGS196623 PQN196623:PQO196623 QAJ196623:QAK196623 QKF196623:QKG196623 QUB196623:QUC196623 RDX196623:RDY196623 RNT196623:RNU196623 RXP196623:RXQ196623 SHL196623:SHM196623 SRH196623:SRI196623 TBD196623:TBE196623 TKZ196623:TLA196623 TUV196623:TUW196623 UER196623:UES196623 UON196623:UOO196623 UYJ196623:UYK196623 VIF196623:VIG196623 VSB196623:VSC196623 WBX196623:WBY196623 WLT196623:WLU196623 WVP196623:WVQ196623 H262159:I262159 JD262159:JE262159 SZ262159:TA262159 ACV262159:ACW262159 AMR262159:AMS262159 AWN262159:AWO262159 BGJ262159:BGK262159 BQF262159:BQG262159 CAB262159:CAC262159 CJX262159:CJY262159 CTT262159:CTU262159 DDP262159:DDQ262159 DNL262159:DNM262159 DXH262159:DXI262159 EHD262159:EHE262159 EQZ262159:ERA262159 FAV262159:FAW262159 FKR262159:FKS262159 FUN262159:FUO262159 GEJ262159:GEK262159 GOF262159:GOG262159 GYB262159:GYC262159 HHX262159:HHY262159 HRT262159:HRU262159 IBP262159:IBQ262159 ILL262159:ILM262159 IVH262159:IVI262159 JFD262159:JFE262159 JOZ262159:JPA262159 JYV262159:JYW262159 KIR262159:KIS262159 KSN262159:KSO262159 LCJ262159:LCK262159 LMF262159:LMG262159 LWB262159:LWC262159 MFX262159:MFY262159 MPT262159:MPU262159 MZP262159:MZQ262159 NJL262159:NJM262159 NTH262159:NTI262159 ODD262159:ODE262159 OMZ262159:ONA262159 OWV262159:OWW262159 PGR262159:PGS262159 PQN262159:PQO262159 QAJ262159:QAK262159 QKF262159:QKG262159 QUB262159:QUC262159 RDX262159:RDY262159 RNT262159:RNU262159 RXP262159:RXQ262159 SHL262159:SHM262159 SRH262159:SRI262159 TBD262159:TBE262159 TKZ262159:TLA262159 TUV262159:TUW262159 UER262159:UES262159 UON262159:UOO262159 UYJ262159:UYK262159 VIF262159:VIG262159 VSB262159:VSC262159 WBX262159:WBY262159 WLT262159:WLU262159 WVP262159:WVQ262159 H327695:I327695 JD327695:JE327695 SZ327695:TA327695 ACV327695:ACW327695 AMR327695:AMS327695 AWN327695:AWO327695 BGJ327695:BGK327695 BQF327695:BQG327695 CAB327695:CAC327695 CJX327695:CJY327695 CTT327695:CTU327695 DDP327695:DDQ327695 DNL327695:DNM327695 DXH327695:DXI327695 EHD327695:EHE327695 EQZ327695:ERA327695 FAV327695:FAW327695 FKR327695:FKS327695 FUN327695:FUO327695 GEJ327695:GEK327695 GOF327695:GOG327695 GYB327695:GYC327695 HHX327695:HHY327695 HRT327695:HRU327695 IBP327695:IBQ327695 ILL327695:ILM327695 IVH327695:IVI327695 JFD327695:JFE327695 JOZ327695:JPA327695 JYV327695:JYW327695 KIR327695:KIS327695 KSN327695:KSO327695 LCJ327695:LCK327695 LMF327695:LMG327695 LWB327695:LWC327695 MFX327695:MFY327695 MPT327695:MPU327695 MZP327695:MZQ327695 NJL327695:NJM327695 NTH327695:NTI327695 ODD327695:ODE327695 OMZ327695:ONA327695 OWV327695:OWW327695 PGR327695:PGS327695 PQN327695:PQO327695 QAJ327695:QAK327695 QKF327695:QKG327695 QUB327695:QUC327695 RDX327695:RDY327695 RNT327695:RNU327695 RXP327695:RXQ327695 SHL327695:SHM327695 SRH327695:SRI327695 TBD327695:TBE327695 TKZ327695:TLA327695 TUV327695:TUW327695 UER327695:UES327695 UON327695:UOO327695 UYJ327695:UYK327695 VIF327695:VIG327695 VSB327695:VSC327695 WBX327695:WBY327695 WLT327695:WLU327695 WVP327695:WVQ327695 H393231:I393231 JD393231:JE393231 SZ393231:TA393231 ACV393231:ACW393231 AMR393231:AMS393231 AWN393231:AWO393231 BGJ393231:BGK393231 BQF393231:BQG393231 CAB393231:CAC393231 CJX393231:CJY393231 CTT393231:CTU393231 DDP393231:DDQ393231 DNL393231:DNM393231 DXH393231:DXI393231 EHD393231:EHE393231 EQZ393231:ERA393231 FAV393231:FAW393231 FKR393231:FKS393231 FUN393231:FUO393231 GEJ393231:GEK393231 GOF393231:GOG393231 GYB393231:GYC393231 HHX393231:HHY393231 HRT393231:HRU393231 IBP393231:IBQ393231 ILL393231:ILM393231 IVH393231:IVI393231 JFD393231:JFE393231 JOZ393231:JPA393231 JYV393231:JYW393231 KIR393231:KIS393231 KSN393231:KSO393231 LCJ393231:LCK393231 LMF393231:LMG393231 LWB393231:LWC393231 MFX393231:MFY393231 MPT393231:MPU393231 MZP393231:MZQ393231 NJL393231:NJM393231 NTH393231:NTI393231 ODD393231:ODE393231 OMZ393231:ONA393231 OWV393231:OWW393231 PGR393231:PGS393231 PQN393231:PQO393231 QAJ393231:QAK393231 QKF393231:QKG393231 QUB393231:QUC393231 RDX393231:RDY393231 RNT393231:RNU393231 RXP393231:RXQ393231 SHL393231:SHM393231 SRH393231:SRI393231 TBD393231:TBE393231 TKZ393231:TLA393231 TUV393231:TUW393231 UER393231:UES393231 UON393231:UOO393231 UYJ393231:UYK393231 VIF393231:VIG393231 VSB393231:VSC393231 WBX393231:WBY393231 WLT393231:WLU393231 WVP393231:WVQ393231 H458767:I458767 JD458767:JE458767 SZ458767:TA458767 ACV458767:ACW458767 AMR458767:AMS458767 AWN458767:AWO458767 BGJ458767:BGK458767 BQF458767:BQG458767 CAB458767:CAC458767 CJX458767:CJY458767 CTT458767:CTU458767 DDP458767:DDQ458767 DNL458767:DNM458767 DXH458767:DXI458767 EHD458767:EHE458767 EQZ458767:ERA458767 FAV458767:FAW458767 FKR458767:FKS458767 FUN458767:FUO458767 GEJ458767:GEK458767 GOF458767:GOG458767 GYB458767:GYC458767 HHX458767:HHY458767 HRT458767:HRU458767 IBP458767:IBQ458767 ILL458767:ILM458767 IVH458767:IVI458767 JFD458767:JFE458767 JOZ458767:JPA458767 JYV458767:JYW458767 KIR458767:KIS458767 KSN458767:KSO458767 LCJ458767:LCK458767 LMF458767:LMG458767 LWB458767:LWC458767 MFX458767:MFY458767 MPT458767:MPU458767 MZP458767:MZQ458767 NJL458767:NJM458767 NTH458767:NTI458767 ODD458767:ODE458767 OMZ458767:ONA458767 OWV458767:OWW458767 PGR458767:PGS458767 PQN458767:PQO458767 QAJ458767:QAK458767 QKF458767:QKG458767 QUB458767:QUC458767 RDX458767:RDY458767 RNT458767:RNU458767 RXP458767:RXQ458767 SHL458767:SHM458767 SRH458767:SRI458767 TBD458767:TBE458767 TKZ458767:TLA458767 TUV458767:TUW458767 UER458767:UES458767 UON458767:UOO458767 UYJ458767:UYK458767 VIF458767:VIG458767 VSB458767:VSC458767 WBX458767:WBY458767 WLT458767:WLU458767 WVP458767:WVQ458767 H524303:I524303 JD524303:JE524303 SZ524303:TA524303 ACV524303:ACW524303 AMR524303:AMS524303 AWN524303:AWO524303 BGJ524303:BGK524303 BQF524303:BQG524303 CAB524303:CAC524303 CJX524303:CJY524303 CTT524303:CTU524303 DDP524303:DDQ524303 DNL524303:DNM524303 DXH524303:DXI524303 EHD524303:EHE524303 EQZ524303:ERA524303 FAV524303:FAW524303 FKR524303:FKS524303 FUN524303:FUO524303 GEJ524303:GEK524303 GOF524303:GOG524303 GYB524303:GYC524303 HHX524303:HHY524303 HRT524303:HRU524303 IBP524303:IBQ524303 ILL524303:ILM524303 IVH524303:IVI524303 JFD524303:JFE524303 JOZ524303:JPA524303 JYV524303:JYW524303 KIR524303:KIS524303 KSN524303:KSO524303 LCJ524303:LCK524303 LMF524303:LMG524303 LWB524303:LWC524303 MFX524303:MFY524303 MPT524303:MPU524303 MZP524303:MZQ524303 NJL524303:NJM524303 NTH524303:NTI524303 ODD524303:ODE524303 OMZ524303:ONA524303 OWV524303:OWW524303 PGR524303:PGS524303 PQN524303:PQO524303 QAJ524303:QAK524303 QKF524303:QKG524303 QUB524303:QUC524303 RDX524303:RDY524303 RNT524303:RNU524303 RXP524303:RXQ524303 SHL524303:SHM524303 SRH524303:SRI524303 TBD524303:TBE524303 TKZ524303:TLA524303 TUV524303:TUW524303 UER524303:UES524303 UON524303:UOO524303 UYJ524303:UYK524303 VIF524303:VIG524303 VSB524303:VSC524303 WBX524303:WBY524303 WLT524303:WLU524303 WVP524303:WVQ524303 H589839:I589839 JD589839:JE589839 SZ589839:TA589839 ACV589839:ACW589839 AMR589839:AMS589839 AWN589839:AWO589839 BGJ589839:BGK589839 BQF589839:BQG589839 CAB589839:CAC589839 CJX589839:CJY589839 CTT589839:CTU589839 DDP589839:DDQ589839 DNL589839:DNM589839 DXH589839:DXI589839 EHD589839:EHE589839 EQZ589839:ERA589839 FAV589839:FAW589839 FKR589839:FKS589839 FUN589839:FUO589839 GEJ589839:GEK589839 GOF589839:GOG589839 GYB589839:GYC589839 HHX589839:HHY589839 HRT589839:HRU589839 IBP589839:IBQ589839 ILL589839:ILM589839 IVH589839:IVI589839 JFD589839:JFE589839 JOZ589839:JPA589839 JYV589839:JYW589839 KIR589839:KIS589839 KSN589839:KSO589839 LCJ589839:LCK589839 LMF589839:LMG589839 LWB589839:LWC589839 MFX589839:MFY589839 MPT589839:MPU589839 MZP589839:MZQ589839 NJL589839:NJM589839 NTH589839:NTI589839 ODD589839:ODE589839 OMZ589839:ONA589839 OWV589839:OWW589839 PGR589839:PGS589839 PQN589839:PQO589839 QAJ589839:QAK589839 QKF589839:QKG589839 QUB589839:QUC589839 RDX589839:RDY589839 RNT589839:RNU589839 RXP589839:RXQ589839 SHL589839:SHM589839 SRH589839:SRI589839 TBD589839:TBE589839 TKZ589839:TLA589839 TUV589839:TUW589839 UER589839:UES589839 UON589839:UOO589839 UYJ589839:UYK589839 VIF589839:VIG589839 VSB589839:VSC589839 WBX589839:WBY589839 WLT589839:WLU589839 WVP589839:WVQ589839 H655375:I655375 JD655375:JE655375 SZ655375:TA655375 ACV655375:ACW655375 AMR655375:AMS655375 AWN655375:AWO655375 BGJ655375:BGK655375 BQF655375:BQG655375 CAB655375:CAC655375 CJX655375:CJY655375 CTT655375:CTU655375 DDP655375:DDQ655375 DNL655375:DNM655375 DXH655375:DXI655375 EHD655375:EHE655375 EQZ655375:ERA655375 FAV655375:FAW655375 FKR655375:FKS655375 FUN655375:FUO655375 GEJ655375:GEK655375 GOF655375:GOG655375 GYB655375:GYC655375 HHX655375:HHY655375 HRT655375:HRU655375 IBP655375:IBQ655375 ILL655375:ILM655375 IVH655375:IVI655375 JFD655375:JFE655375 JOZ655375:JPA655375 JYV655375:JYW655375 KIR655375:KIS655375 KSN655375:KSO655375 LCJ655375:LCK655375 LMF655375:LMG655375 LWB655375:LWC655375 MFX655375:MFY655375 MPT655375:MPU655375 MZP655375:MZQ655375 NJL655375:NJM655375 NTH655375:NTI655375 ODD655375:ODE655375 OMZ655375:ONA655375 OWV655375:OWW655375 PGR655375:PGS655375 PQN655375:PQO655375 QAJ655375:QAK655375 QKF655375:QKG655375 QUB655375:QUC655375 RDX655375:RDY655375 RNT655375:RNU655375 RXP655375:RXQ655375 SHL655375:SHM655375 SRH655375:SRI655375 TBD655375:TBE655375 TKZ655375:TLA655375 TUV655375:TUW655375 UER655375:UES655375 UON655375:UOO655375 UYJ655375:UYK655375 VIF655375:VIG655375 VSB655375:VSC655375 WBX655375:WBY655375 WLT655375:WLU655375 WVP655375:WVQ655375 H720911:I720911 JD720911:JE720911 SZ720911:TA720911 ACV720911:ACW720911 AMR720911:AMS720911 AWN720911:AWO720911 BGJ720911:BGK720911 BQF720911:BQG720911 CAB720911:CAC720911 CJX720911:CJY720911 CTT720911:CTU720911 DDP720911:DDQ720911 DNL720911:DNM720911 DXH720911:DXI720911 EHD720911:EHE720911 EQZ720911:ERA720911 FAV720911:FAW720911 FKR720911:FKS720911 FUN720911:FUO720911 GEJ720911:GEK720911 GOF720911:GOG720911 GYB720911:GYC720911 HHX720911:HHY720911 HRT720911:HRU720911 IBP720911:IBQ720911 ILL720911:ILM720911 IVH720911:IVI720911 JFD720911:JFE720911 JOZ720911:JPA720911 JYV720911:JYW720911 KIR720911:KIS720911 KSN720911:KSO720911 LCJ720911:LCK720911 LMF720911:LMG720911 LWB720911:LWC720911 MFX720911:MFY720911 MPT720911:MPU720911 MZP720911:MZQ720911 NJL720911:NJM720911 NTH720911:NTI720911 ODD720911:ODE720911 OMZ720911:ONA720911 OWV720911:OWW720911 PGR720911:PGS720911 PQN720911:PQO720911 QAJ720911:QAK720911 QKF720911:QKG720911 QUB720911:QUC720911 RDX720911:RDY720911 RNT720911:RNU720911 RXP720911:RXQ720911 SHL720911:SHM720911 SRH720911:SRI720911 TBD720911:TBE720911 TKZ720911:TLA720911 TUV720911:TUW720911 UER720911:UES720911 UON720911:UOO720911 UYJ720911:UYK720911 VIF720911:VIG720911 VSB720911:VSC720911 WBX720911:WBY720911 WLT720911:WLU720911 WVP720911:WVQ720911 H786447:I786447 JD786447:JE786447 SZ786447:TA786447 ACV786447:ACW786447 AMR786447:AMS786447 AWN786447:AWO786447 BGJ786447:BGK786447 BQF786447:BQG786447 CAB786447:CAC786447 CJX786447:CJY786447 CTT786447:CTU786447 DDP786447:DDQ786447 DNL786447:DNM786447 DXH786447:DXI786447 EHD786447:EHE786447 EQZ786447:ERA786447 FAV786447:FAW786447 FKR786447:FKS786447 FUN786447:FUO786447 GEJ786447:GEK786447 GOF786447:GOG786447 GYB786447:GYC786447 HHX786447:HHY786447 HRT786447:HRU786447 IBP786447:IBQ786447 ILL786447:ILM786447 IVH786447:IVI786447 JFD786447:JFE786447 JOZ786447:JPA786447 JYV786447:JYW786447 KIR786447:KIS786447 KSN786447:KSO786447 LCJ786447:LCK786447 LMF786447:LMG786447 LWB786447:LWC786447 MFX786447:MFY786447 MPT786447:MPU786447 MZP786447:MZQ786447 NJL786447:NJM786447 NTH786447:NTI786447 ODD786447:ODE786447 OMZ786447:ONA786447 OWV786447:OWW786447 PGR786447:PGS786447 PQN786447:PQO786447 QAJ786447:QAK786447 QKF786447:QKG786447 QUB786447:QUC786447 RDX786447:RDY786447 RNT786447:RNU786447 RXP786447:RXQ786447 SHL786447:SHM786447 SRH786447:SRI786447 TBD786447:TBE786447 TKZ786447:TLA786447 TUV786447:TUW786447 UER786447:UES786447 UON786447:UOO786447 UYJ786447:UYK786447 VIF786447:VIG786447 VSB786447:VSC786447 WBX786447:WBY786447 WLT786447:WLU786447 WVP786447:WVQ786447 H851983:I851983 JD851983:JE851983 SZ851983:TA851983 ACV851983:ACW851983 AMR851983:AMS851983 AWN851983:AWO851983 BGJ851983:BGK851983 BQF851983:BQG851983 CAB851983:CAC851983 CJX851983:CJY851983 CTT851983:CTU851983 DDP851983:DDQ851983 DNL851983:DNM851983 DXH851983:DXI851983 EHD851983:EHE851983 EQZ851983:ERA851983 FAV851983:FAW851983 FKR851983:FKS851983 FUN851983:FUO851983 GEJ851983:GEK851983 GOF851983:GOG851983 GYB851983:GYC851983 HHX851983:HHY851983 HRT851983:HRU851983 IBP851983:IBQ851983 ILL851983:ILM851983 IVH851983:IVI851983 JFD851983:JFE851983 JOZ851983:JPA851983 JYV851983:JYW851983 KIR851983:KIS851983 KSN851983:KSO851983 LCJ851983:LCK851983 LMF851983:LMG851983 LWB851983:LWC851983 MFX851983:MFY851983 MPT851983:MPU851983 MZP851983:MZQ851983 NJL851983:NJM851983 NTH851983:NTI851983 ODD851983:ODE851983 OMZ851983:ONA851983 OWV851983:OWW851983 PGR851983:PGS851983 PQN851983:PQO851983 QAJ851983:QAK851983 QKF851983:QKG851983 QUB851983:QUC851983 RDX851983:RDY851983 RNT851983:RNU851983 RXP851983:RXQ851983 SHL851983:SHM851983 SRH851983:SRI851983 TBD851983:TBE851983 TKZ851983:TLA851983 TUV851983:TUW851983 UER851983:UES851983 UON851983:UOO851983 UYJ851983:UYK851983 VIF851983:VIG851983 VSB851983:VSC851983 WBX851983:WBY851983 WLT851983:WLU851983 WVP851983:WVQ851983 H917519:I917519 JD917519:JE917519 SZ917519:TA917519 ACV917519:ACW917519 AMR917519:AMS917519 AWN917519:AWO917519 BGJ917519:BGK917519 BQF917519:BQG917519 CAB917519:CAC917519 CJX917519:CJY917519 CTT917519:CTU917519 DDP917519:DDQ917519 DNL917519:DNM917519 DXH917519:DXI917519 EHD917519:EHE917519 EQZ917519:ERA917519 FAV917519:FAW917519 FKR917519:FKS917519 FUN917519:FUO917519 GEJ917519:GEK917519 GOF917519:GOG917519 GYB917519:GYC917519 HHX917519:HHY917519 HRT917519:HRU917519 IBP917519:IBQ917519 ILL917519:ILM917519 IVH917519:IVI917519 JFD917519:JFE917519 JOZ917519:JPA917519 JYV917519:JYW917519 KIR917519:KIS917519 KSN917519:KSO917519 LCJ917519:LCK917519 LMF917519:LMG917519 LWB917519:LWC917519 MFX917519:MFY917519 MPT917519:MPU917519 MZP917519:MZQ917519 NJL917519:NJM917519 NTH917519:NTI917519 ODD917519:ODE917519 OMZ917519:ONA917519 OWV917519:OWW917519 PGR917519:PGS917519 PQN917519:PQO917519 QAJ917519:QAK917519 QKF917519:QKG917519 QUB917519:QUC917519 RDX917519:RDY917519 RNT917519:RNU917519 RXP917519:RXQ917519 SHL917519:SHM917519 SRH917519:SRI917519 TBD917519:TBE917519 TKZ917519:TLA917519 TUV917519:TUW917519 UER917519:UES917519 UON917519:UOO917519 UYJ917519:UYK917519 VIF917519:VIG917519 VSB917519:VSC917519 WBX917519:WBY917519 WLT917519:WLU917519 WVP917519:WVQ917519 H983055:I983055 JD983055:JE983055 SZ983055:TA983055 ACV983055:ACW983055 AMR983055:AMS983055 AWN983055:AWO983055 BGJ983055:BGK983055 BQF983055:BQG983055 CAB983055:CAC983055 CJX983055:CJY983055 CTT983055:CTU983055 DDP983055:DDQ983055 DNL983055:DNM983055 DXH983055:DXI983055 EHD983055:EHE983055 EQZ983055:ERA983055 FAV983055:FAW983055 FKR983055:FKS983055 FUN983055:FUO983055 GEJ983055:GEK983055 GOF983055:GOG983055 GYB983055:GYC983055 HHX983055:HHY983055 HRT983055:HRU983055 IBP983055:IBQ983055 ILL983055:ILM983055 IVH983055:IVI983055 JFD983055:JFE983055 JOZ983055:JPA983055 JYV983055:JYW983055 KIR983055:KIS983055 KSN983055:KSO983055 LCJ983055:LCK983055 LMF983055:LMG983055 LWB983055:LWC983055 MFX983055:MFY983055 MPT983055:MPU983055 MZP983055:MZQ983055 NJL983055:NJM983055 NTH983055:NTI983055 ODD983055:ODE983055 OMZ983055:ONA983055 OWV983055:OWW983055 PGR983055:PGS983055 PQN983055:PQO983055 QAJ983055:QAK983055 QKF983055:QKG983055 QUB983055:QUC983055 RDX983055:RDY983055 RNT983055:RNU983055 RXP983055:RXQ983055 SHL983055:SHM983055 SRH983055:SRI983055 TBD983055:TBE983055 TKZ983055:TLA983055 TUV983055:TUW983055 UER983055:UES983055 UON983055:UOO983055 UYJ983055:UYK983055 VIF983055:VIG983055 VSB983055:VSC983055 WBX983055:WBY983055 WLT983055:WLU983055 WVP983055:WVQ983055">
      <formula1>$M$4:$M$6</formula1>
    </dataValidation>
    <dataValidation type="list" allowBlank="1" showInputMessage="1" showErrorMessage="1" sqref="C12:F12 IY12:JB12 SU12:SX12 ACQ12:ACT12 AMM12:AMP12 AWI12:AWL12 BGE12:BGH12 BQA12:BQD12 BZW12:BZZ12 CJS12:CJV12 CTO12:CTR12 DDK12:DDN12 DNG12:DNJ12 DXC12:DXF12 EGY12:EHB12 EQU12:EQX12 FAQ12:FAT12 FKM12:FKP12 FUI12:FUL12 GEE12:GEH12 GOA12:GOD12 GXW12:GXZ12 HHS12:HHV12 HRO12:HRR12 IBK12:IBN12 ILG12:ILJ12 IVC12:IVF12 JEY12:JFB12 JOU12:JOX12 JYQ12:JYT12 KIM12:KIP12 KSI12:KSL12 LCE12:LCH12 LMA12:LMD12 LVW12:LVZ12 MFS12:MFV12 MPO12:MPR12 MZK12:MZN12 NJG12:NJJ12 NTC12:NTF12 OCY12:ODB12 OMU12:OMX12 OWQ12:OWT12 PGM12:PGP12 PQI12:PQL12 QAE12:QAH12 QKA12:QKD12 QTW12:QTZ12 RDS12:RDV12 RNO12:RNR12 RXK12:RXN12 SHG12:SHJ12 SRC12:SRF12 TAY12:TBB12 TKU12:TKX12 TUQ12:TUT12 UEM12:UEP12 UOI12:UOL12 UYE12:UYH12 VIA12:VID12 VRW12:VRZ12 WBS12:WBV12 WLO12:WLR12 WVK12:WVN12 C65548:F65548 IY65548:JB65548 SU65548:SX65548 ACQ65548:ACT65548 AMM65548:AMP65548 AWI65548:AWL65548 BGE65548:BGH65548 BQA65548:BQD65548 BZW65548:BZZ65548 CJS65548:CJV65548 CTO65548:CTR65548 DDK65548:DDN65548 DNG65548:DNJ65548 DXC65548:DXF65548 EGY65548:EHB65548 EQU65548:EQX65548 FAQ65548:FAT65548 FKM65548:FKP65548 FUI65548:FUL65548 GEE65548:GEH65548 GOA65548:GOD65548 GXW65548:GXZ65548 HHS65548:HHV65548 HRO65548:HRR65548 IBK65548:IBN65548 ILG65548:ILJ65548 IVC65548:IVF65548 JEY65548:JFB65548 JOU65548:JOX65548 JYQ65548:JYT65548 KIM65548:KIP65548 KSI65548:KSL65548 LCE65548:LCH65548 LMA65548:LMD65548 LVW65548:LVZ65548 MFS65548:MFV65548 MPO65548:MPR65548 MZK65548:MZN65548 NJG65548:NJJ65548 NTC65548:NTF65548 OCY65548:ODB65548 OMU65548:OMX65548 OWQ65548:OWT65548 PGM65548:PGP65548 PQI65548:PQL65548 QAE65548:QAH65548 QKA65548:QKD65548 QTW65548:QTZ65548 RDS65548:RDV65548 RNO65548:RNR65548 RXK65548:RXN65548 SHG65548:SHJ65548 SRC65548:SRF65548 TAY65548:TBB65548 TKU65548:TKX65548 TUQ65548:TUT65548 UEM65548:UEP65548 UOI65548:UOL65548 UYE65548:UYH65548 VIA65548:VID65548 VRW65548:VRZ65548 WBS65548:WBV65548 WLO65548:WLR65548 WVK65548:WVN65548 C131084:F131084 IY131084:JB131084 SU131084:SX131084 ACQ131084:ACT131084 AMM131084:AMP131084 AWI131084:AWL131084 BGE131084:BGH131084 BQA131084:BQD131084 BZW131084:BZZ131084 CJS131084:CJV131084 CTO131084:CTR131084 DDK131084:DDN131084 DNG131084:DNJ131084 DXC131084:DXF131084 EGY131084:EHB131084 EQU131084:EQX131084 FAQ131084:FAT131084 FKM131084:FKP131084 FUI131084:FUL131084 GEE131084:GEH131084 GOA131084:GOD131084 GXW131084:GXZ131084 HHS131084:HHV131084 HRO131084:HRR131084 IBK131084:IBN131084 ILG131084:ILJ131084 IVC131084:IVF131084 JEY131084:JFB131084 JOU131084:JOX131084 JYQ131084:JYT131084 KIM131084:KIP131084 KSI131084:KSL131084 LCE131084:LCH131084 LMA131084:LMD131084 LVW131084:LVZ131084 MFS131084:MFV131084 MPO131084:MPR131084 MZK131084:MZN131084 NJG131084:NJJ131084 NTC131084:NTF131084 OCY131084:ODB131084 OMU131084:OMX131084 OWQ131084:OWT131084 PGM131084:PGP131084 PQI131084:PQL131084 QAE131084:QAH131084 QKA131084:QKD131084 QTW131084:QTZ131084 RDS131084:RDV131084 RNO131084:RNR131084 RXK131084:RXN131084 SHG131084:SHJ131084 SRC131084:SRF131084 TAY131084:TBB131084 TKU131084:TKX131084 TUQ131084:TUT131084 UEM131084:UEP131084 UOI131084:UOL131084 UYE131084:UYH131084 VIA131084:VID131084 VRW131084:VRZ131084 WBS131084:WBV131084 WLO131084:WLR131084 WVK131084:WVN131084 C196620:F196620 IY196620:JB196620 SU196620:SX196620 ACQ196620:ACT196620 AMM196620:AMP196620 AWI196620:AWL196620 BGE196620:BGH196620 BQA196620:BQD196620 BZW196620:BZZ196620 CJS196620:CJV196620 CTO196620:CTR196620 DDK196620:DDN196620 DNG196620:DNJ196620 DXC196620:DXF196620 EGY196620:EHB196620 EQU196620:EQX196620 FAQ196620:FAT196620 FKM196620:FKP196620 FUI196620:FUL196620 GEE196620:GEH196620 GOA196620:GOD196620 GXW196620:GXZ196620 HHS196620:HHV196620 HRO196620:HRR196620 IBK196620:IBN196620 ILG196620:ILJ196620 IVC196620:IVF196620 JEY196620:JFB196620 JOU196620:JOX196620 JYQ196620:JYT196620 KIM196620:KIP196620 KSI196620:KSL196620 LCE196620:LCH196620 LMA196620:LMD196620 LVW196620:LVZ196620 MFS196620:MFV196620 MPO196620:MPR196620 MZK196620:MZN196620 NJG196620:NJJ196620 NTC196620:NTF196620 OCY196620:ODB196620 OMU196620:OMX196620 OWQ196620:OWT196620 PGM196620:PGP196620 PQI196620:PQL196620 QAE196620:QAH196620 QKA196620:QKD196620 QTW196620:QTZ196620 RDS196620:RDV196620 RNO196620:RNR196620 RXK196620:RXN196620 SHG196620:SHJ196620 SRC196620:SRF196620 TAY196620:TBB196620 TKU196620:TKX196620 TUQ196620:TUT196620 UEM196620:UEP196620 UOI196620:UOL196620 UYE196620:UYH196620 VIA196620:VID196620 VRW196620:VRZ196620 WBS196620:WBV196620 WLO196620:WLR196620 WVK196620:WVN196620 C262156:F262156 IY262156:JB262156 SU262156:SX262156 ACQ262156:ACT262156 AMM262156:AMP262156 AWI262156:AWL262156 BGE262156:BGH262156 BQA262156:BQD262156 BZW262156:BZZ262156 CJS262156:CJV262156 CTO262156:CTR262156 DDK262156:DDN262156 DNG262156:DNJ262156 DXC262156:DXF262156 EGY262156:EHB262156 EQU262156:EQX262156 FAQ262156:FAT262156 FKM262156:FKP262156 FUI262156:FUL262156 GEE262156:GEH262156 GOA262156:GOD262156 GXW262156:GXZ262156 HHS262156:HHV262156 HRO262156:HRR262156 IBK262156:IBN262156 ILG262156:ILJ262156 IVC262156:IVF262156 JEY262156:JFB262156 JOU262156:JOX262156 JYQ262156:JYT262156 KIM262156:KIP262156 KSI262156:KSL262156 LCE262156:LCH262156 LMA262156:LMD262156 LVW262156:LVZ262156 MFS262156:MFV262156 MPO262156:MPR262156 MZK262156:MZN262156 NJG262156:NJJ262156 NTC262156:NTF262156 OCY262156:ODB262156 OMU262156:OMX262156 OWQ262156:OWT262156 PGM262156:PGP262156 PQI262156:PQL262156 QAE262156:QAH262156 QKA262156:QKD262156 QTW262156:QTZ262156 RDS262156:RDV262156 RNO262156:RNR262156 RXK262156:RXN262156 SHG262156:SHJ262156 SRC262156:SRF262156 TAY262156:TBB262156 TKU262156:TKX262156 TUQ262156:TUT262156 UEM262156:UEP262156 UOI262156:UOL262156 UYE262156:UYH262156 VIA262156:VID262156 VRW262156:VRZ262156 WBS262156:WBV262156 WLO262156:WLR262156 WVK262156:WVN262156 C327692:F327692 IY327692:JB327692 SU327692:SX327692 ACQ327692:ACT327692 AMM327692:AMP327692 AWI327692:AWL327692 BGE327692:BGH327692 BQA327692:BQD327692 BZW327692:BZZ327692 CJS327692:CJV327692 CTO327692:CTR327692 DDK327692:DDN327692 DNG327692:DNJ327692 DXC327692:DXF327692 EGY327692:EHB327692 EQU327692:EQX327692 FAQ327692:FAT327692 FKM327692:FKP327692 FUI327692:FUL327692 GEE327692:GEH327692 GOA327692:GOD327692 GXW327692:GXZ327692 HHS327692:HHV327692 HRO327692:HRR327692 IBK327692:IBN327692 ILG327692:ILJ327692 IVC327692:IVF327692 JEY327692:JFB327692 JOU327692:JOX327692 JYQ327692:JYT327692 KIM327692:KIP327692 KSI327692:KSL327692 LCE327692:LCH327692 LMA327692:LMD327692 LVW327692:LVZ327692 MFS327692:MFV327692 MPO327692:MPR327692 MZK327692:MZN327692 NJG327692:NJJ327692 NTC327692:NTF327692 OCY327692:ODB327692 OMU327692:OMX327692 OWQ327692:OWT327692 PGM327692:PGP327692 PQI327692:PQL327692 QAE327692:QAH327692 QKA327692:QKD327692 QTW327692:QTZ327692 RDS327692:RDV327692 RNO327692:RNR327692 RXK327692:RXN327692 SHG327692:SHJ327692 SRC327692:SRF327692 TAY327692:TBB327692 TKU327692:TKX327692 TUQ327692:TUT327692 UEM327692:UEP327692 UOI327692:UOL327692 UYE327692:UYH327692 VIA327692:VID327692 VRW327692:VRZ327692 WBS327692:WBV327692 WLO327692:WLR327692 WVK327692:WVN327692 C393228:F393228 IY393228:JB393228 SU393228:SX393228 ACQ393228:ACT393228 AMM393228:AMP393228 AWI393228:AWL393228 BGE393228:BGH393228 BQA393228:BQD393228 BZW393228:BZZ393228 CJS393228:CJV393228 CTO393228:CTR393228 DDK393228:DDN393228 DNG393228:DNJ393228 DXC393228:DXF393228 EGY393228:EHB393228 EQU393228:EQX393228 FAQ393228:FAT393228 FKM393228:FKP393228 FUI393228:FUL393228 GEE393228:GEH393228 GOA393228:GOD393228 GXW393228:GXZ393228 HHS393228:HHV393228 HRO393228:HRR393228 IBK393228:IBN393228 ILG393228:ILJ393228 IVC393228:IVF393228 JEY393228:JFB393228 JOU393228:JOX393228 JYQ393228:JYT393228 KIM393228:KIP393228 KSI393228:KSL393228 LCE393228:LCH393228 LMA393228:LMD393228 LVW393228:LVZ393228 MFS393228:MFV393228 MPO393228:MPR393228 MZK393228:MZN393228 NJG393228:NJJ393228 NTC393228:NTF393228 OCY393228:ODB393228 OMU393228:OMX393228 OWQ393228:OWT393228 PGM393228:PGP393228 PQI393228:PQL393228 QAE393228:QAH393228 QKA393228:QKD393228 QTW393228:QTZ393228 RDS393228:RDV393228 RNO393228:RNR393228 RXK393228:RXN393228 SHG393228:SHJ393228 SRC393228:SRF393228 TAY393228:TBB393228 TKU393228:TKX393228 TUQ393228:TUT393228 UEM393228:UEP393228 UOI393228:UOL393228 UYE393228:UYH393228 VIA393228:VID393228 VRW393228:VRZ393228 WBS393228:WBV393228 WLO393228:WLR393228 WVK393228:WVN393228 C458764:F458764 IY458764:JB458764 SU458764:SX458764 ACQ458764:ACT458764 AMM458764:AMP458764 AWI458764:AWL458764 BGE458764:BGH458764 BQA458764:BQD458764 BZW458764:BZZ458764 CJS458764:CJV458764 CTO458764:CTR458764 DDK458764:DDN458764 DNG458764:DNJ458764 DXC458764:DXF458764 EGY458764:EHB458764 EQU458764:EQX458764 FAQ458764:FAT458764 FKM458764:FKP458764 FUI458764:FUL458764 GEE458764:GEH458764 GOA458764:GOD458764 GXW458764:GXZ458764 HHS458764:HHV458764 HRO458764:HRR458764 IBK458764:IBN458764 ILG458764:ILJ458764 IVC458764:IVF458764 JEY458764:JFB458764 JOU458764:JOX458764 JYQ458764:JYT458764 KIM458764:KIP458764 KSI458764:KSL458764 LCE458764:LCH458764 LMA458764:LMD458764 LVW458764:LVZ458764 MFS458764:MFV458764 MPO458764:MPR458764 MZK458764:MZN458764 NJG458764:NJJ458764 NTC458764:NTF458764 OCY458764:ODB458764 OMU458764:OMX458764 OWQ458764:OWT458764 PGM458764:PGP458764 PQI458764:PQL458764 QAE458764:QAH458764 QKA458764:QKD458764 QTW458764:QTZ458764 RDS458764:RDV458764 RNO458764:RNR458764 RXK458764:RXN458764 SHG458764:SHJ458764 SRC458764:SRF458764 TAY458764:TBB458764 TKU458764:TKX458764 TUQ458764:TUT458764 UEM458764:UEP458764 UOI458764:UOL458764 UYE458764:UYH458764 VIA458764:VID458764 VRW458764:VRZ458764 WBS458764:WBV458764 WLO458764:WLR458764 WVK458764:WVN458764 C524300:F524300 IY524300:JB524300 SU524300:SX524300 ACQ524300:ACT524300 AMM524300:AMP524300 AWI524300:AWL524300 BGE524300:BGH524300 BQA524300:BQD524300 BZW524300:BZZ524300 CJS524300:CJV524300 CTO524300:CTR524300 DDK524300:DDN524300 DNG524300:DNJ524300 DXC524300:DXF524300 EGY524300:EHB524300 EQU524300:EQX524300 FAQ524300:FAT524300 FKM524300:FKP524300 FUI524300:FUL524300 GEE524300:GEH524300 GOA524300:GOD524300 GXW524300:GXZ524300 HHS524300:HHV524300 HRO524300:HRR524300 IBK524300:IBN524300 ILG524300:ILJ524300 IVC524300:IVF524300 JEY524300:JFB524300 JOU524300:JOX524300 JYQ524300:JYT524300 KIM524300:KIP524300 KSI524300:KSL524300 LCE524300:LCH524300 LMA524300:LMD524300 LVW524300:LVZ524300 MFS524300:MFV524300 MPO524300:MPR524300 MZK524300:MZN524300 NJG524300:NJJ524300 NTC524300:NTF524300 OCY524300:ODB524300 OMU524300:OMX524300 OWQ524300:OWT524300 PGM524300:PGP524300 PQI524300:PQL524300 QAE524300:QAH524300 QKA524300:QKD524300 QTW524300:QTZ524300 RDS524300:RDV524300 RNO524300:RNR524300 RXK524300:RXN524300 SHG524300:SHJ524300 SRC524300:SRF524300 TAY524300:TBB524300 TKU524300:TKX524300 TUQ524300:TUT524300 UEM524300:UEP524300 UOI524300:UOL524300 UYE524300:UYH524300 VIA524300:VID524300 VRW524300:VRZ524300 WBS524300:WBV524300 WLO524300:WLR524300 WVK524300:WVN524300 C589836:F589836 IY589836:JB589836 SU589836:SX589836 ACQ589836:ACT589836 AMM589836:AMP589836 AWI589836:AWL589836 BGE589836:BGH589836 BQA589836:BQD589836 BZW589836:BZZ589836 CJS589836:CJV589836 CTO589836:CTR589836 DDK589836:DDN589836 DNG589836:DNJ589836 DXC589836:DXF589836 EGY589836:EHB589836 EQU589836:EQX589836 FAQ589836:FAT589836 FKM589836:FKP589836 FUI589836:FUL589836 GEE589836:GEH589836 GOA589836:GOD589836 GXW589836:GXZ589836 HHS589836:HHV589836 HRO589836:HRR589836 IBK589836:IBN589836 ILG589836:ILJ589836 IVC589836:IVF589836 JEY589836:JFB589836 JOU589836:JOX589836 JYQ589836:JYT589836 KIM589836:KIP589836 KSI589836:KSL589836 LCE589836:LCH589836 LMA589836:LMD589836 LVW589836:LVZ589836 MFS589836:MFV589836 MPO589836:MPR589836 MZK589836:MZN589836 NJG589836:NJJ589836 NTC589836:NTF589836 OCY589836:ODB589836 OMU589836:OMX589836 OWQ589836:OWT589836 PGM589836:PGP589836 PQI589836:PQL589836 QAE589836:QAH589836 QKA589836:QKD589836 QTW589836:QTZ589836 RDS589836:RDV589836 RNO589836:RNR589836 RXK589836:RXN589836 SHG589836:SHJ589836 SRC589836:SRF589836 TAY589836:TBB589836 TKU589836:TKX589836 TUQ589836:TUT589836 UEM589836:UEP589836 UOI589836:UOL589836 UYE589836:UYH589836 VIA589836:VID589836 VRW589836:VRZ589836 WBS589836:WBV589836 WLO589836:WLR589836 WVK589836:WVN589836 C655372:F655372 IY655372:JB655372 SU655372:SX655372 ACQ655372:ACT655372 AMM655372:AMP655372 AWI655372:AWL655372 BGE655372:BGH655372 BQA655372:BQD655372 BZW655372:BZZ655372 CJS655372:CJV655372 CTO655372:CTR655372 DDK655372:DDN655372 DNG655372:DNJ655372 DXC655372:DXF655372 EGY655372:EHB655372 EQU655372:EQX655372 FAQ655372:FAT655372 FKM655372:FKP655372 FUI655372:FUL655372 GEE655372:GEH655372 GOA655372:GOD655372 GXW655372:GXZ655372 HHS655372:HHV655372 HRO655372:HRR655372 IBK655372:IBN655372 ILG655372:ILJ655372 IVC655372:IVF655372 JEY655372:JFB655372 JOU655372:JOX655372 JYQ655372:JYT655372 KIM655372:KIP655372 KSI655372:KSL655372 LCE655372:LCH655372 LMA655372:LMD655372 LVW655372:LVZ655372 MFS655372:MFV655372 MPO655372:MPR655372 MZK655372:MZN655372 NJG655372:NJJ655372 NTC655372:NTF655372 OCY655372:ODB655372 OMU655372:OMX655372 OWQ655372:OWT655372 PGM655372:PGP655372 PQI655372:PQL655372 QAE655372:QAH655372 QKA655372:QKD655372 QTW655372:QTZ655372 RDS655372:RDV655372 RNO655372:RNR655372 RXK655372:RXN655372 SHG655372:SHJ655372 SRC655372:SRF655372 TAY655372:TBB655372 TKU655372:TKX655372 TUQ655372:TUT655372 UEM655372:UEP655372 UOI655372:UOL655372 UYE655372:UYH655372 VIA655372:VID655372 VRW655372:VRZ655372 WBS655372:WBV655372 WLO655372:WLR655372 WVK655372:WVN655372 C720908:F720908 IY720908:JB720908 SU720908:SX720908 ACQ720908:ACT720908 AMM720908:AMP720908 AWI720908:AWL720908 BGE720908:BGH720908 BQA720908:BQD720908 BZW720908:BZZ720908 CJS720908:CJV720908 CTO720908:CTR720908 DDK720908:DDN720908 DNG720908:DNJ720908 DXC720908:DXF720908 EGY720908:EHB720908 EQU720908:EQX720908 FAQ720908:FAT720908 FKM720908:FKP720908 FUI720908:FUL720908 GEE720908:GEH720908 GOA720908:GOD720908 GXW720908:GXZ720908 HHS720908:HHV720908 HRO720908:HRR720908 IBK720908:IBN720908 ILG720908:ILJ720908 IVC720908:IVF720908 JEY720908:JFB720908 JOU720908:JOX720908 JYQ720908:JYT720908 KIM720908:KIP720908 KSI720908:KSL720908 LCE720908:LCH720908 LMA720908:LMD720908 LVW720908:LVZ720908 MFS720908:MFV720908 MPO720908:MPR720908 MZK720908:MZN720908 NJG720908:NJJ720908 NTC720908:NTF720908 OCY720908:ODB720908 OMU720908:OMX720908 OWQ720908:OWT720908 PGM720908:PGP720908 PQI720908:PQL720908 QAE720908:QAH720908 QKA720908:QKD720908 QTW720908:QTZ720908 RDS720908:RDV720908 RNO720908:RNR720908 RXK720908:RXN720908 SHG720908:SHJ720908 SRC720908:SRF720908 TAY720908:TBB720908 TKU720908:TKX720908 TUQ720908:TUT720908 UEM720908:UEP720908 UOI720908:UOL720908 UYE720908:UYH720908 VIA720908:VID720908 VRW720908:VRZ720908 WBS720908:WBV720908 WLO720908:WLR720908 WVK720908:WVN720908 C786444:F786444 IY786444:JB786444 SU786444:SX786444 ACQ786444:ACT786444 AMM786444:AMP786444 AWI786444:AWL786444 BGE786444:BGH786444 BQA786444:BQD786444 BZW786444:BZZ786444 CJS786444:CJV786444 CTO786444:CTR786444 DDK786444:DDN786444 DNG786444:DNJ786444 DXC786444:DXF786444 EGY786444:EHB786444 EQU786444:EQX786444 FAQ786444:FAT786444 FKM786444:FKP786444 FUI786444:FUL786444 GEE786444:GEH786444 GOA786444:GOD786444 GXW786444:GXZ786444 HHS786444:HHV786444 HRO786444:HRR786444 IBK786444:IBN786444 ILG786444:ILJ786444 IVC786444:IVF786444 JEY786444:JFB786444 JOU786444:JOX786444 JYQ786444:JYT786444 KIM786444:KIP786444 KSI786444:KSL786444 LCE786444:LCH786444 LMA786444:LMD786444 LVW786444:LVZ786444 MFS786444:MFV786444 MPO786444:MPR786444 MZK786444:MZN786444 NJG786444:NJJ786444 NTC786444:NTF786444 OCY786444:ODB786444 OMU786444:OMX786444 OWQ786444:OWT786444 PGM786444:PGP786444 PQI786444:PQL786444 QAE786444:QAH786444 QKA786444:QKD786444 QTW786444:QTZ786444 RDS786444:RDV786444 RNO786444:RNR786444 RXK786444:RXN786444 SHG786444:SHJ786444 SRC786444:SRF786444 TAY786444:TBB786444 TKU786444:TKX786444 TUQ786444:TUT786444 UEM786444:UEP786444 UOI786444:UOL786444 UYE786444:UYH786444 VIA786444:VID786444 VRW786444:VRZ786444 WBS786444:WBV786444 WLO786444:WLR786444 WVK786444:WVN786444 C851980:F851980 IY851980:JB851980 SU851980:SX851980 ACQ851980:ACT851980 AMM851980:AMP851980 AWI851980:AWL851980 BGE851980:BGH851980 BQA851980:BQD851980 BZW851980:BZZ851980 CJS851980:CJV851980 CTO851980:CTR851980 DDK851980:DDN851980 DNG851980:DNJ851980 DXC851980:DXF851980 EGY851980:EHB851980 EQU851980:EQX851980 FAQ851980:FAT851980 FKM851980:FKP851980 FUI851980:FUL851980 GEE851980:GEH851980 GOA851980:GOD851980 GXW851980:GXZ851980 HHS851980:HHV851980 HRO851980:HRR851980 IBK851980:IBN851980 ILG851980:ILJ851980 IVC851980:IVF851980 JEY851980:JFB851980 JOU851980:JOX851980 JYQ851980:JYT851980 KIM851980:KIP851980 KSI851980:KSL851980 LCE851980:LCH851980 LMA851980:LMD851980 LVW851980:LVZ851980 MFS851980:MFV851980 MPO851980:MPR851980 MZK851980:MZN851980 NJG851980:NJJ851980 NTC851980:NTF851980 OCY851980:ODB851980 OMU851980:OMX851980 OWQ851980:OWT851980 PGM851980:PGP851980 PQI851980:PQL851980 QAE851980:QAH851980 QKA851980:QKD851980 QTW851980:QTZ851980 RDS851980:RDV851980 RNO851980:RNR851980 RXK851980:RXN851980 SHG851980:SHJ851980 SRC851980:SRF851980 TAY851980:TBB851980 TKU851980:TKX851980 TUQ851980:TUT851980 UEM851980:UEP851980 UOI851980:UOL851980 UYE851980:UYH851980 VIA851980:VID851980 VRW851980:VRZ851980 WBS851980:WBV851980 WLO851980:WLR851980 WVK851980:WVN851980 C917516:F917516 IY917516:JB917516 SU917516:SX917516 ACQ917516:ACT917516 AMM917516:AMP917516 AWI917516:AWL917516 BGE917516:BGH917516 BQA917516:BQD917516 BZW917516:BZZ917516 CJS917516:CJV917516 CTO917516:CTR917516 DDK917516:DDN917516 DNG917516:DNJ917516 DXC917516:DXF917516 EGY917516:EHB917516 EQU917516:EQX917516 FAQ917516:FAT917516 FKM917516:FKP917516 FUI917516:FUL917516 GEE917516:GEH917516 GOA917516:GOD917516 GXW917516:GXZ917516 HHS917516:HHV917516 HRO917516:HRR917516 IBK917516:IBN917516 ILG917516:ILJ917516 IVC917516:IVF917516 JEY917516:JFB917516 JOU917516:JOX917516 JYQ917516:JYT917516 KIM917516:KIP917516 KSI917516:KSL917516 LCE917516:LCH917516 LMA917516:LMD917516 LVW917516:LVZ917516 MFS917516:MFV917516 MPO917516:MPR917516 MZK917516:MZN917516 NJG917516:NJJ917516 NTC917516:NTF917516 OCY917516:ODB917516 OMU917516:OMX917516 OWQ917516:OWT917516 PGM917516:PGP917516 PQI917516:PQL917516 QAE917516:QAH917516 QKA917516:QKD917516 QTW917516:QTZ917516 RDS917516:RDV917516 RNO917516:RNR917516 RXK917516:RXN917516 SHG917516:SHJ917516 SRC917516:SRF917516 TAY917516:TBB917516 TKU917516:TKX917516 TUQ917516:TUT917516 UEM917516:UEP917516 UOI917516:UOL917516 UYE917516:UYH917516 VIA917516:VID917516 VRW917516:VRZ917516 WBS917516:WBV917516 WLO917516:WLR917516 WVK917516:WVN917516 C983052:F983052 IY983052:JB983052 SU983052:SX983052 ACQ983052:ACT983052 AMM983052:AMP983052 AWI983052:AWL983052 BGE983052:BGH983052 BQA983052:BQD983052 BZW983052:BZZ983052 CJS983052:CJV983052 CTO983052:CTR983052 DDK983052:DDN983052 DNG983052:DNJ983052 DXC983052:DXF983052 EGY983052:EHB983052 EQU983052:EQX983052 FAQ983052:FAT983052 FKM983052:FKP983052 FUI983052:FUL983052 GEE983052:GEH983052 GOA983052:GOD983052 GXW983052:GXZ983052 HHS983052:HHV983052 HRO983052:HRR983052 IBK983052:IBN983052 ILG983052:ILJ983052 IVC983052:IVF983052 JEY983052:JFB983052 JOU983052:JOX983052 JYQ983052:JYT983052 KIM983052:KIP983052 KSI983052:KSL983052 LCE983052:LCH983052 LMA983052:LMD983052 LVW983052:LVZ983052 MFS983052:MFV983052 MPO983052:MPR983052 MZK983052:MZN983052 NJG983052:NJJ983052 NTC983052:NTF983052 OCY983052:ODB983052 OMU983052:OMX983052 OWQ983052:OWT983052 PGM983052:PGP983052 PQI983052:PQL983052 QAE983052:QAH983052 QKA983052:QKD983052 QTW983052:QTZ983052 RDS983052:RDV983052 RNO983052:RNR983052 RXK983052:RXN983052 SHG983052:SHJ983052 SRC983052:SRF983052 TAY983052:TBB983052 TKU983052:TKX983052 TUQ983052:TUT983052 UEM983052:UEP983052 UOI983052:UOL983052 UYE983052:UYH983052 VIA983052:VID983052 VRW983052:VRZ983052 WBS983052:WBV983052 WLO983052:WLR983052 WVK983052:WVN983052">
      <formula1>$M$9:$M$12</formula1>
    </dataValidation>
    <dataValidation type="list" allowBlank="1" showInputMessage="1" showErrorMessage="1" sqref="C27:E27 IY27:JA27 SU27:SW27 ACQ27:ACS27 AMM27:AMO27 AWI27:AWK27 BGE27:BGG27 BQA27:BQC27 BZW27:BZY27 CJS27:CJU27 CTO27:CTQ27 DDK27:DDM27 DNG27:DNI27 DXC27:DXE27 EGY27:EHA27 EQU27:EQW27 FAQ27:FAS27 FKM27:FKO27 FUI27:FUK27 GEE27:GEG27 GOA27:GOC27 GXW27:GXY27 HHS27:HHU27 HRO27:HRQ27 IBK27:IBM27 ILG27:ILI27 IVC27:IVE27 JEY27:JFA27 JOU27:JOW27 JYQ27:JYS27 KIM27:KIO27 KSI27:KSK27 LCE27:LCG27 LMA27:LMC27 LVW27:LVY27 MFS27:MFU27 MPO27:MPQ27 MZK27:MZM27 NJG27:NJI27 NTC27:NTE27 OCY27:ODA27 OMU27:OMW27 OWQ27:OWS27 PGM27:PGO27 PQI27:PQK27 QAE27:QAG27 QKA27:QKC27 QTW27:QTY27 RDS27:RDU27 RNO27:RNQ27 RXK27:RXM27 SHG27:SHI27 SRC27:SRE27 TAY27:TBA27 TKU27:TKW27 TUQ27:TUS27 UEM27:UEO27 UOI27:UOK27 UYE27:UYG27 VIA27:VIC27 VRW27:VRY27 WBS27:WBU27 WLO27:WLQ27 WVK27:WVM27 C65563:E65563 IY65563:JA65563 SU65563:SW65563 ACQ65563:ACS65563 AMM65563:AMO65563 AWI65563:AWK65563 BGE65563:BGG65563 BQA65563:BQC65563 BZW65563:BZY65563 CJS65563:CJU65563 CTO65563:CTQ65563 DDK65563:DDM65563 DNG65563:DNI65563 DXC65563:DXE65563 EGY65563:EHA65563 EQU65563:EQW65563 FAQ65563:FAS65563 FKM65563:FKO65563 FUI65563:FUK65563 GEE65563:GEG65563 GOA65563:GOC65563 GXW65563:GXY65563 HHS65563:HHU65563 HRO65563:HRQ65563 IBK65563:IBM65563 ILG65563:ILI65563 IVC65563:IVE65563 JEY65563:JFA65563 JOU65563:JOW65563 JYQ65563:JYS65563 KIM65563:KIO65563 KSI65563:KSK65563 LCE65563:LCG65563 LMA65563:LMC65563 LVW65563:LVY65563 MFS65563:MFU65563 MPO65563:MPQ65563 MZK65563:MZM65563 NJG65563:NJI65563 NTC65563:NTE65563 OCY65563:ODA65563 OMU65563:OMW65563 OWQ65563:OWS65563 PGM65563:PGO65563 PQI65563:PQK65563 QAE65563:QAG65563 QKA65563:QKC65563 QTW65563:QTY65563 RDS65563:RDU65563 RNO65563:RNQ65563 RXK65563:RXM65563 SHG65563:SHI65563 SRC65563:SRE65563 TAY65563:TBA65563 TKU65563:TKW65563 TUQ65563:TUS65563 UEM65563:UEO65563 UOI65563:UOK65563 UYE65563:UYG65563 VIA65563:VIC65563 VRW65563:VRY65563 WBS65563:WBU65563 WLO65563:WLQ65563 WVK65563:WVM65563 C131099:E131099 IY131099:JA131099 SU131099:SW131099 ACQ131099:ACS131099 AMM131099:AMO131099 AWI131099:AWK131099 BGE131099:BGG131099 BQA131099:BQC131099 BZW131099:BZY131099 CJS131099:CJU131099 CTO131099:CTQ131099 DDK131099:DDM131099 DNG131099:DNI131099 DXC131099:DXE131099 EGY131099:EHA131099 EQU131099:EQW131099 FAQ131099:FAS131099 FKM131099:FKO131099 FUI131099:FUK131099 GEE131099:GEG131099 GOA131099:GOC131099 GXW131099:GXY131099 HHS131099:HHU131099 HRO131099:HRQ131099 IBK131099:IBM131099 ILG131099:ILI131099 IVC131099:IVE131099 JEY131099:JFA131099 JOU131099:JOW131099 JYQ131099:JYS131099 KIM131099:KIO131099 KSI131099:KSK131099 LCE131099:LCG131099 LMA131099:LMC131099 LVW131099:LVY131099 MFS131099:MFU131099 MPO131099:MPQ131099 MZK131099:MZM131099 NJG131099:NJI131099 NTC131099:NTE131099 OCY131099:ODA131099 OMU131099:OMW131099 OWQ131099:OWS131099 PGM131099:PGO131099 PQI131099:PQK131099 QAE131099:QAG131099 QKA131099:QKC131099 QTW131099:QTY131099 RDS131099:RDU131099 RNO131099:RNQ131099 RXK131099:RXM131099 SHG131099:SHI131099 SRC131099:SRE131099 TAY131099:TBA131099 TKU131099:TKW131099 TUQ131099:TUS131099 UEM131099:UEO131099 UOI131099:UOK131099 UYE131099:UYG131099 VIA131099:VIC131099 VRW131099:VRY131099 WBS131099:WBU131099 WLO131099:WLQ131099 WVK131099:WVM131099 C196635:E196635 IY196635:JA196635 SU196635:SW196635 ACQ196635:ACS196635 AMM196635:AMO196635 AWI196635:AWK196635 BGE196635:BGG196635 BQA196635:BQC196635 BZW196635:BZY196635 CJS196635:CJU196635 CTO196635:CTQ196635 DDK196635:DDM196635 DNG196635:DNI196635 DXC196635:DXE196635 EGY196635:EHA196635 EQU196635:EQW196635 FAQ196635:FAS196635 FKM196635:FKO196635 FUI196635:FUK196635 GEE196635:GEG196635 GOA196635:GOC196635 GXW196635:GXY196635 HHS196635:HHU196635 HRO196635:HRQ196635 IBK196635:IBM196635 ILG196635:ILI196635 IVC196635:IVE196635 JEY196635:JFA196635 JOU196635:JOW196635 JYQ196635:JYS196635 KIM196635:KIO196635 KSI196635:KSK196635 LCE196635:LCG196635 LMA196635:LMC196635 LVW196635:LVY196635 MFS196635:MFU196635 MPO196635:MPQ196635 MZK196635:MZM196635 NJG196635:NJI196635 NTC196635:NTE196635 OCY196635:ODA196635 OMU196635:OMW196635 OWQ196635:OWS196635 PGM196635:PGO196635 PQI196635:PQK196635 QAE196635:QAG196635 QKA196635:QKC196635 QTW196635:QTY196635 RDS196635:RDU196635 RNO196635:RNQ196635 RXK196635:RXM196635 SHG196635:SHI196635 SRC196635:SRE196635 TAY196635:TBA196635 TKU196635:TKW196635 TUQ196635:TUS196635 UEM196635:UEO196635 UOI196635:UOK196635 UYE196635:UYG196635 VIA196635:VIC196635 VRW196635:VRY196635 WBS196635:WBU196635 WLO196635:WLQ196635 WVK196635:WVM196635 C262171:E262171 IY262171:JA262171 SU262171:SW262171 ACQ262171:ACS262171 AMM262171:AMO262171 AWI262171:AWK262171 BGE262171:BGG262171 BQA262171:BQC262171 BZW262171:BZY262171 CJS262171:CJU262171 CTO262171:CTQ262171 DDK262171:DDM262171 DNG262171:DNI262171 DXC262171:DXE262171 EGY262171:EHA262171 EQU262171:EQW262171 FAQ262171:FAS262171 FKM262171:FKO262171 FUI262171:FUK262171 GEE262171:GEG262171 GOA262171:GOC262171 GXW262171:GXY262171 HHS262171:HHU262171 HRO262171:HRQ262171 IBK262171:IBM262171 ILG262171:ILI262171 IVC262171:IVE262171 JEY262171:JFA262171 JOU262171:JOW262171 JYQ262171:JYS262171 KIM262171:KIO262171 KSI262171:KSK262171 LCE262171:LCG262171 LMA262171:LMC262171 LVW262171:LVY262171 MFS262171:MFU262171 MPO262171:MPQ262171 MZK262171:MZM262171 NJG262171:NJI262171 NTC262171:NTE262171 OCY262171:ODA262171 OMU262171:OMW262171 OWQ262171:OWS262171 PGM262171:PGO262171 PQI262171:PQK262171 QAE262171:QAG262171 QKA262171:QKC262171 QTW262171:QTY262171 RDS262171:RDU262171 RNO262171:RNQ262171 RXK262171:RXM262171 SHG262171:SHI262171 SRC262171:SRE262171 TAY262171:TBA262171 TKU262171:TKW262171 TUQ262171:TUS262171 UEM262171:UEO262171 UOI262171:UOK262171 UYE262171:UYG262171 VIA262171:VIC262171 VRW262171:VRY262171 WBS262171:WBU262171 WLO262171:WLQ262171 WVK262171:WVM262171 C327707:E327707 IY327707:JA327707 SU327707:SW327707 ACQ327707:ACS327707 AMM327707:AMO327707 AWI327707:AWK327707 BGE327707:BGG327707 BQA327707:BQC327707 BZW327707:BZY327707 CJS327707:CJU327707 CTO327707:CTQ327707 DDK327707:DDM327707 DNG327707:DNI327707 DXC327707:DXE327707 EGY327707:EHA327707 EQU327707:EQW327707 FAQ327707:FAS327707 FKM327707:FKO327707 FUI327707:FUK327707 GEE327707:GEG327707 GOA327707:GOC327707 GXW327707:GXY327707 HHS327707:HHU327707 HRO327707:HRQ327707 IBK327707:IBM327707 ILG327707:ILI327707 IVC327707:IVE327707 JEY327707:JFA327707 JOU327707:JOW327707 JYQ327707:JYS327707 KIM327707:KIO327707 KSI327707:KSK327707 LCE327707:LCG327707 LMA327707:LMC327707 LVW327707:LVY327707 MFS327707:MFU327707 MPO327707:MPQ327707 MZK327707:MZM327707 NJG327707:NJI327707 NTC327707:NTE327707 OCY327707:ODA327707 OMU327707:OMW327707 OWQ327707:OWS327707 PGM327707:PGO327707 PQI327707:PQK327707 QAE327707:QAG327707 QKA327707:QKC327707 QTW327707:QTY327707 RDS327707:RDU327707 RNO327707:RNQ327707 RXK327707:RXM327707 SHG327707:SHI327707 SRC327707:SRE327707 TAY327707:TBA327707 TKU327707:TKW327707 TUQ327707:TUS327707 UEM327707:UEO327707 UOI327707:UOK327707 UYE327707:UYG327707 VIA327707:VIC327707 VRW327707:VRY327707 WBS327707:WBU327707 WLO327707:WLQ327707 WVK327707:WVM327707 C393243:E393243 IY393243:JA393243 SU393243:SW393243 ACQ393243:ACS393243 AMM393243:AMO393243 AWI393243:AWK393243 BGE393243:BGG393243 BQA393243:BQC393243 BZW393243:BZY393243 CJS393243:CJU393243 CTO393243:CTQ393243 DDK393243:DDM393243 DNG393243:DNI393243 DXC393243:DXE393243 EGY393243:EHA393243 EQU393243:EQW393243 FAQ393243:FAS393243 FKM393243:FKO393243 FUI393243:FUK393243 GEE393243:GEG393243 GOA393243:GOC393243 GXW393243:GXY393243 HHS393243:HHU393243 HRO393243:HRQ393243 IBK393243:IBM393243 ILG393243:ILI393243 IVC393243:IVE393243 JEY393243:JFA393243 JOU393243:JOW393243 JYQ393243:JYS393243 KIM393243:KIO393243 KSI393243:KSK393243 LCE393243:LCG393243 LMA393243:LMC393243 LVW393243:LVY393243 MFS393243:MFU393243 MPO393243:MPQ393243 MZK393243:MZM393243 NJG393243:NJI393243 NTC393243:NTE393243 OCY393243:ODA393243 OMU393243:OMW393243 OWQ393243:OWS393243 PGM393243:PGO393243 PQI393243:PQK393243 QAE393243:QAG393243 QKA393243:QKC393243 QTW393243:QTY393243 RDS393243:RDU393243 RNO393243:RNQ393243 RXK393243:RXM393243 SHG393243:SHI393243 SRC393243:SRE393243 TAY393243:TBA393243 TKU393243:TKW393243 TUQ393243:TUS393243 UEM393243:UEO393243 UOI393243:UOK393243 UYE393243:UYG393243 VIA393243:VIC393243 VRW393243:VRY393243 WBS393243:WBU393243 WLO393243:WLQ393243 WVK393243:WVM393243 C458779:E458779 IY458779:JA458779 SU458779:SW458779 ACQ458779:ACS458779 AMM458779:AMO458779 AWI458779:AWK458779 BGE458779:BGG458779 BQA458779:BQC458779 BZW458779:BZY458779 CJS458779:CJU458779 CTO458779:CTQ458779 DDK458779:DDM458779 DNG458779:DNI458779 DXC458779:DXE458779 EGY458779:EHA458779 EQU458779:EQW458779 FAQ458779:FAS458779 FKM458779:FKO458779 FUI458779:FUK458779 GEE458779:GEG458779 GOA458779:GOC458779 GXW458779:GXY458779 HHS458779:HHU458779 HRO458779:HRQ458779 IBK458779:IBM458779 ILG458779:ILI458779 IVC458779:IVE458779 JEY458779:JFA458779 JOU458779:JOW458779 JYQ458779:JYS458779 KIM458779:KIO458779 KSI458779:KSK458779 LCE458779:LCG458779 LMA458779:LMC458779 LVW458779:LVY458779 MFS458779:MFU458779 MPO458779:MPQ458779 MZK458779:MZM458779 NJG458779:NJI458779 NTC458779:NTE458779 OCY458779:ODA458779 OMU458779:OMW458779 OWQ458779:OWS458779 PGM458779:PGO458779 PQI458779:PQK458779 QAE458779:QAG458779 QKA458779:QKC458779 QTW458779:QTY458779 RDS458779:RDU458779 RNO458779:RNQ458779 RXK458779:RXM458779 SHG458779:SHI458779 SRC458779:SRE458779 TAY458779:TBA458779 TKU458779:TKW458779 TUQ458779:TUS458779 UEM458779:UEO458779 UOI458779:UOK458779 UYE458779:UYG458779 VIA458779:VIC458779 VRW458779:VRY458779 WBS458779:WBU458779 WLO458779:WLQ458779 WVK458779:WVM458779 C524315:E524315 IY524315:JA524315 SU524315:SW524315 ACQ524315:ACS524315 AMM524315:AMO524315 AWI524315:AWK524315 BGE524315:BGG524315 BQA524315:BQC524315 BZW524315:BZY524315 CJS524315:CJU524315 CTO524315:CTQ524315 DDK524315:DDM524315 DNG524315:DNI524315 DXC524315:DXE524315 EGY524315:EHA524315 EQU524315:EQW524315 FAQ524315:FAS524315 FKM524315:FKO524315 FUI524315:FUK524315 GEE524315:GEG524315 GOA524315:GOC524315 GXW524315:GXY524315 HHS524315:HHU524315 HRO524315:HRQ524315 IBK524315:IBM524315 ILG524315:ILI524315 IVC524315:IVE524315 JEY524315:JFA524315 JOU524315:JOW524315 JYQ524315:JYS524315 KIM524315:KIO524315 KSI524315:KSK524315 LCE524315:LCG524315 LMA524315:LMC524315 LVW524315:LVY524315 MFS524315:MFU524315 MPO524315:MPQ524315 MZK524315:MZM524315 NJG524315:NJI524315 NTC524315:NTE524315 OCY524315:ODA524315 OMU524315:OMW524315 OWQ524315:OWS524315 PGM524315:PGO524315 PQI524315:PQK524315 QAE524315:QAG524315 QKA524315:QKC524315 QTW524315:QTY524315 RDS524315:RDU524315 RNO524315:RNQ524315 RXK524315:RXM524315 SHG524315:SHI524315 SRC524315:SRE524315 TAY524315:TBA524315 TKU524315:TKW524315 TUQ524315:TUS524315 UEM524315:UEO524315 UOI524315:UOK524315 UYE524315:UYG524315 VIA524315:VIC524315 VRW524315:VRY524315 WBS524315:WBU524315 WLO524315:WLQ524315 WVK524315:WVM524315 C589851:E589851 IY589851:JA589851 SU589851:SW589851 ACQ589851:ACS589851 AMM589851:AMO589851 AWI589851:AWK589851 BGE589851:BGG589851 BQA589851:BQC589851 BZW589851:BZY589851 CJS589851:CJU589851 CTO589851:CTQ589851 DDK589851:DDM589851 DNG589851:DNI589851 DXC589851:DXE589851 EGY589851:EHA589851 EQU589851:EQW589851 FAQ589851:FAS589851 FKM589851:FKO589851 FUI589851:FUK589851 GEE589851:GEG589851 GOA589851:GOC589851 GXW589851:GXY589851 HHS589851:HHU589851 HRO589851:HRQ589851 IBK589851:IBM589851 ILG589851:ILI589851 IVC589851:IVE589851 JEY589851:JFA589851 JOU589851:JOW589851 JYQ589851:JYS589851 KIM589851:KIO589851 KSI589851:KSK589851 LCE589851:LCG589851 LMA589851:LMC589851 LVW589851:LVY589851 MFS589851:MFU589851 MPO589851:MPQ589851 MZK589851:MZM589851 NJG589851:NJI589851 NTC589851:NTE589851 OCY589851:ODA589851 OMU589851:OMW589851 OWQ589851:OWS589851 PGM589851:PGO589851 PQI589851:PQK589851 QAE589851:QAG589851 QKA589851:QKC589851 QTW589851:QTY589851 RDS589851:RDU589851 RNO589851:RNQ589851 RXK589851:RXM589851 SHG589851:SHI589851 SRC589851:SRE589851 TAY589851:TBA589851 TKU589851:TKW589851 TUQ589851:TUS589851 UEM589851:UEO589851 UOI589851:UOK589851 UYE589851:UYG589851 VIA589851:VIC589851 VRW589851:VRY589851 WBS589851:WBU589851 WLO589851:WLQ589851 WVK589851:WVM589851 C655387:E655387 IY655387:JA655387 SU655387:SW655387 ACQ655387:ACS655387 AMM655387:AMO655387 AWI655387:AWK655387 BGE655387:BGG655387 BQA655387:BQC655387 BZW655387:BZY655387 CJS655387:CJU655387 CTO655387:CTQ655387 DDK655387:DDM655387 DNG655387:DNI655387 DXC655387:DXE655387 EGY655387:EHA655387 EQU655387:EQW655387 FAQ655387:FAS655387 FKM655387:FKO655387 FUI655387:FUK655387 GEE655387:GEG655387 GOA655387:GOC655387 GXW655387:GXY655387 HHS655387:HHU655387 HRO655387:HRQ655387 IBK655387:IBM655387 ILG655387:ILI655387 IVC655387:IVE655387 JEY655387:JFA655387 JOU655387:JOW655387 JYQ655387:JYS655387 KIM655387:KIO655387 KSI655387:KSK655387 LCE655387:LCG655387 LMA655387:LMC655387 LVW655387:LVY655387 MFS655387:MFU655387 MPO655387:MPQ655387 MZK655387:MZM655387 NJG655387:NJI655387 NTC655387:NTE655387 OCY655387:ODA655387 OMU655387:OMW655387 OWQ655387:OWS655387 PGM655387:PGO655387 PQI655387:PQK655387 QAE655387:QAG655387 QKA655387:QKC655387 QTW655387:QTY655387 RDS655387:RDU655387 RNO655387:RNQ655387 RXK655387:RXM655387 SHG655387:SHI655387 SRC655387:SRE655387 TAY655387:TBA655387 TKU655387:TKW655387 TUQ655387:TUS655387 UEM655387:UEO655387 UOI655387:UOK655387 UYE655387:UYG655387 VIA655387:VIC655387 VRW655387:VRY655387 WBS655387:WBU655387 WLO655387:WLQ655387 WVK655387:WVM655387 C720923:E720923 IY720923:JA720923 SU720923:SW720923 ACQ720923:ACS720923 AMM720923:AMO720923 AWI720923:AWK720923 BGE720923:BGG720923 BQA720923:BQC720923 BZW720923:BZY720923 CJS720923:CJU720923 CTO720923:CTQ720923 DDK720923:DDM720923 DNG720923:DNI720923 DXC720923:DXE720923 EGY720923:EHA720923 EQU720923:EQW720923 FAQ720923:FAS720923 FKM720923:FKO720923 FUI720923:FUK720923 GEE720923:GEG720923 GOA720923:GOC720923 GXW720923:GXY720923 HHS720923:HHU720923 HRO720923:HRQ720923 IBK720923:IBM720923 ILG720923:ILI720923 IVC720923:IVE720923 JEY720923:JFA720923 JOU720923:JOW720923 JYQ720923:JYS720923 KIM720923:KIO720923 KSI720923:KSK720923 LCE720923:LCG720923 LMA720923:LMC720923 LVW720923:LVY720923 MFS720923:MFU720923 MPO720923:MPQ720923 MZK720923:MZM720923 NJG720923:NJI720923 NTC720923:NTE720923 OCY720923:ODA720923 OMU720923:OMW720923 OWQ720923:OWS720923 PGM720923:PGO720923 PQI720923:PQK720923 QAE720923:QAG720923 QKA720923:QKC720923 QTW720923:QTY720923 RDS720923:RDU720923 RNO720923:RNQ720923 RXK720923:RXM720923 SHG720923:SHI720923 SRC720923:SRE720923 TAY720923:TBA720923 TKU720923:TKW720923 TUQ720923:TUS720923 UEM720923:UEO720923 UOI720923:UOK720923 UYE720923:UYG720923 VIA720923:VIC720923 VRW720923:VRY720923 WBS720923:WBU720923 WLO720923:WLQ720923 WVK720923:WVM720923 C786459:E786459 IY786459:JA786459 SU786459:SW786459 ACQ786459:ACS786459 AMM786459:AMO786459 AWI786459:AWK786459 BGE786459:BGG786459 BQA786459:BQC786459 BZW786459:BZY786459 CJS786459:CJU786459 CTO786459:CTQ786459 DDK786459:DDM786459 DNG786459:DNI786459 DXC786459:DXE786459 EGY786459:EHA786459 EQU786459:EQW786459 FAQ786459:FAS786459 FKM786459:FKO786459 FUI786459:FUK786459 GEE786459:GEG786459 GOA786459:GOC786459 GXW786459:GXY786459 HHS786459:HHU786459 HRO786459:HRQ786459 IBK786459:IBM786459 ILG786459:ILI786459 IVC786459:IVE786459 JEY786459:JFA786459 JOU786459:JOW786459 JYQ786459:JYS786459 KIM786459:KIO786459 KSI786459:KSK786459 LCE786459:LCG786459 LMA786459:LMC786459 LVW786459:LVY786459 MFS786459:MFU786459 MPO786459:MPQ786459 MZK786459:MZM786459 NJG786459:NJI786459 NTC786459:NTE786459 OCY786459:ODA786459 OMU786459:OMW786459 OWQ786459:OWS786459 PGM786459:PGO786459 PQI786459:PQK786459 QAE786459:QAG786459 QKA786459:QKC786459 QTW786459:QTY786459 RDS786459:RDU786459 RNO786459:RNQ786459 RXK786459:RXM786459 SHG786459:SHI786459 SRC786459:SRE786459 TAY786459:TBA786459 TKU786459:TKW786459 TUQ786459:TUS786459 UEM786459:UEO786459 UOI786459:UOK786459 UYE786459:UYG786459 VIA786459:VIC786459 VRW786459:VRY786459 WBS786459:WBU786459 WLO786459:WLQ786459 WVK786459:WVM786459 C851995:E851995 IY851995:JA851995 SU851995:SW851995 ACQ851995:ACS851995 AMM851995:AMO851995 AWI851995:AWK851995 BGE851995:BGG851995 BQA851995:BQC851995 BZW851995:BZY851995 CJS851995:CJU851995 CTO851995:CTQ851995 DDK851995:DDM851995 DNG851995:DNI851995 DXC851995:DXE851995 EGY851995:EHA851995 EQU851995:EQW851995 FAQ851995:FAS851995 FKM851995:FKO851995 FUI851995:FUK851995 GEE851995:GEG851995 GOA851995:GOC851995 GXW851995:GXY851995 HHS851995:HHU851995 HRO851995:HRQ851995 IBK851995:IBM851995 ILG851995:ILI851995 IVC851995:IVE851995 JEY851995:JFA851995 JOU851995:JOW851995 JYQ851995:JYS851995 KIM851995:KIO851995 KSI851995:KSK851995 LCE851995:LCG851995 LMA851995:LMC851995 LVW851995:LVY851995 MFS851995:MFU851995 MPO851995:MPQ851995 MZK851995:MZM851995 NJG851995:NJI851995 NTC851995:NTE851995 OCY851995:ODA851995 OMU851995:OMW851995 OWQ851995:OWS851995 PGM851995:PGO851995 PQI851995:PQK851995 QAE851995:QAG851995 QKA851995:QKC851995 QTW851995:QTY851995 RDS851995:RDU851995 RNO851995:RNQ851995 RXK851995:RXM851995 SHG851995:SHI851995 SRC851995:SRE851995 TAY851995:TBA851995 TKU851995:TKW851995 TUQ851995:TUS851995 UEM851995:UEO851995 UOI851995:UOK851995 UYE851995:UYG851995 VIA851995:VIC851995 VRW851995:VRY851995 WBS851995:WBU851995 WLO851995:WLQ851995 WVK851995:WVM851995 C917531:E917531 IY917531:JA917531 SU917531:SW917531 ACQ917531:ACS917531 AMM917531:AMO917531 AWI917531:AWK917531 BGE917531:BGG917531 BQA917531:BQC917531 BZW917531:BZY917531 CJS917531:CJU917531 CTO917531:CTQ917531 DDK917531:DDM917531 DNG917531:DNI917531 DXC917531:DXE917531 EGY917531:EHA917531 EQU917531:EQW917531 FAQ917531:FAS917531 FKM917531:FKO917531 FUI917531:FUK917531 GEE917531:GEG917531 GOA917531:GOC917531 GXW917531:GXY917531 HHS917531:HHU917531 HRO917531:HRQ917531 IBK917531:IBM917531 ILG917531:ILI917531 IVC917531:IVE917531 JEY917531:JFA917531 JOU917531:JOW917531 JYQ917531:JYS917531 KIM917531:KIO917531 KSI917531:KSK917531 LCE917531:LCG917531 LMA917531:LMC917531 LVW917531:LVY917531 MFS917531:MFU917531 MPO917531:MPQ917531 MZK917531:MZM917531 NJG917531:NJI917531 NTC917531:NTE917531 OCY917531:ODA917531 OMU917531:OMW917531 OWQ917531:OWS917531 PGM917531:PGO917531 PQI917531:PQK917531 QAE917531:QAG917531 QKA917531:QKC917531 QTW917531:QTY917531 RDS917531:RDU917531 RNO917531:RNQ917531 RXK917531:RXM917531 SHG917531:SHI917531 SRC917531:SRE917531 TAY917531:TBA917531 TKU917531:TKW917531 TUQ917531:TUS917531 UEM917531:UEO917531 UOI917531:UOK917531 UYE917531:UYG917531 VIA917531:VIC917531 VRW917531:VRY917531 WBS917531:WBU917531 WLO917531:WLQ917531 WVK917531:WVM917531 C983067:E983067 IY983067:JA983067 SU983067:SW983067 ACQ983067:ACS983067 AMM983067:AMO983067 AWI983067:AWK983067 BGE983067:BGG983067 BQA983067:BQC983067 BZW983067:BZY983067 CJS983067:CJU983067 CTO983067:CTQ983067 DDK983067:DDM983067 DNG983067:DNI983067 DXC983067:DXE983067 EGY983067:EHA983067 EQU983067:EQW983067 FAQ983067:FAS983067 FKM983067:FKO983067 FUI983067:FUK983067 GEE983067:GEG983067 GOA983067:GOC983067 GXW983067:GXY983067 HHS983067:HHU983067 HRO983067:HRQ983067 IBK983067:IBM983067 ILG983067:ILI983067 IVC983067:IVE983067 JEY983067:JFA983067 JOU983067:JOW983067 JYQ983067:JYS983067 KIM983067:KIO983067 KSI983067:KSK983067 LCE983067:LCG983067 LMA983067:LMC983067 LVW983067:LVY983067 MFS983067:MFU983067 MPO983067:MPQ983067 MZK983067:MZM983067 NJG983067:NJI983067 NTC983067:NTE983067 OCY983067:ODA983067 OMU983067:OMW983067 OWQ983067:OWS983067 PGM983067:PGO983067 PQI983067:PQK983067 QAE983067:QAG983067 QKA983067:QKC983067 QTW983067:QTY983067 RDS983067:RDU983067 RNO983067:RNQ983067 RXK983067:RXM983067 SHG983067:SHI983067 SRC983067:SRE983067 TAY983067:TBA983067 TKU983067:TKW983067 TUQ983067:TUS983067 UEM983067:UEO983067 UOI983067:UOK983067 UYE983067:UYG983067 VIA983067:VIC983067 VRW983067:VRY983067 WBS983067:WBU983067 WLO983067:WLQ983067 WVK983067:WVM983067">
      <formula1>#REF!</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0"/>
  <sheetViews>
    <sheetView topLeftCell="A12" zoomScale="80" zoomScaleNormal="80" workbookViewId="0">
      <selection activeCell="F16" sqref="F16"/>
    </sheetView>
  </sheetViews>
  <sheetFormatPr baseColWidth="10" defaultRowHeight="15" x14ac:dyDescent="0.25"/>
  <cols>
    <col min="1" max="1" width="1.28515625" customWidth="1"/>
    <col min="2" max="2" width="28.140625" style="120" customWidth="1"/>
    <col min="3" max="3" width="31.42578125" customWidth="1"/>
    <col min="4" max="4" width="16.28515625" customWidth="1"/>
    <col min="5" max="5" width="9.5703125" customWidth="1"/>
    <col min="6" max="6" width="47" customWidth="1"/>
    <col min="7" max="8" width="16.140625" customWidth="1"/>
    <col min="9" max="9" width="16.28515625" customWidth="1"/>
    <col min="10" max="10" width="15.7109375" customWidth="1"/>
    <col min="11" max="11" width="34.28515625" customWidth="1"/>
    <col min="12" max="12" width="20.7109375" customWidth="1"/>
    <col min="108" max="108" width="11.42578125" customWidth="1"/>
    <col min="198" max="198" width="1.42578125" customWidth="1"/>
    <col min="257" max="257" width="1.28515625" customWidth="1"/>
    <col min="258" max="258" width="28.140625" customWidth="1"/>
    <col min="259" max="259" width="34.5703125" customWidth="1"/>
    <col min="260" max="260" width="16.28515625" customWidth="1"/>
    <col min="261" max="261" width="5.85546875" customWidth="1"/>
    <col min="262" max="262" width="47" customWidth="1"/>
    <col min="263" max="264" width="16.140625" customWidth="1"/>
    <col min="265" max="265" width="16.28515625" customWidth="1"/>
    <col min="266" max="266" width="15.7109375" customWidth="1"/>
    <col min="267" max="267" width="32" customWidth="1"/>
    <col min="364" max="364" width="11.42578125" customWidth="1"/>
    <col min="454" max="454" width="1.42578125" customWidth="1"/>
    <col min="513" max="513" width="1.28515625" customWidth="1"/>
    <col min="514" max="514" width="28.140625" customWidth="1"/>
    <col min="515" max="515" width="34.5703125" customWidth="1"/>
    <col min="516" max="516" width="16.28515625" customWidth="1"/>
    <col min="517" max="517" width="5.85546875" customWidth="1"/>
    <col min="518" max="518" width="47" customWidth="1"/>
    <col min="519" max="520" width="16.140625" customWidth="1"/>
    <col min="521" max="521" width="16.28515625" customWidth="1"/>
    <col min="522" max="522" width="15.7109375" customWidth="1"/>
    <col min="523" max="523" width="32" customWidth="1"/>
    <col min="620" max="620" width="11.42578125" customWidth="1"/>
    <col min="710" max="710" width="1.42578125" customWidth="1"/>
    <col min="769" max="769" width="1.28515625" customWidth="1"/>
    <col min="770" max="770" width="28.140625" customWidth="1"/>
    <col min="771" max="771" width="34.5703125" customWidth="1"/>
    <col min="772" max="772" width="16.28515625" customWidth="1"/>
    <col min="773" max="773" width="5.85546875" customWidth="1"/>
    <col min="774" max="774" width="47" customWidth="1"/>
    <col min="775" max="776" width="16.140625" customWidth="1"/>
    <col min="777" max="777" width="16.28515625" customWidth="1"/>
    <col min="778" max="778" width="15.7109375" customWidth="1"/>
    <col min="779" max="779" width="32" customWidth="1"/>
    <col min="876" max="876" width="11.42578125" customWidth="1"/>
    <col min="966" max="966" width="1.42578125" customWidth="1"/>
    <col min="1025" max="1025" width="1.28515625" customWidth="1"/>
    <col min="1026" max="1026" width="28.140625" customWidth="1"/>
    <col min="1027" max="1027" width="34.5703125" customWidth="1"/>
    <col min="1028" max="1028" width="16.28515625" customWidth="1"/>
    <col min="1029" max="1029" width="5.85546875" customWidth="1"/>
    <col min="1030" max="1030" width="47" customWidth="1"/>
    <col min="1031" max="1032" width="16.140625" customWidth="1"/>
    <col min="1033" max="1033" width="16.28515625" customWidth="1"/>
    <col min="1034" max="1034" width="15.7109375" customWidth="1"/>
    <col min="1035" max="1035" width="32" customWidth="1"/>
    <col min="1132" max="1132" width="11.42578125" customWidth="1"/>
    <col min="1222" max="1222" width="1.42578125" customWidth="1"/>
    <col min="1281" max="1281" width="1.28515625" customWidth="1"/>
    <col min="1282" max="1282" width="28.140625" customWidth="1"/>
    <col min="1283" max="1283" width="34.5703125" customWidth="1"/>
    <col min="1284" max="1284" width="16.28515625" customWidth="1"/>
    <col min="1285" max="1285" width="5.85546875" customWidth="1"/>
    <col min="1286" max="1286" width="47" customWidth="1"/>
    <col min="1287" max="1288" width="16.140625" customWidth="1"/>
    <col min="1289" max="1289" width="16.28515625" customWidth="1"/>
    <col min="1290" max="1290" width="15.7109375" customWidth="1"/>
    <col min="1291" max="1291" width="32" customWidth="1"/>
    <col min="1388" max="1388" width="11.42578125" customWidth="1"/>
    <col min="1478" max="1478" width="1.42578125" customWidth="1"/>
    <col min="1537" max="1537" width="1.28515625" customWidth="1"/>
    <col min="1538" max="1538" width="28.140625" customWidth="1"/>
    <col min="1539" max="1539" width="34.5703125" customWidth="1"/>
    <col min="1540" max="1540" width="16.28515625" customWidth="1"/>
    <col min="1541" max="1541" width="5.85546875" customWidth="1"/>
    <col min="1542" max="1542" width="47" customWidth="1"/>
    <col min="1543" max="1544" width="16.140625" customWidth="1"/>
    <col min="1545" max="1545" width="16.28515625" customWidth="1"/>
    <col min="1546" max="1546" width="15.7109375" customWidth="1"/>
    <col min="1547" max="1547" width="32" customWidth="1"/>
    <col min="1644" max="1644" width="11.42578125" customWidth="1"/>
    <col min="1734" max="1734" width="1.42578125" customWidth="1"/>
    <col min="1793" max="1793" width="1.28515625" customWidth="1"/>
    <col min="1794" max="1794" width="28.140625" customWidth="1"/>
    <col min="1795" max="1795" width="34.5703125" customWidth="1"/>
    <col min="1796" max="1796" width="16.28515625" customWidth="1"/>
    <col min="1797" max="1797" width="5.85546875" customWidth="1"/>
    <col min="1798" max="1798" width="47" customWidth="1"/>
    <col min="1799" max="1800" width="16.140625" customWidth="1"/>
    <col min="1801" max="1801" width="16.28515625" customWidth="1"/>
    <col min="1802" max="1802" width="15.7109375" customWidth="1"/>
    <col min="1803" max="1803" width="32" customWidth="1"/>
    <col min="1900" max="1900" width="11.42578125" customWidth="1"/>
    <col min="1990" max="1990" width="1.42578125" customWidth="1"/>
    <col min="2049" max="2049" width="1.28515625" customWidth="1"/>
    <col min="2050" max="2050" width="28.140625" customWidth="1"/>
    <col min="2051" max="2051" width="34.5703125" customWidth="1"/>
    <col min="2052" max="2052" width="16.28515625" customWidth="1"/>
    <col min="2053" max="2053" width="5.85546875" customWidth="1"/>
    <col min="2054" max="2054" width="47" customWidth="1"/>
    <col min="2055" max="2056" width="16.140625" customWidth="1"/>
    <col min="2057" max="2057" width="16.28515625" customWidth="1"/>
    <col min="2058" max="2058" width="15.7109375" customWidth="1"/>
    <col min="2059" max="2059" width="32" customWidth="1"/>
    <col min="2156" max="2156" width="11.42578125" customWidth="1"/>
    <col min="2246" max="2246" width="1.42578125" customWidth="1"/>
    <col min="2305" max="2305" width="1.28515625" customWidth="1"/>
    <col min="2306" max="2306" width="28.140625" customWidth="1"/>
    <col min="2307" max="2307" width="34.5703125" customWidth="1"/>
    <col min="2308" max="2308" width="16.28515625" customWidth="1"/>
    <col min="2309" max="2309" width="5.85546875" customWidth="1"/>
    <col min="2310" max="2310" width="47" customWidth="1"/>
    <col min="2311" max="2312" width="16.140625" customWidth="1"/>
    <col min="2313" max="2313" width="16.28515625" customWidth="1"/>
    <col min="2314" max="2314" width="15.7109375" customWidth="1"/>
    <col min="2315" max="2315" width="32" customWidth="1"/>
    <col min="2412" max="2412" width="11.42578125" customWidth="1"/>
    <col min="2502" max="2502" width="1.42578125" customWidth="1"/>
    <col min="2561" max="2561" width="1.28515625" customWidth="1"/>
    <col min="2562" max="2562" width="28.140625" customWidth="1"/>
    <col min="2563" max="2563" width="34.5703125" customWidth="1"/>
    <col min="2564" max="2564" width="16.28515625" customWidth="1"/>
    <col min="2565" max="2565" width="5.85546875" customWidth="1"/>
    <col min="2566" max="2566" width="47" customWidth="1"/>
    <col min="2567" max="2568" width="16.140625" customWidth="1"/>
    <col min="2569" max="2569" width="16.28515625" customWidth="1"/>
    <col min="2570" max="2570" width="15.7109375" customWidth="1"/>
    <col min="2571" max="2571" width="32" customWidth="1"/>
    <col min="2668" max="2668" width="11.42578125" customWidth="1"/>
    <col min="2758" max="2758" width="1.42578125" customWidth="1"/>
    <col min="2817" max="2817" width="1.28515625" customWidth="1"/>
    <col min="2818" max="2818" width="28.140625" customWidth="1"/>
    <col min="2819" max="2819" width="34.5703125" customWidth="1"/>
    <col min="2820" max="2820" width="16.28515625" customWidth="1"/>
    <col min="2821" max="2821" width="5.85546875" customWidth="1"/>
    <col min="2822" max="2822" width="47" customWidth="1"/>
    <col min="2823" max="2824" width="16.140625" customWidth="1"/>
    <col min="2825" max="2825" width="16.28515625" customWidth="1"/>
    <col min="2826" max="2826" width="15.7109375" customWidth="1"/>
    <col min="2827" max="2827" width="32" customWidth="1"/>
    <col min="2924" max="2924" width="11.42578125" customWidth="1"/>
    <col min="3014" max="3014" width="1.42578125" customWidth="1"/>
    <col min="3073" max="3073" width="1.28515625" customWidth="1"/>
    <col min="3074" max="3074" width="28.140625" customWidth="1"/>
    <col min="3075" max="3075" width="34.5703125" customWidth="1"/>
    <col min="3076" max="3076" width="16.28515625" customWidth="1"/>
    <col min="3077" max="3077" width="5.85546875" customWidth="1"/>
    <col min="3078" max="3078" width="47" customWidth="1"/>
    <col min="3079" max="3080" width="16.140625" customWidth="1"/>
    <col min="3081" max="3081" width="16.28515625" customWidth="1"/>
    <col min="3082" max="3082" width="15.7109375" customWidth="1"/>
    <col min="3083" max="3083" width="32" customWidth="1"/>
    <col min="3180" max="3180" width="11.42578125" customWidth="1"/>
    <col min="3270" max="3270" width="1.42578125" customWidth="1"/>
    <col min="3329" max="3329" width="1.28515625" customWidth="1"/>
    <col min="3330" max="3330" width="28.140625" customWidth="1"/>
    <col min="3331" max="3331" width="34.5703125" customWidth="1"/>
    <col min="3332" max="3332" width="16.28515625" customWidth="1"/>
    <col min="3333" max="3333" width="5.85546875" customWidth="1"/>
    <col min="3334" max="3334" width="47" customWidth="1"/>
    <col min="3335" max="3336" width="16.140625" customWidth="1"/>
    <col min="3337" max="3337" width="16.28515625" customWidth="1"/>
    <col min="3338" max="3338" width="15.7109375" customWidth="1"/>
    <col min="3339" max="3339" width="32" customWidth="1"/>
    <col min="3436" max="3436" width="11.42578125" customWidth="1"/>
    <col min="3526" max="3526" width="1.42578125" customWidth="1"/>
    <col min="3585" max="3585" width="1.28515625" customWidth="1"/>
    <col min="3586" max="3586" width="28.140625" customWidth="1"/>
    <col min="3587" max="3587" width="34.5703125" customWidth="1"/>
    <col min="3588" max="3588" width="16.28515625" customWidth="1"/>
    <col min="3589" max="3589" width="5.85546875" customWidth="1"/>
    <col min="3590" max="3590" width="47" customWidth="1"/>
    <col min="3591" max="3592" width="16.140625" customWidth="1"/>
    <col min="3593" max="3593" width="16.28515625" customWidth="1"/>
    <col min="3594" max="3594" width="15.7109375" customWidth="1"/>
    <col min="3595" max="3595" width="32" customWidth="1"/>
    <col min="3692" max="3692" width="11.42578125" customWidth="1"/>
    <col min="3782" max="3782" width="1.42578125" customWidth="1"/>
    <col min="3841" max="3841" width="1.28515625" customWidth="1"/>
    <col min="3842" max="3842" width="28.140625" customWidth="1"/>
    <col min="3843" max="3843" width="34.5703125" customWidth="1"/>
    <col min="3844" max="3844" width="16.28515625" customWidth="1"/>
    <col min="3845" max="3845" width="5.85546875" customWidth="1"/>
    <col min="3846" max="3846" width="47" customWidth="1"/>
    <col min="3847" max="3848" width="16.140625" customWidth="1"/>
    <col min="3849" max="3849" width="16.28515625" customWidth="1"/>
    <col min="3850" max="3850" width="15.7109375" customWidth="1"/>
    <col min="3851" max="3851" width="32" customWidth="1"/>
    <col min="3948" max="3948" width="11.42578125" customWidth="1"/>
    <col min="4038" max="4038" width="1.42578125" customWidth="1"/>
    <col min="4097" max="4097" width="1.28515625" customWidth="1"/>
    <col min="4098" max="4098" width="28.140625" customWidth="1"/>
    <col min="4099" max="4099" width="34.5703125" customWidth="1"/>
    <col min="4100" max="4100" width="16.28515625" customWidth="1"/>
    <col min="4101" max="4101" width="5.85546875" customWidth="1"/>
    <col min="4102" max="4102" width="47" customWidth="1"/>
    <col min="4103" max="4104" width="16.140625" customWidth="1"/>
    <col min="4105" max="4105" width="16.28515625" customWidth="1"/>
    <col min="4106" max="4106" width="15.7109375" customWidth="1"/>
    <col min="4107" max="4107" width="32" customWidth="1"/>
    <col min="4204" max="4204" width="11.42578125" customWidth="1"/>
    <col min="4294" max="4294" width="1.42578125" customWidth="1"/>
    <col min="4353" max="4353" width="1.28515625" customWidth="1"/>
    <col min="4354" max="4354" width="28.140625" customWidth="1"/>
    <col min="4355" max="4355" width="34.5703125" customWidth="1"/>
    <col min="4356" max="4356" width="16.28515625" customWidth="1"/>
    <col min="4357" max="4357" width="5.85546875" customWidth="1"/>
    <col min="4358" max="4358" width="47" customWidth="1"/>
    <col min="4359" max="4360" width="16.140625" customWidth="1"/>
    <col min="4361" max="4361" width="16.28515625" customWidth="1"/>
    <col min="4362" max="4362" width="15.7109375" customWidth="1"/>
    <col min="4363" max="4363" width="32" customWidth="1"/>
    <col min="4460" max="4460" width="11.42578125" customWidth="1"/>
    <col min="4550" max="4550" width="1.42578125" customWidth="1"/>
    <col min="4609" max="4609" width="1.28515625" customWidth="1"/>
    <col min="4610" max="4610" width="28.140625" customWidth="1"/>
    <col min="4611" max="4611" width="34.5703125" customWidth="1"/>
    <col min="4612" max="4612" width="16.28515625" customWidth="1"/>
    <col min="4613" max="4613" width="5.85546875" customWidth="1"/>
    <col min="4614" max="4614" width="47" customWidth="1"/>
    <col min="4615" max="4616" width="16.140625" customWidth="1"/>
    <col min="4617" max="4617" width="16.28515625" customWidth="1"/>
    <col min="4618" max="4618" width="15.7109375" customWidth="1"/>
    <col min="4619" max="4619" width="32" customWidth="1"/>
    <col min="4716" max="4716" width="11.42578125" customWidth="1"/>
    <col min="4806" max="4806" width="1.42578125" customWidth="1"/>
    <col min="4865" max="4865" width="1.28515625" customWidth="1"/>
    <col min="4866" max="4866" width="28.140625" customWidth="1"/>
    <col min="4867" max="4867" width="34.5703125" customWidth="1"/>
    <col min="4868" max="4868" width="16.28515625" customWidth="1"/>
    <col min="4869" max="4869" width="5.85546875" customWidth="1"/>
    <col min="4870" max="4870" width="47" customWidth="1"/>
    <col min="4871" max="4872" width="16.140625" customWidth="1"/>
    <col min="4873" max="4873" width="16.28515625" customWidth="1"/>
    <col min="4874" max="4874" width="15.7109375" customWidth="1"/>
    <col min="4875" max="4875" width="32" customWidth="1"/>
    <col min="4972" max="4972" width="11.42578125" customWidth="1"/>
    <col min="5062" max="5062" width="1.42578125" customWidth="1"/>
    <col min="5121" max="5121" width="1.28515625" customWidth="1"/>
    <col min="5122" max="5122" width="28.140625" customWidth="1"/>
    <col min="5123" max="5123" width="34.5703125" customWidth="1"/>
    <col min="5124" max="5124" width="16.28515625" customWidth="1"/>
    <col min="5125" max="5125" width="5.85546875" customWidth="1"/>
    <col min="5126" max="5126" width="47" customWidth="1"/>
    <col min="5127" max="5128" width="16.140625" customWidth="1"/>
    <col min="5129" max="5129" width="16.28515625" customWidth="1"/>
    <col min="5130" max="5130" width="15.7109375" customWidth="1"/>
    <col min="5131" max="5131" width="32" customWidth="1"/>
    <col min="5228" max="5228" width="11.42578125" customWidth="1"/>
    <col min="5318" max="5318" width="1.42578125" customWidth="1"/>
    <col min="5377" max="5377" width="1.28515625" customWidth="1"/>
    <col min="5378" max="5378" width="28.140625" customWidth="1"/>
    <col min="5379" max="5379" width="34.5703125" customWidth="1"/>
    <col min="5380" max="5380" width="16.28515625" customWidth="1"/>
    <col min="5381" max="5381" width="5.85546875" customWidth="1"/>
    <col min="5382" max="5382" width="47" customWidth="1"/>
    <col min="5383" max="5384" width="16.140625" customWidth="1"/>
    <col min="5385" max="5385" width="16.28515625" customWidth="1"/>
    <col min="5386" max="5386" width="15.7109375" customWidth="1"/>
    <col min="5387" max="5387" width="32" customWidth="1"/>
    <col min="5484" max="5484" width="11.42578125" customWidth="1"/>
    <col min="5574" max="5574" width="1.42578125" customWidth="1"/>
    <col min="5633" max="5633" width="1.28515625" customWidth="1"/>
    <col min="5634" max="5634" width="28.140625" customWidth="1"/>
    <col min="5635" max="5635" width="34.5703125" customWidth="1"/>
    <col min="5636" max="5636" width="16.28515625" customWidth="1"/>
    <col min="5637" max="5637" width="5.85546875" customWidth="1"/>
    <col min="5638" max="5638" width="47" customWidth="1"/>
    <col min="5639" max="5640" width="16.140625" customWidth="1"/>
    <col min="5641" max="5641" width="16.28515625" customWidth="1"/>
    <col min="5642" max="5642" width="15.7109375" customWidth="1"/>
    <col min="5643" max="5643" width="32" customWidth="1"/>
    <col min="5740" max="5740" width="11.42578125" customWidth="1"/>
    <col min="5830" max="5830" width="1.42578125" customWidth="1"/>
    <col min="5889" max="5889" width="1.28515625" customWidth="1"/>
    <col min="5890" max="5890" width="28.140625" customWidth="1"/>
    <col min="5891" max="5891" width="34.5703125" customWidth="1"/>
    <col min="5892" max="5892" width="16.28515625" customWidth="1"/>
    <col min="5893" max="5893" width="5.85546875" customWidth="1"/>
    <col min="5894" max="5894" width="47" customWidth="1"/>
    <col min="5895" max="5896" width="16.140625" customWidth="1"/>
    <col min="5897" max="5897" width="16.28515625" customWidth="1"/>
    <col min="5898" max="5898" width="15.7109375" customWidth="1"/>
    <col min="5899" max="5899" width="32" customWidth="1"/>
    <col min="5996" max="5996" width="11.42578125" customWidth="1"/>
    <col min="6086" max="6086" width="1.42578125" customWidth="1"/>
    <col min="6145" max="6145" width="1.28515625" customWidth="1"/>
    <col min="6146" max="6146" width="28.140625" customWidth="1"/>
    <col min="6147" max="6147" width="34.5703125" customWidth="1"/>
    <col min="6148" max="6148" width="16.28515625" customWidth="1"/>
    <col min="6149" max="6149" width="5.85546875" customWidth="1"/>
    <col min="6150" max="6150" width="47" customWidth="1"/>
    <col min="6151" max="6152" width="16.140625" customWidth="1"/>
    <col min="6153" max="6153" width="16.28515625" customWidth="1"/>
    <col min="6154" max="6154" width="15.7109375" customWidth="1"/>
    <col min="6155" max="6155" width="32" customWidth="1"/>
    <col min="6252" max="6252" width="11.42578125" customWidth="1"/>
    <col min="6342" max="6342" width="1.42578125" customWidth="1"/>
    <col min="6401" max="6401" width="1.28515625" customWidth="1"/>
    <col min="6402" max="6402" width="28.140625" customWidth="1"/>
    <col min="6403" max="6403" width="34.5703125" customWidth="1"/>
    <col min="6404" max="6404" width="16.28515625" customWidth="1"/>
    <col min="6405" max="6405" width="5.85546875" customWidth="1"/>
    <col min="6406" max="6406" width="47" customWidth="1"/>
    <col min="6407" max="6408" width="16.140625" customWidth="1"/>
    <col min="6409" max="6409" width="16.28515625" customWidth="1"/>
    <col min="6410" max="6410" width="15.7109375" customWidth="1"/>
    <col min="6411" max="6411" width="32" customWidth="1"/>
    <col min="6508" max="6508" width="11.42578125" customWidth="1"/>
    <col min="6598" max="6598" width="1.42578125" customWidth="1"/>
    <col min="6657" max="6657" width="1.28515625" customWidth="1"/>
    <col min="6658" max="6658" width="28.140625" customWidth="1"/>
    <col min="6659" max="6659" width="34.5703125" customWidth="1"/>
    <col min="6660" max="6660" width="16.28515625" customWidth="1"/>
    <col min="6661" max="6661" width="5.85546875" customWidth="1"/>
    <col min="6662" max="6662" width="47" customWidth="1"/>
    <col min="6663" max="6664" width="16.140625" customWidth="1"/>
    <col min="6665" max="6665" width="16.28515625" customWidth="1"/>
    <col min="6666" max="6666" width="15.7109375" customWidth="1"/>
    <col min="6667" max="6667" width="32" customWidth="1"/>
    <col min="6764" max="6764" width="11.42578125" customWidth="1"/>
    <col min="6854" max="6854" width="1.42578125" customWidth="1"/>
    <col min="6913" max="6913" width="1.28515625" customWidth="1"/>
    <col min="6914" max="6914" width="28.140625" customWidth="1"/>
    <col min="6915" max="6915" width="34.5703125" customWidth="1"/>
    <col min="6916" max="6916" width="16.28515625" customWidth="1"/>
    <col min="6917" max="6917" width="5.85546875" customWidth="1"/>
    <col min="6918" max="6918" width="47" customWidth="1"/>
    <col min="6919" max="6920" width="16.140625" customWidth="1"/>
    <col min="6921" max="6921" width="16.28515625" customWidth="1"/>
    <col min="6922" max="6922" width="15.7109375" customWidth="1"/>
    <col min="6923" max="6923" width="32" customWidth="1"/>
    <col min="7020" max="7020" width="11.42578125" customWidth="1"/>
    <col min="7110" max="7110" width="1.42578125" customWidth="1"/>
    <col min="7169" max="7169" width="1.28515625" customWidth="1"/>
    <col min="7170" max="7170" width="28.140625" customWidth="1"/>
    <col min="7171" max="7171" width="34.5703125" customWidth="1"/>
    <col min="7172" max="7172" width="16.28515625" customWidth="1"/>
    <col min="7173" max="7173" width="5.85546875" customWidth="1"/>
    <col min="7174" max="7174" width="47" customWidth="1"/>
    <col min="7175" max="7176" width="16.140625" customWidth="1"/>
    <col min="7177" max="7177" width="16.28515625" customWidth="1"/>
    <col min="7178" max="7178" width="15.7109375" customWidth="1"/>
    <col min="7179" max="7179" width="32" customWidth="1"/>
    <col min="7276" max="7276" width="11.42578125" customWidth="1"/>
    <col min="7366" max="7366" width="1.42578125" customWidth="1"/>
    <col min="7425" max="7425" width="1.28515625" customWidth="1"/>
    <col min="7426" max="7426" width="28.140625" customWidth="1"/>
    <col min="7427" max="7427" width="34.5703125" customWidth="1"/>
    <col min="7428" max="7428" width="16.28515625" customWidth="1"/>
    <col min="7429" max="7429" width="5.85546875" customWidth="1"/>
    <col min="7430" max="7430" width="47" customWidth="1"/>
    <col min="7431" max="7432" width="16.140625" customWidth="1"/>
    <col min="7433" max="7433" width="16.28515625" customWidth="1"/>
    <col min="7434" max="7434" width="15.7109375" customWidth="1"/>
    <col min="7435" max="7435" width="32" customWidth="1"/>
    <col min="7532" max="7532" width="11.42578125" customWidth="1"/>
    <col min="7622" max="7622" width="1.42578125" customWidth="1"/>
    <col min="7681" max="7681" width="1.28515625" customWidth="1"/>
    <col min="7682" max="7682" width="28.140625" customWidth="1"/>
    <col min="7683" max="7683" width="34.5703125" customWidth="1"/>
    <col min="7684" max="7684" width="16.28515625" customWidth="1"/>
    <col min="7685" max="7685" width="5.85546875" customWidth="1"/>
    <col min="7686" max="7686" width="47" customWidth="1"/>
    <col min="7687" max="7688" width="16.140625" customWidth="1"/>
    <col min="7689" max="7689" width="16.28515625" customWidth="1"/>
    <col min="7690" max="7690" width="15.7109375" customWidth="1"/>
    <col min="7691" max="7691" width="32" customWidth="1"/>
    <col min="7788" max="7788" width="11.42578125" customWidth="1"/>
    <col min="7878" max="7878" width="1.42578125" customWidth="1"/>
    <col min="7937" max="7937" width="1.28515625" customWidth="1"/>
    <col min="7938" max="7938" width="28.140625" customWidth="1"/>
    <col min="7939" max="7939" width="34.5703125" customWidth="1"/>
    <col min="7940" max="7940" width="16.28515625" customWidth="1"/>
    <col min="7941" max="7941" width="5.85546875" customWidth="1"/>
    <col min="7942" max="7942" width="47" customWidth="1"/>
    <col min="7943" max="7944" width="16.140625" customWidth="1"/>
    <col min="7945" max="7945" width="16.28515625" customWidth="1"/>
    <col min="7946" max="7946" width="15.7109375" customWidth="1"/>
    <col min="7947" max="7947" width="32" customWidth="1"/>
    <col min="8044" max="8044" width="11.42578125" customWidth="1"/>
    <col min="8134" max="8134" width="1.42578125" customWidth="1"/>
    <col min="8193" max="8193" width="1.28515625" customWidth="1"/>
    <col min="8194" max="8194" width="28.140625" customWidth="1"/>
    <col min="8195" max="8195" width="34.5703125" customWidth="1"/>
    <col min="8196" max="8196" width="16.28515625" customWidth="1"/>
    <col min="8197" max="8197" width="5.85546875" customWidth="1"/>
    <col min="8198" max="8198" width="47" customWidth="1"/>
    <col min="8199" max="8200" width="16.140625" customWidth="1"/>
    <col min="8201" max="8201" width="16.28515625" customWidth="1"/>
    <col min="8202" max="8202" width="15.7109375" customWidth="1"/>
    <col min="8203" max="8203" width="32" customWidth="1"/>
    <col min="8300" max="8300" width="11.42578125" customWidth="1"/>
    <col min="8390" max="8390" width="1.42578125" customWidth="1"/>
    <col min="8449" max="8449" width="1.28515625" customWidth="1"/>
    <col min="8450" max="8450" width="28.140625" customWidth="1"/>
    <col min="8451" max="8451" width="34.5703125" customWidth="1"/>
    <col min="8452" max="8452" width="16.28515625" customWidth="1"/>
    <col min="8453" max="8453" width="5.85546875" customWidth="1"/>
    <col min="8454" max="8454" width="47" customWidth="1"/>
    <col min="8455" max="8456" width="16.140625" customWidth="1"/>
    <col min="8457" max="8457" width="16.28515625" customWidth="1"/>
    <col min="8458" max="8458" width="15.7109375" customWidth="1"/>
    <col min="8459" max="8459" width="32" customWidth="1"/>
    <col min="8556" max="8556" width="11.42578125" customWidth="1"/>
    <col min="8646" max="8646" width="1.42578125" customWidth="1"/>
    <col min="8705" max="8705" width="1.28515625" customWidth="1"/>
    <col min="8706" max="8706" width="28.140625" customWidth="1"/>
    <col min="8707" max="8707" width="34.5703125" customWidth="1"/>
    <col min="8708" max="8708" width="16.28515625" customWidth="1"/>
    <col min="8709" max="8709" width="5.85546875" customWidth="1"/>
    <col min="8710" max="8710" width="47" customWidth="1"/>
    <col min="8711" max="8712" width="16.140625" customWidth="1"/>
    <col min="8713" max="8713" width="16.28515625" customWidth="1"/>
    <col min="8714" max="8714" width="15.7109375" customWidth="1"/>
    <col min="8715" max="8715" width="32" customWidth="1"/>
    <col min="8812" max="8812" width="11.42578125" customWidth="1"/>
    <col min="8902" max="8902" width="1.42578125" customWidth="1"/>
    <col min="8961" max="8961" width="1.28515625" customWidth="1"/>
    <col min="8962" max="8962" width="28.140625" customWidth="1"/>
    <col min="8963" max="8963" width="34.5703125" customWidth="1"/>
    <col min="8964" max="8964" width="16.28515625" customWidth="1"/>
    <col min="8965" max="8965" width="5.85546875" customWidth="1"/>
    <col min="8966" max="8966" width="47" customWidth="1"/>
    <col min="8967" max="8968" width="16.140625" customWidth="1"/>
    <col min="8969" max="8969" width="16.28515625" customWidth="1"/>
    <col min="8970" max="8970" width="15.7109375" customWidth="1"/>
    <col min="8971" max="8971" width="32" customWidth="1"/>
    <col min="9068" max="9068" width="11.42578125" customWidth="1"/>
    <col min="9158" max="9158" width="1.42578125" customWidth="1"/>
    <col min="9217" max="9217" width="1.28515625" customWidth="1"/>
    <col min="9218" max="9218" width="28.140625" customWidth="1"/>
    <col min="9219" max="9219" width="34.5703125" customWidth="1"/>
    <col min="9220" max="9220" width="16.28515625" customWidth="1"/>
    <col min="9221" max="9221" width="5.85546875" customWidth="1"/>
    <col min="9222" max="9222" width="47" customWidth="1"/>
    <col min="9223" max="9224" width="16.140625" customWidth="1"/>
    <col min="9225" max="9225" width="16.28515625" customWidth="1"/>
    <col min="9226" max="9226" width="15.7109375" customWidth="1"/>
    <col min="9227" max="9227" width="32" customWidth="1"/>
    <col min="9324" max="9324" width="11.42578125" customWidth="1"/>
    <col min="9414" max="9414" width="1.42578125" customWidth="1"/>
    <col min="9473" max="9473" width="1.28515625" customWidth="1"/>
    <col min="9474" max="9474" width="28.140625" customWidth="1"/>
    <col min="9475" max="9475" width="34.5703125" customWidth="1"/>
    <col min="9476" max="9476" width="16.28515625" customWidth="1"/>
    <col min="9477" max="9477" width="5.85546875" customWidth="1"/>
    <col min="9478" max="9478" width="47" customWidth="1"/>
    <col min="9479" max="9480" width="16.140625" customWidth="1"/>
    <col min="9481" max="9481" width="16.28515625" customWidth="1"/>
    <col min="9482" max="9482" width="15.7109375" customWidth="1"/>
    <col min="9483" max="9483" width="32" customWidth="1"/>
    <col min="9580" max="9580" width="11.42578125" customWidth="1"/>
    <col min="9670" max="9670" width="1.42578125" customWidth="1"/>
    <col min="9729" max="9729" width="1.28515625" customWidth="1"/>
    <col min="9730" max="9730" width="28.140625" customWidth="1"/>
    <col min="9731" max="9731" width="34.5703125" customWidth="1"/>
    <col min="9732" max="9732" width="16.28515625" customWidth="1"/>
    <col min="9733" max="9733" width="5.85546875" customWidth="1"/>
    <col min="9734" max="9734" width="47" customWidth="1"/>
    <col min="9735" max="9736" width="16.140625" customWidth="1"/>
    <col min="9737" max="9737" width="16.28515625" customWidth="1"/>
    <col min="9738" max="9738" width="15.7109375" customWidth="1"/>
    <col min="9739" max="9739" width="32" customWidth="1"/>
    <col min="9836" max="9836" width="11.42578125" customWidth="1"/>
    <col min="9926" max="9926" width="1.42578125" customWidth="1"/>
    <col min="9985" max="9985" width="1.28515625" customWidth="1"/>
    <col min="9986" max="9986" width="28.140625" customWidth="1"/>
    <col min="9987" max="9987" width="34.5703125" customWidth="1"/>
    <col min="9988" max="9988" width="16.28515625" customWidth="1"/>
    <col min="9989" max="9989" width="5.85546875" customWidth="1"/>
    <col min="9990" max="9990" width="47" customWidth="1"/>
    <col min="9991" max="9992" width="16.140625" customWidth="1"/>
    <col min="9993" max="9993" width="16.28515625" customWidth="1"/>
    <col min="9994" max="9994" width="15.7109375" customWidth="1"/>
    <col min="9995" max="9995" width="32" customWidth="1"/>
    <col min="10092" max="10092" width="11.42578125" customWidth="1"/>
    <col min="10182" max="10182" width="1.42578125" customWidth="1"/>
    <col min="10241" max="10241" width="1.28515625" customWidth="1"/>
    <col min="10242" max="10242" width="28.140625" customWidth="1"/>
    <col min="10243" max="10243" width="34.5703125" customWidth="1"/>
    <col min="10244" max="10244" width="16.28515625" customWidth="1"/>
    <col min="10245" max="10245" width="5.85546875" customWidth="1"/>
    <col min="10246" max="10246" width="47" customWidth="1"/>
    <col min="10247" max="10248" width="16.140625" customWidth="1"/>
    <col min="10249" max="10249" width="16.28515625" customWidth="1"/>
    <col min="10250" max="10250" width="15.7109375" customWidth="1"/>
    <col min="10251" max="10251" width="32" customWidth="1"/>
    <col min="10348" max="10348" width="11.42578125" customWidth="1"/>
    <col min="10438" max="10438" width="1.42578125" customWidth="1"/>
    <col min="10497" max="10497" width="1.28515625" customWidth="1"/>
    <col min="10498" max="10498" width="28.140625" customWidth="1"/>
    <col min="10499" max="10499" width="34.5703125" customWidth="1"/>
    <col min="10500" max="10500" width="16.28515625" customWidth="1"/>
    <col min="10501" max="10501" width="5.85546875" customWidth="1"/>
    <col min="10502" max="10502" width="47" customWidth="1"/>
    <col min="10503" max="10504" width="16.140625" customWidth="1"/>
    <col min="10505" max="10505" width="16.28515625" customWidth="1"/>
    <col min="10506" max="10506" width="15.7109375" customWidth="1"/>
    <col min="10507" max="10507" width="32" customWidth="1"/>
    <col min="10604" max="10604" width="11.42578125" customWidth="1"/>
    <col min="10694" max="10694" width="1.42578125" customWidth="1"/>
    <col min="10753" max="10753" width="1.28515625" customWidth="1"/>
    <col min="10754" max="10754" width="28.140625" customWidth="1"/>
    <col min="10755" max="10755" width="34.5703125" customWidth="1"/>
    <col min="10756" max="10756" width="16.28515625" customWidth="1"/>
    <col min="10757" max="10757" width="5.85546875" customWidth="1"/>
    <col min="10758" max="10758" width="47" customWidth="1"/>
    <col min="10759" max="10760" width="16.140625" customWidth="1"/>
    <col min="10761" max="10761" width="16.28515625" customWidth="1"/>
    <col min="10762" max="10762" width="15.7109375" customWidth="1"/>
    <col min="10763" max="10763" width="32" customWidth="1"/>
    <col min="10860" max="10860" width="11.42578125" customWidth="1"/>
    <col min="10950" max="10950" width="1.42578125" customWidth="1"/>
    <col min="11009" max="11009" width="1.28515625" customWidth="1"/>
    <col min="11010" max="11010" width="28.140625" customWidth="1"/>
    <col min="11011" max="11011" width="34.5703125" customWidth="1"/>
    <col min="11012" max="11012" width="16.28515625" customWidth="1"/>
    <col min="11013" max="11013" width="5.85546875" customWidth="1"/>
    <col min="11014" max="11014" width="47" customWidth="1"/>
    <col min="11015" max="11016" width="16.140625" customWidth="1"/>
    <col min="11017" max="11017" width="16.28515625" customWidth="1"/>
    <col min="11018" max="11018" width="15.7109375" customWidth="1"/>
    <col min="11019" max="11019" width="32" customWidth="1"/>
    <col min="11116" max="11116" width="11.42578125" customWidth="1"/>
    <col min="11206" max="11206" width="1.42578125" customWidth="1"/>
    <col min="11265" max="11265" width="1.28515625" customWidth="1"/>
    <col min="11266" max="11266" width="28.140625" customWidth="1"/>
    <col min="11267" max="11267" width="34.5703125" customWidth="1"/>
    <col min="11268" max="11268" width="16.28515625" customWidth="1"/>
    <col min="11269" max="11269" width="5.85546875" customWidth="1"/>
    <col min="11270" max="11270" width="47" customWidth="1"/>
    <col min="11271" max="11272" width="16.140625" customWidth="1"/>
    <col min="11273" max="11273" width="16.28515625" customWidth="1"/>
    <col min="11274" max="11274" width="15.7109375" customWidth="1"/>
    <col min="11275" max="11275" width="32" customWidth="1"/>
    <col min="11372" max="11372" width="11.42578125" customWidth="1"/>
    <col min="11462" max="11462" width="1.42578125" customWidth="1"/>
    <col min="11521" max="11521" width="1.28515625" customWidth="1"/>
    <col min="11522" max="11522" width="28.140625" customWidth="1"/>
    <col min="11523" max="11523" width="34.5703125" customWidth="1"/>
    <col min="11524" max="11524" width="16.28515625" customWidth="1"/>
    <col min="11525" max="11525" width="5.85546875" customWidth="1"/>
    <col min="11526" max="11526" width="47" customWidth="1"/>
    <col min="11527" max="11528" width="16.140625" customWidth="1"/>
    <col min="11529" max="11529" width="16.28515625" customWidth="1"/>
    <col min="11530" max="11530" width="15.7109375" customWidth="1"/>
    <col min="11531" max="11531" width="32" customWidth="1"/>
    <col min="11628" max="11628" width="11.42578125" customWidth="1"/>
    <col min="11718" max="11718" width="1.42578125" customWidth="1"/>
    <col min="11777" max="11777" width="1.28515625" customWidth="1"/>
    <col min="11778" max="11778" width="28.140625" customWidth="1"/>
    <col min="11779" max="11779" width="34.5703125" customWidth="1"/>
    <col min="11780" max="11780" width="16.28515625" customWidth="1"/>
    <col min="11781" max="11781" width="5.85546875" customWidth="1"/>
    <col min="11782" max="11782" width="47" customWidth="1"/>
    <col min="11783" max="11784" width="16.140625" customWidth="1"/>
    <col min="11785" max="11785" width="16.28515625" customWidth="1"/>
    <col min="11786" max="11786" width="15.7109375" customWidth="1"/>
    <col min="11787" max="11787" width="32" customWidth="1"/>
    <col min="11884" max="11884" width="11.42578125" customWidth="1"/>
    <col min="11974" max="11974" width="1.42578125" customWidth="1"/>
    <col min="12033" max="12033" width="1.28515625" customWidth="1"/>
    <col min="12034" max="12034" width="28.140625" customWidth="1"/>
    <col min="12035" max="12035" width="34.5703125" customWidth="1"/>
    <col min="12036" max="12036" width="16.28515625" customWidth="1"/>
    <col min="12037" max="12037" width="5.85546875" customWidth="1"/>
    <col min="12038" max="12038" width="47" customWidth="1"/>
    <col min="12039" max="12040" width="16.140625" customWidth="1"/>
    <col min="12041" max="12041" width="16.28515625" customWidth="1"/>
    <col min="12042" max="12042" width="15.7109375" customWidth="1"/>
    <col min="12043" max="12043" width="32" customWidth="1"/>
    <col min="12140" max="12140" width="11.42578125" customWidth="1"/>
    <col min="12230" max="12230" width="1.42578125" customWidth="1"/>
    <col min="12289" max="12289" width="1.28515625" customWidth="1"/>
    <col min="12290" max="12290" width="28.140625" customWidth="1"/>
    <col min="12291" max="12291" width="34.5703125" customWidth="1"/>
    <col min="12292" max="12292" width="16.28515625" customWidth="1"/>
    <col min="12293" max="12293" width="5.85546875" customWidth="1"/>
    <col min="12294" max="12294" width="47" customWidth="1"/>
    <col min="12295" max="12296" width="16.140625" customWidth="1"/>
    <col min="12297" max="12297" width="16.28515625" customWidth="1"/>
    <col min="12298" max="12298" width="15.7109375" customWidth="1"/>
    <col min="12299" max="12299" width="32" customWidth="1"/>
    <col min="12396" max="12396" width="11.42578125" customWidth="1"/>
    <col min="12486" max="12486" width="1.42578125" customWidth="1"/>
    <col min="12545" max="12545" width="1.28515625" customWidth="1"/>
    <col min="12546" max="12546" width="28.140625" customWidth="1"/>
    <col min="12547" max="12547" width="34.5703125" customWidth="1"/>
    <col min="12548" max="12548" width="16.28515625" customWidth="1"/>
    <col min="12549" max="12549" width="5.85546875" customWidth="1"/>
    <col min="12550" max="12550" width="47" customWidth="1"/>
    <col min="12551" max="12552" width="16.140625" customWidth="1"/>
    <col min="12553" max="12553" width="16.28515625" customWidth="1"/>
    <col min="12554" max="12554" width="15.7109375" customWidth="1"/>
    <col min="12555" max="12555" width="32" customWidth="1"/>
    <col min="12652" max="12652" width="11.42578125" customWidth="1"/>
    <col min="12742" max="12742" width="1.42578125" customWidth="1"/>
    <col min="12801" max="12801" width="1.28515625" customWidth="1"/>
    <col min="12802" max="12802" width="28.140625" customWidth="1"/>
    <col min="12803" max="12803" width="34.5703125" customWidth="1"/>
    <col min="12804" max="12804" width="16.28515625" customWidth="1"/>
    <col min="12805" max="12805" width="5.85546875" customWidth="1"/>
    <col min="12806" max="12806" width="47" customWidth="1"/>
    <col min="12807" max="12808" width="16.140625" customWidth="1"/>
    <col min="12809" max="12809" width="16.28515625" customWidth="1"/>
    <col min="12810" max="12810" width="15.7109375" customWidth="1"/>
    <col min="12811" max="12811" width="32" customWidth="1"/>
    <col min="12908" max="12908" width="11.42578125" customWidth="1"/>
    <col min="12998" max="12998" width="1.42578125" customWidth="1"/>
    <col min="13057" max="13057" width="1.28515625" customWidth="1"/>
    <col min="13058" max="13058" width="28.140625" customWidth="1"/>
    <col min="13059" max="13059" width="34.5703125" customWidth="1"/>
    <col min="13060" max="13060" width="16.28515625" customWidth="1"/>
    <col min="13061" max="13061" width="5.85546875" customWidth="1"/>
    <col min="13062" max="13062" width="47" customWidth="1"/>
    <col min="13063" max="13064" width="16.140625" customWidth="1"/>
    <col min="13065" max="13065" width="16.28515625" customWidth="1"/>
    <col min="13066" max="13066" width="15.7109375" customWidth="1"/>
    <col min="13067" max="13067" width="32" customWidth="1"/>
    <col min="13164" max="13164" width="11.42578125" customWidth="1"/>
    <col min="13254" max="13254" width="1.42578125" customWidth="1"/>
    <col min="13313" max="13313" width="1.28515625" customWidth="1"/>
    <col min="13314" max="13314" width="28.140625" customWidth="1"/>
    <col min="13315" max="13315" width="34.5703125" customWidth="1"/>
    <col min="13316" max="13316" width="16.28515625" customWidth="1"/>
    <col min="13317" max="13317" width="5.85546875" customWidth="1"/>
    <col min="13318" max="13318" width="47" customWidth="1"/>
    <col min="13319" max="13320" width="16.140625" customWidth="1"/>
    <col min="13321" max="13321" width="16.28515625" customWidth="1"/>
    <col min="13322" max="13322" width="15.7109375" customWidth="1"/>
    <col min="13323" max="13323" width="32" customWidth="1"/>
    <col min="13420" max="13420" width="11.42578125" customWidth="1"/>
    <col min="13510" max="13510" width="1.42578125" customWidth="1"/>
    <col min="13569" max="13569" width="1.28515625" customWidth="1"/>
    <col min="13570" max="13570" width="28.140625" customWidth="1"/>
    <col min="13571" max="13571" width="34.5703125" customWidth="1"/>
    <col min="13572" max="13572" width="16.28515625" customWidth="1"/>
    <col min="13573" max="13573" width="5.85546875" customWidth="1"/>
    <col min="13574" max="13574" width="47" customWidth="1"/>
    <col min="13575" max="13576" width="16.140625" customWidth="1"/>
    <col min="13577" max="13577" width="16.28515625" customWidth="1"/>
    <col min="13578" max="13578" width="15.7109375" customWidth="1"/>
    <col min="13579" max="13579" width="32" customWidth="1"/>
    <col min="13676" max="13676" width="11.42578125" customWidth="1"/>
    <col min="13766" max="13766" width="1.42578125" customWidth="1"/>
    <col min="13825" max="13825" width="1.28515625" customWidth="1"/>
    <col min="13826" max="13826" width="28.140625" customWidth="1"/>
    <col min="13827" max="13827" width="34.5703125" customWidth="1"/>
    <col min="13828" max="13828" width="16.28515625" customWidth="1"/>
    <col min="13829" max="13829" width="5.85546875" customWidth="1"/>
    <col min="13830" max="13830" width="47" customWidth="1"/>
    <col min="13831" max="13832" width="16.140625" customWidth="1"/>
    <col min="13833" max="13833" width="16.28515625" customWidth="1"/>
    <col min="13834" max="13834" width="15.7109375" customWidth="1"/>
    <col min="13835" max="13835" width="32" customWidth="1"/>
    <col min="13932" max="13932" width="11.42578125" customWidth="1"/>
    <col min="14022" max="14022" width="1.42578125" customWidth="1"/>
    <col min="14081" max="14081" width="1.28515625" customWidth="1"/>
    <col min="14082" max="14082" width="28.140625" customWidth="1"/>
    <col min="14083" max="14083" width="34.5703125" customWidth="1"/>
    <col min="14084" max="14084" width="16.28515625" customWidth="1"/>
    <col min="14085" max="14085" width="5.85546875" customWidth="1"/>
    <col min="14086" max="14086" width="47" customWidth="1"/>
    <col min="14087" max="14088" width="16.140625" customWidth="1"/>
    <col min="14089" max="14089" width="16.28515625" customWidth="1"/>
    <col min="14090" max="14090" width="15.7109375" customWidth="1"/>
    <col min="14091" max="14091" width="32" customWidth="1"/>
    <col min="14188" max="14188" width="11.42578125" customWidth="1"/>
    <col min="14278" max="14278" width="1.42578125" customWidth="1"/>
    <col min="14337" max="14337" width="1.28515625" customWidth="1"/>
    <col min="14338" max="14338" width="28.140625" customWidth="1"/>
    <col min="14339" max="14339" width="34.5703125" customWidth="1"/>
    <col min="14340" max="14340" width="16.28515625" customWidth="1"/>
    <col min="14341" max="14341" width="5.85546875" customWidth="1"/>
    <col min="14342" max="14342" width="47" customWidth="1"/>
    <col min="14343" max="14344" width="16.140625" customWidth="1"/>
    <col min="14345" max="14345" width="16.28515625" customWidth="1"/>
    <col min="14346" max="14346" width="15.7109375" customWidth="1"/>
    <col min="14347" max="14347" width="32" customWidth="1"/>
    <col min="14444" max="14444" width="11.42578125" customWidth="1"/>
    <col min="14534" max="14534" width="1.42578125" customWidth="1"/>
    <col min="14593" max="14593" width="1.28515625" customWidth="1"/>
    <col min="14594" max="14594" width="28.140625" customWidth="1"/>
    <col min="14595" max="14595" width="34.5703125" customWidth="1"/>
    <col min="14596" max="14596" width="16.28515625" customWidth="1"/>
    <col min="14597" max="14597" width="5.85546875" customWidth="1"/>
    <col min="14598" max="14598" width="47" customWidth="1"/>
    <col min="14599" max="14600" width="16.140625" customWidth="1"/>
    <col min="14601" max="14601" width="16.28515625" customWidth="1"/>
    <col min="14602" max="14602" width="15.7109375" customWidth="1"/>
    <col min="14603" max="14603" width="32" customWidth="1"/>
    <col min="14700" max="14700" width="11.42578125" customWidth="1"/>
    <col min="14790" max="14790" width="1.42578125" customWidth="1"/>
    <col min="14849" max="14849" width="1.28515625" customWidth="1"/>
    <col min="14850" max="14850" width="28.140625" customWidth="1"/>
    <col min="14851" max="14851" width="34.5703125" customWidth="1"/>
    <col min="14852" max="14852" width="16.28515625" customWidth="1"/>
    <col min="14853" max="14853" width="5.85546875" customWidth="1"/>
    <col min="14854" max="14854" width="47" customWidth="1"/>
    <col min="14855" max="14856" width="16.140625" customWidth="1"/>
    <col min="14857" max="14857" width="16.28515625" customWidth="1"/>
    <col min="14858" max="14858" width="15.7109375" customWidth="1"/>
    <col min="14859" max="14859" width="32" customWidth="1"/>
    <col min="14956" max="14956" width="11.42578125" customWidth="1"/>
    <col min="15046" max="15046" width="1.42578125" customWidth="1"/>
    <col min="15105" max="15105" width="1.28515625" customWidth="1"/>
    <col min="15106" max="15106" width="28.140625" customWidth="1"/>
    <col min="15107" max="15107" width="34.5703125" customWidth="1"/>
    <col min="15108" max="15108" width="16.28515625" customWidth="1"/>
    <col min="15109" max="15109" width="5.85546875" customWidth="1"/>
    <col min="15110" max="15110" width="47" customWidth="1"/>
    <col min="15111" max="15112" width="16.140625" customWidth="1"/>
    <col min="15113" max="15113" width="16.28515625" customWidth="1"/>
    <col min="15114" max="15114" width="15.7109375" customWidth="1"/>
    <col min="15115" max="15115" width="32" customWidth="1"/>
    <col min="15212" max="15212" width="11.42578125" customWidth="1"/>
    <col min="15302" max="15302" width="1.42578125" customWidth="1"/>
    <col min="15361" max="15361" width="1.28515625" customWidth="1"/>
    <col min="15362" max="15362" width="28.140625" customWidth="1"/>
    <col min="15363" max="15363" width="34.5703125" customWidth="1"/>
    <col min="15364" max="15364" width="16.28515625" customWidth="1"/>
    <col min="15365" max="15365" width="5.85546875" customWidth="1"/>
    <col min="15366" max="15366" width="47" customWidth="1"/>
    <col min="15367" max="15368" width="16.140625" customWidth="1"/>
    <col min="15369" max="15369" width="16.28515625" customWidth="1"/>
    <col min="15370" max="15370" width="15.7109375" customWidth="1"/>
    <col min="15371" max="15371" width="32" customWidth="1"/>
    <col min="15468" max="15468" width="11.42578125" customWidth="1"/>
    <col min="15558" max="15558" width="1.42578125" customWidth="1"/>
    <col min="15617" max="15617" width="1.28515625" customWidth="1"/>
    <col min="15618" max="15618" width="28.140625" customWidth="1"/>
    <col min="15619" max="15619" width="34.5703125" customWidth="1"/>
    <col min="15620" max="15620" width="16.28515625" customWidth="1"/>
    <col min="15621" max="15621" width="5.85546875" customWidth="1"/>
    <col min="15622" max="15622" width="47" customWidth="1"/>
    <col min="15623" max="15624" width="16.140625" customWidth="1"/>
    <col min="15625" max="15625" width="16.28515625" customWidth="1"/>
    <col min="15626" max="15626" width="15.7109375" customWidth="1"/>
    <col min="15627" max="15627" width="32" customWidth="1"/>
    <col min="15724" max="15724" width="11.42578125" customWidth="1"/>
    <col min="15814" max="15814" width="1.42578125" customWidth="1"/>
    <col min="15873" max="15873" width="1.28515625" customWidth="1"/>
    <col min="15874" max="15874" width="28.140625" customWidth="1"/>
    <col min="15875" max="15875" width="34.5703125" customWidth="1"/>
    <col min="15876" max="15876" width="16.28515625" customWidth="1"/>
    <col min="15877" max="15877" width="5.85546875" customWidth="1"/>
    <col min="15878" max="15878" width="47" customWidth="1"/>
    <col min="15879" max="15880" width="16.140625" customWidth="1"/>
    <col min="15881" max="15881" width="16.28515625" customWidth="1"/>
    <col min="15882" max="15882" width="15.7109375" customWidth="1"/>
    <col min="15883" max="15883" width="32" customWidth="1"/>
    <col min="15980" max="15980" width="11.42578125" customWidth="1"/>
    <col min="16070" max="16070" width="1.42578125" customWidth="1"/>
    <col min="16129" max="16129" width="1.28515625" customWidth="1"/>
    <col min="16130" max="16130" width="28.140625" customWidth="1"/>
    <col min="16131" max="16131" width="34.5703125" customWidth="1"/>
    <col min="16132" max="16132" width="16.28515625" customWidth="1"/>
    <col min="16133" max="16133" width="5.85546875" customWidth="1"/>
    <col min="16134" max="16134" width="47" customWidth="1"/>
    <col min="16135" max="16136" width="16.140625" customWidth="1"/>
    <col min="16137" max="16137" width="16.28515625" customWidth="1"/>
    <col min="16138" max="16138" width="15.7109375" customWidth="1"/>
    <col min="16139" max="16139" width="32" customWidth="1"/>
    <col min="16236" max="16236" width="11.42578125" customWidth="1"/>
    <col min="16326" max="16326" width="1.42578125" customWidth="1"/>
  </cols>
  <sheetData>
    <row r="1" spans="2:11" ht="15.75" thickBot="1" x14ac:dyDescent="0.3"/>
    <row r="2" spans="2:11" ht="23.25" customHeight="1" thickBot="1" x14ac:dyDescent="0.3">
      <c r="B2" s="532"/>
      <c r="C2" s="488" t="s">
        <v>335</v>
      </c>
      <c r="D2" s="489"/>
      <c r="E2" s="489"/>
      <c r="F2" s="489"/>
      <c r="G2" s="489"/>
      <c r="H2" s="489"/>
      <c r="I2" s="489"/>
      <c r="J2" s="490"/>
    </row>
    <row r="3" spans="2:11" ht="18" customHeight="1" thickBot="1" x14ac:dyDescent="0.3">
      <c r="B3" s="533"/>
      <c r="C3" s="491" t="s">
        <v>18</v>
      </c>
      <c r="D3" s="492"/>
      <c r="E3" s="492"/>
      <c r="F3" s="492"/>
      <c r="G3" s="492"/>
      <c r="H3" s="492"/>
      <c r="I3" s="492"/>
      <c r="J3" s="493"/>
    </row>
    <row r="4" spans="2:11" ht="18" customHeight="1" thickBot="1" x14ac:dyDescent="0.3">
      <c r="B4" s="533"/>
      <c r="C4" s="491" t="s">
        <v>312</v>
      </c>
      <c r="D4" s="492"/>
      <c r="E4" s="492"/>
      <c r="F4" s="492"/>
      <c r="G4" s="492"/>
      <c r="H4" s="492"/>
      <c r="I4" s="492"/>
      <c r="J4" s="493"/>
    </row>
    <row r="5" spans="2:11" ht="18" customHeight="1" thickBot="1" x14ac:dyDescent="0.3">
      <c r="B5" s="534"/>
      <c r="C5" s="491" t="s">
        <v>336</v>
      </c>
      <c r="D5" s="492"/>
      <c r="E5" s="492"/>
      <c r="F5" s="492"/>
      <c r="G5" s="492"/>
      <c r="H5" s="535" t="s">
        <v>103</v>
      </c>
      <c r="I5" s="536"/>
      <c r="J5" s="537"/>
    </row>
    <row r="6" spans="2:11" ht="18" customHeight="1" thickBot="1" x14ac:dyDescent="0.3">
      <c r="B6" s="144"/>
      <c r="C6" s="110"/>
      <c r="D6" s="110"/>
      <c r="E6" s="110"/>
      <c r="F6" s="110"/>
      <c r="G6" s="110"/>
      <c r="H6" s="110"/>
      <c r="I6" s="110"/>
      <c r="J6" s="145"/>
    </row>
    <row r="7" spans="2:11" ht="51.75" customHeight="1" thickBot="1" x14ac:dyDescent="0.3">
      <c r="B7" s="121" t="s">
        <v>313</v>
      </c>
      <c r="C7" s="497" t="str">
        <f>+Act_2!C7</f>
        <v>POA GESTIÓN SIN INVERSIÓN DIRECCIÓN DE CONTRATACIÓN</v>
      </c>
      <c r="D7" s="498"/>
      <c r="E7" s="499"/>
      <c r="F7" s="112"/>
      <c r="G7" s="110"/>
      <c r="H7" s="110"/>
      <c r="I7" s="110"/>
      <c r="J7" s="145"/>
    </row>
    <row r="8" spans="2:11" ht="32.25" customHeight="1" thickBot="1" x14ac:dyDescent="0.3">
      <c r="B8" s="122" t="s">
        <v>108</v>
      </c>
      <c r="C8" s="497" t="s">
        <v>374</v>
      </c>
      <c r="D8" s="498"/>
      <c r="E8" s="499"/>
      <c r="F8" s="112"/>
      <c r="G8" s="110"/>
      <c r="H8" s="110"/>
      <c r="I8" s="110"/>
      <c r="J8" s="145"/>
    </row>
    <row r="9" spans="2:11" ht="32.25" customHeight="1" thickBot="1" x14ac:dyDescent="0.3">
      <c r="B9" s="122" t="s">
        <v>314</v>
      </c>
      <c r="C9" s="497" t="s">
        <v>375</v>
      </c>
      <c r="D9" s="498"/>
      <c r="E9" s="499"/>
      <c r="F9" s="113"/>
      <c r="G9" s="110"/>
      <c r="H9" s="110"/>
      <c r="I9" s="110"/>
      <c r="J9" s="145"/>
    </row>
    <row r="10" spans="2:11" ht="33.75" customHeight="1" thickBot="1" x14ac:dyDescent="0.3">
      <c r="B10" s="122" t="s">
        <v>315</v>
      </c>
      <c r="C10" s="497" t="s">
        <v>334</v>
      </c>
      <c r="D10" s="498"/>
      <c r="E10" s="499"/>
      <c r="F10" s="112"/>
      <c r="G10" s="110"/>
      <c r="H10" s="110"/>
      <c r="I10" s="110"/>
      <c r="J10" s="145"/>
    </row>
    <row r="11" spans="2:11" ht="81.75" customHeight="1" thickBot="1" x14ac:dyDescent="0.3">
      <c r="B11" s="122" t="s">
        <v>316</v>
      </c>
      <c r="C11" s="497" t="str">
        <f>'3_PAAC'!F9</f>
        <v xml:space="preserve">Realizar el 100% de las actividades programadas en el Plan Anticorrupción y de Atención al Ciudadano de la vigencia por la Dirección de Contratación </v>
      </c>
      <c r="D11" s="498"/>
      <c r="E11" s="499"/>
      <c r="F11" s="112"/>
      <c r="G11" s="110"/>
      <c r="H11" s="110"/>
      <c r="I11" s="110"/>
      <c r="J11" s="145"/>
    </row>
    <row r="13" spans="2:11" ht="26.25" customHeight="1" x14ac:dyDescent="0.25">
      <c r="B13" s="436" t="s">
        <v>358</v>
      </c>
      <c r="C13" s="436"/>
      <c r="D13" s="436"/>
      <c r="E13" s="436"/>
      <c r="F13" s="436"/>
      <c r="G13" s="436"/>
      <c r="H13" s="436"/>
      <c r="I13" s="429" t="s">
        <v>317</v>
      </c>
      <c r="J13" s="429"/>
      <c r="K13" s="429"/>
    </row>
    <row r="14" spans="2:11" s="115" customFormat="1" ht="56.25" customHeight="1" x14ac:dyDescent="0.25">
      <c r="B14" s="134" t="s">
        <v>318</v>
      </c>
      <c r="C14" s="134" t="s">
        <v>319</v>
      </c>
      <c r="D14" s="134" t="s">
        <v>320</v>
      </c>
      <c r="E14" s="134" t="s">
        <v>321</v>
      </c>
      <c r="F14" s="134" t="s">
        <v>322</v>
      </c>
      <c r="G14" s="134" t="s">
        <v>323</v>
      </c>
      <c r="H14" s="134" t="s">
        <v>324</v>
      </c>
      <c r="I14" s="114" t="s">
        <v>325</v>
      </c>
      <c r="J14" s="114" t="s">
        <v>326</v>
      </c>
      <c r="K14" s="114" t="s">
        <v>327</v>
      </c>
    </row>
    <row r="15" spans="2:11" ht="126" customHeight="1" x14ac:dyDescent="0.25">
      <c r="B15" s="503">
        <v>1</v>
      </c>
      <c r="C15" s="538" t="s">
        <v>405</v>
      </c>
      <c r="D15" s="539" t="s">
        <v>377</v>
      </c>
      <c r="E15" s="153">
        <v>1</v>
      </c>
      <c r="F15" s="256" t="s">
        <v>369</v>
      </c>
      <c r="G15" s="257" t="s">
        <v>377</v>
      </c>
      <c r="H15" s="258">
        <v>43556</v>
      </c>
      <c r="I15" s="257" t="s">
        <v>377</v>
      </c>
      <c r="J15" s="338">
        <v>43586</v>
      </c>
      <c r="K15" s="259" t="s">
        <v>413</v>
      </c>
    </row>
    <row r="16" spans="2:11" ht="95.25" customHeight="1" x14ac:dyDescent="0.25">
      <c r="B16" s="503"/>
      <c r="C16" s="538"/>
      <c r="D16" s="539"/>
      <c r="E16" s="153">
        <v>2</v>
      </c>
      <c r="F16" s="256" t="s">
        <v>370</v>
      </c>
      <c r="G16" s="257" t="s">
        <v>377</v>
      </c>
      <c r="H16" s="258">
        <v>43709</v>
      </c>
      <c r="I16" s="265" t="s">
        <v>377</v>
      </c>
      <c r="J16" s="338">
        <v>43678</v>
      </c>
      <c r="K16" s="259" t="s">
        <v>422</v>
      </c>
    </row>
    <row r="17" spans="2:12" ht="75.75" customHeight="1" x14ac:dyDescent="0.25">
      <c r="B17" s="503"/>
      <c r="C17" s="538"/>
      <c r="D17" s="539"/>
      <c r="E17" s="153">
        <v>3</v>
      </c>
      <c r="F17" s="256" t="s">
        <v>404</v>
      </c>
      <c r="G17" s="257" t="s">
        <v>377</v>
      </c>
      <c r="H17" s="258">
        <v>43800</v>
      </c>
      <c r="I17" s="257" t="s">
        <v>377</v>
      </c>
      <c r="J17" s="274">
        <v>43800</v>
      </c>
      <c r="K17" s="260" t="s">
        <v>431</v>
      </c>
    </row>
    <row r="18" spans="2:12" ht="56.25" customHeight="1" x14ac:dyDescent="0.25">
      <c r="B18" s="503">
        <v>2</v>
      </c>
      <c r="C18" s="538" t="s">
        <v>406</v>
      </c>
      <c r="D18" s="539" t="s">
        <v>377</v>
      </c>
      <c r="E18" s="153">
        <v>1</v>
      </c>
      <c r="F18" s="252" t="s">
        <v>415</v>
      </c>
      <c r="G18" s="257" t="s">
        <v>377</v>
      </c>
      <c r="H18" s="258">
        <v>43800</v>
      </c>
      <c r="I18" s="257" t="s">
        <v>377</v>
      </c>
      <c r="J18" s="274">
        <v>43800</v>
      </c>
      <c r="K18" s="260" t="s">
        <v>430</v>
      </c>
      <c r="L18" s="146"/>
    </row>
    <row r="19" spans="2:12" ht="60" customHeight="1" x14ac:dyDescent="0.25">
      <c r="B19" s="503"/>
      <c r="C19" s="538"/>
      <c r="D19" s="539"/>
      <c r="E19" s="153">
        <v>2</v>
      </c>
      <c r="F19" s="252" t="s">
        <v>416</v>
      </c>
      <c r="G19" s="257" t="s">
        <v>377</v>
      </c>
      <c r="H19" s="258">
        <v>43800</v>
      </c>
      <c r="I19" s="257" t="s">
        <v>377</v>
      </c>
      <c r="J19" s="274">
        <v>43800</v>
      </c>
      <c r="K19" s="260" t="s">
        <v>430</v>
      </c>
    </row>
    <row r="20" spans="2:12" s="119" customFormat="1" ht="21.75" customHeight="1" x14ac:dyDescent="0.25">
      <c r="B20" s="427" t="s">
        <v>332</v>
      </c>
      <c r="C20" s="427"/>
      <c r="D20" s="117">
        <f>SUM(D15:D19)</f>
        <v>0</v>
      </c>
      <c r="E20" s="428" t="s">
        <v>333</v>
      </c>
      <c r="F20" s="428"/>
      <c r="G20" s="117">
        <f>SUM(G15:G19)</f>
        <v>0</v>
      </c>
      <c r="H20" s="117"/>
      <c r="I20" s="118"/>
      <c r="J20" s="118"/>
      <c r="K20" s="118"/>
    </row>
  </sheetData>
  <sheetProtection selectLockedCells="1" selectUnlockedCells="1"/>
  <mergeCells count="21">
    <mergeCell ref="B20:C20"/>
    <mergeCell ref="E20:F20"/>
    <mergeCell ref="B15:B17"/>
    <mergeCell ref="C18:C19"/>
    <mergeCell ref="B18:B19"/>
    <mergeCell ref="D18:D19"/>
    <mergeCell ref="I13:K13"/>
    <mergeCell ref="C15:C17"/>
    <mergeCell ref="D15:D17"/>
    <mergeCell ref="B13:H13"/>
    <mergeCell ref="C7:E7"/>
    <mergeCell ref="C8:E8"/>
    <mergeCell ref="C9:E9"/>
    <mergeCell ref="C10:E10"/>
    <mergeCell ref="C11:E11"/>
    <mergeCell ref="B2:B5"/>
    <mergeCell ref="C2:J2"/>
    <mergeCell ref="C3:J3"/>
    <mergeCell ref="C4:J4"/>
    <mergeCell ref="C5:G5"/>
    <mergeCell ref="H5:J5"/>
  </mergeCells>
  <pageMargins left="1" right="1" top="1" bottom="1" header="0.5" footer="0.5"/>
  <pageSetup scale="2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5"/>
  <sheetViews>
    <sheetView workbookViewId="0">
      <selection activeCell="A56" sqref="A56"/>
    </sheetView>
  </sheetViews>
  <sheetFormatPr baseColWidth="10" defaultRowHeight="12.75" x14ac:dyDescent="0.2"/>
  <cols>
    <col min="1" max="1" width="65.28515625" style="33" bestFit="1" customWidth="1"/>
    <col min="2" max="2" width="11.42578125" style="33"/>
    <col min="3" max="3" width="63.42578125" style="34" customWidth="1"/>
    <col min="4" max="4" width="11.42578125" style="34"/>
    <col min="5" max="5" width="11.42578125" style="95"/>
    <col min="6" max="6" width="18.85546875" style="95" customWidth="1"/>
    <col min="7" max="7" width="11.42578125" style="33" customWidth="1"/>
    <col min="8" max="11" width="20.7109375" style="33" customWidth="1"/>
    <col min="12" max="12" width="11.42578125" style="33"/>
    <col min="13" max="16" width="11.42578125" style="33" hidden="1" customWidth="1"/>
    <col min="17" max="17" width="15.85546875" style="33" hidden="1" customWidth="1"/>
    <col min="18" max="20" width="11.42578125" style="33" hidden="1" customWidth="1"/>
    <col min="21" max="22" width="0" style="33" hidden="1" customWidth="1"/>
    <col min="23" max="256" width="11.42578125" style="33"/>
    <col min="257" max="257" width="65.28515625" style="33" bestFit="1" customWidth="1"/>
    <col min="258" max="258" width="11.42578125" style="33"/>
    <col min="259" max="259" width="63.42578125" style="33" customWidth="1"/>
    <col min="260" max="261" width="11.42578125" style="33"/>
    <col min="262" max="262" width="18.85546875" style="33" customWidth="1"/>
    <col min="263" max="263" width="11.42578125" style="33" customWidth="1"/>
    <col min="264" max="267" width="20.7109375" style="33" customWidth="1"/>
    <col min="268" max="268" width="11.42578125" style="33"/>
    <col min="269" max="278" width="0" style="33" hidden="1" customWidth="1"/>
    <col min="279" max="512" width="11.42578125" style="33"/>
    <col min="513" max="513" width="65.28515625" style="33" bestFit="1" customWidth="1"/>
    <col min="514" max="514" width="11.42578125" style="33"/>
    <col min="515" max="515" width="63.42578125" style="33" customWidth="1"/>
    <col min="516" max="517" width="11.42578125" style="33"/>
    <col min="518" max="518" width="18.85546875" style="33" customWidth="1"/>
    <col min="519" max="519" width="11.42578125" style="33" customWidth="1"/>
    <col min="520" max="523" width="20.7109375" style="33" customWidth="1"/>
    <col min="524" max="524" width="11.42578125" style="33"/>
    <col min="525" max="534" width="0" style="33" hidden="1" customWidth="1"/>
    <col min="535" max="768" width="11.42578125" style="33"/>
    <col min="769" max="769" width="65.28515625" style="33" bestFit="1" customWidth="1"/>
    <col min="770" max="770" width="11.42578125" style="33"/>
    <col min="771" max="771" width="63.42578125" style="33" customWidth="1"/>
    <col min="772" max="773" width="11.42578125" style="33"/>
    <col min="774" max="774" width="18.85546875" style="33" customWidth="1"/>
    <col min="775" max="775" width="11.42578125" style="33" customWidth="1"/>
    <col min="776" max="779" width="20.7109375" style="33" customWidth="1"/>
    <col min="780" max="780" width="11.42578125" style="33"/>
    <col min="781" max="790" width="0" style="33" hidden="1" customWidth="1"/>
    <col min="791" max="1024" width="11.42578125" style="33"/>
    <col min="1025" max="1025" width="65.28515625" style="33" bestFit="1" customWidth="1"/>
    <col min="1026" max="1026" width="11.42578125" style="33"/>
    <col min="1027" max="1027" width="63.42578125" style="33" customWidth="1"/>
    <col min="1028" max="1029" width="11.42578125" style="33"/>
    <col min="1030" max="1030" width="18.85546875" style="33" customWidth="1"/>
    <col min="1031" max="1031" width="11.42578125" style="33" customWidth="1"/>
    <col min="1032" max="1035" width="20.7109375" style="33" customWidth="1"/>
    <col min="1036" max="1036" width="11.42578125" style="33"/>
    <col min="1037" max="1046" width="0" style="33" hidden="1" customWidth="1"/>
    <col min="1047" max="1280" width="11.42578125" style="33"/>
    <col min="1281" max="1281" width="65.28515625" style="33" bestFit="1" customWidth="1"/>
    <col min="1282" max="1282" width="11.42578125" style="33"/>
    <col min="1283" max="1283" width="63.42578125" style="33" customWidth="1"/>
    <col min="1284" max="1285" width="11.42578125" style="33"/>
    <col min="1286" max="1286" width="18.85546875" style="33" customWidth="1"/>
    <col min="1287" max="1287" width="11.42578125" style="33" customWidth="1"/>
    <col min="1288" max="1291" width="20.7109375" style="33" customWidth="1"/>
    <col min="1292" max="1292" width="11.42578125" style="33"/>
    <col min="1293" max="1302" width="0" style="33" hidden="1" customWidth="1"/>
    <col min="1303" max="1536" width="11.42578125" style="33"/>
    <col min="1537" max="1537" width="65.28515625" style="33" bestFit="1" customWidth="1"/>
    <col min="1538" max="1538" width="11.42578125" style="33"/>
    <col min="1539" max="1539" width="63.42578125" style="33" customWidth="1"/>
    <col min="1540" max="1541" width="11.42578125" style="33"/>
    <col min="1542" max="1542" width="18.85546875" style="33" customWidth="1"/>
    <col min="1543" max="1543" width="11.42578125" style="33" customWidth="1"/>
    <col min="1544" max="1547" width="20.7109375" style="33" customWidth="1"/>
    <col min="1548" max="1548" width="11.42578125" style="33"/>
    <col min="1549" max="1558" width="0" style="33" hidden="1" customWidth="1"/>
    <col min="1559" max="1792" width="11.42578125" style="33"/>
    <col min="1793" max="1793" width="65.28515625" style="33" bestFit="1" customWidth="1"/>
    <col min="1794" max="1794" width="11.42578125" style="33"/>
    <col min="1795" max="1795" width="63.42578125" style="33" customWidth="1"/>
    <col min="1796" max="1797" width="11.42578125" style="33"/>
    <col min="1798" max="1798" width="18.85546875" style="33" customWidth="1"/>
    <col min="1799" max="1799" width="11.42578125" style="33" customWidth="1"/>
    <col min="1800" max="1803" width="20.7109375" style="33" customWidth="1"/>
    <col min="1804" max="1804" width="11.42578125" style="33"/>
    <col min="1805" max="1814" width="0" style="33" hidden="1" customWidth="1"/>
    <col min="1815" max="2048" width="11.42578125" style="33"/>
    <col min="2049" max="2049" width="65.28515625" style="33" bestFit="1" customWidth="1"/>
    <col min="2050" max="2050" width="11.42578125" style="33"/>
    <col min="2051" max="2051" width="63.42578125" style="33" customWidth="1"/>
    <col min="2052" max="2053" width="11.42578125" style="33"/>
    <col min="2054" max="2054" width="18.85546875" style="33" customWidth="1"/>
    <col min="2055" max="2055" width="11.42578125" style="33" customWidth="1"/>
    <col min="2056" max="2059" width="20.7109375" style="33" customWidth="1"/>
    <col min="2060" max="2060" width="11.42578125" style="33"/>
    <col min="2061" max="2070" width="0" style="33" hidden="1" customWidth="1"/>
    <col min="2071" max="2304" width="11.42578125" style="33"/>
    <col min="2305" max="2305" width="65.28515625" style="33" bestFit="1" customWidth="1"/>
    <col min="2306" max="2306" width="11.42578125" style="33"/>
    <col min="2307" max="2307" width="63.42578125" style="33" customWidth="1"/>
    <col min="2308" max="2309" width="11.42578125" style="33"/>
    <col min="2310" max="2310" width="18.85546875" style="33" customWidth="1"/>
    <col min="2311" max="2311" width="11.42578125" style="33" customWidth="1"/>
    <col min="2312" max="2315" width="20.7109375" style="33" customWidth="1"/>
    <col min="2316" max="2316" width="11.42578125" style="33"/>
    <col min="2317" max="2326" width="0" style="33" hidden="1" customWidth="1"/>
    <col min="2327" max="2560" width="11.42578125" style="33"/>
    <col min="2561" max="2561" width="65.28515625" style="33" bestFit="1" customWidth="1"/>
    <col min="2562" max="2562" width="11.42578125" style="33"/>
    <col min="2563" max="2563" width="63.42578125" style="33" customWidth="1"/>
    <col min="2564" max="2565" width="11.42578125" style="33"/>
    <col min="2566" max="2566" width="18.85546875" style="33" customWidth="1"/>
    <col min="2567" max="2567" width="11.42578125" style="33" customWidth="1"/>
    <col min="2568" max="2571" width="20.7109375" style="33" customWidth="1"/>
    <col min="2572" max="2572" width="11.42578125" style="33"/>
    <col min="2573" max="2582" width="0" style="33" hidden="1" customWidth="1"/>
    <col min="2583" max="2816" width="11.42578125" style="33"/>
    <col min="2817" max="2817" width="65.28515625" style="33" bestFit="1" customWidth="1"/>
    <col min="2818" max="2818" width="11.42578125" style="33"/>
    <col min="2819" max="2819" width="63.42578125" style="33" customWidth="1"/>
    <col min="2820" max="2821" width="11.42578125" style="33"/>
    <col min="2822" max="2822" width="18.85546875" style="33" customWidth="1"/>
    <col min="2823" max="2823" width="11.42578125" style="33" customWidth="1"/>
    <col min="2824" max="2827" width="20.7109375" style="33" customWidth="1"/>
    <col min="2828" max="2828" width="11.42578125" style="33"/>
    <col min="2829" max="2838" width="0" style="33" hidden="1" customWidth="1"/>
    <col min="2839" max="3072" width="11.42578125" style="33"/>
    <col min="3073" max="3073" width="65.28515625" style="33" bestFit="1" customWidth="1"/>
    <col min="3074" max="3074" width="11.42578125" style="33"/>
    <col min="3075" max="3075" width="63.42578125" style="33" customWidth="1"/>
    <col min="3076" max="3077" width="11.42578125" style="33"/>
    <col min="3078" max="3078" width="18.85546875" style="33" customWidth="1"/>
    <col min="3079" max="3079" width="11.42578125" style="33" customWidth="1"/>
    <col min="3080" max="3083" width="20.7109375" style="33" customWidth="1"/>
    <col min="3084" max="3084" width="11.42578125" style="33"/>
    <col min="3085" max="3094" width="0" style="33" hidden="1" customWidth="1"/>
    <col min="3095" max="3328" width="11.42578125" style="33"/>
    <col min="3329" max="3329" width="65.28515625" style="33" bestFit="1" customWidth="1"/>
    <col min="3330" max="3330" width="11.42578125" style="33"/>
    <col min="3331" max="3331" width="63.42578125" style="33" customWidth="1"/>
    <col min="3332" max="3333" width="11.42578125" style="33"/>
    <col min="3334" max="3334" width="18.85546875" style="33" customWidth="1"/>
    <col min="3335" max="3335" width="11.42578125" style="33" customWidth="1"/>
    <col min="3336" max="3339" width="20.7109375" style="33" customWidth="1"/>
    <col min="3340" max="3340" width="11.42578125" style="33"/>
    <col min="3341" max="3350" width="0" style="33" hidden="1" customWidth="1"/>
    <col min="3351" max="3584" width="11.42578125" style="33"/>
    <col min="3585" max="3585" width="65.28515625" style="33" bestFit="1" customWidth="1"/>
    <col min="3586" max="3586" width="11.42578125" style="33"/>
    <col min="3587" max="3587" width="63.42578125" style="33" customWidth="1"/>
    <col min="3588" max="3589" width="11.42578125" style="33"/>
    <col min="3590" max="3590" width="18.85546875" style="33" customWidth="1"/>
    <col min="3591" max="3591" width="11.42578125" style="33" customWidth="1"/>
    <col min="3592" max="3595" width="20.7109375" style="33" customWidth="1"/>
    <col min="3596" max="3596" width="11.42578125" style="33"/>
    <col min="3597" max="3606" width="0" style="33" hidden="1" customWidth="1"/>
    <col min="3607" max="3840" width="11.42578125" style="33"/>
    <col min="3841" max="3841" width="65.28515625" style="33" bestFit="1" customWidth="1"/>
    <col min="3842" max="3842" width="11.42578125" style="33"/>
    <col min="3843" max="3843" width="63.42578125" style="33" customWidth="1"/>
    <col min="3844" max="3845" width="11.42578125" style="33"/>
    <col min="3846" max="3846" width="18.85546875" style="33" customWidth="1"/>
    <col min="3847" max="3847" width="11.42578125" style="33" customWidth="1"/>
    <col min="3848" max="3851" width="20.7109375" style="33" customWidth="1"/>
    <col min="3852" max="3852" width="11.42578125" style="33"/>
    <col min="3853" max="3862" width="0" style="33" hidden="1" customWidth="1"/>
    <col min="3863" max="4096" width="11.42578125" style="33"/>
    <col min="4097" max="4097" width="65.28515625" style="33" bestFit="1" customWidth="1"/>
    <col min="4098" max="4098" width="11.42578125" style="33"/>
    <col min="4099" max="4099" width="63.42578125" style="33" customWidth="1"/>
    <col min="4100" max="4101" width="11.42578125" style="33"/>
    <col min="4102" max="4102" width="18.85546875" style="33" customWidth="1"/>
    <col min="4103" max="4103" width="11.42578125" style="33" customWidth="1"/>
    <col min="4104" max="4107" width="20.7109375" style="33" customWidth="1"/>
    <col min="4108" max="4108" width="11.42578125" style="33"/>
    <col min="4109" max="4118" width="0" style="33" hidden="1" customWidth="1"/>
    <col min="4119" max="4352" width="11.42578125" style="33"/>
    <col min="4353" max="4353" width="65.28515625" style="33" bestFit="1" customWidth="1"/>
    <col min="4354" max="4354" width="11.42578125" style="33"/>
    <col min="4355" max="4355" width="63.42578125" style="33" customWidth="1"/>
    <col min="4356" max="4357" width="11.42578125" style="33"/>
    <col min="4358" max="4358" width="18.85546875" style="33" customWidth="1"/>
    <col min="4359" max="4359" width="11.42578125" style="33" customWidth="1"/>
    <col min="4360" max="4363" width="20.7109375" style="33" customWidth="1"/>
    <col min="4364" max="4364" width="11.42578125" style="33"/>
    <col min="4365" max="4374" width="0" style="33" hidden="1" customWidth="1"/>
    <col min="4375" max="4608" width="11.42578125" style="33"/>
    <col min="4609" max="4609" width="65.28515625" style="33" bestFit="1" customWidth="1"/>
    <col min="4610" max="4610" width="11.42578125" style="33"/>
    <col min="4611" max="4611" width="63.42578125" style="33" customWidth="1"/>
    <col min="4612" max="4613" width="11.42578125" style="33"/>
    <col min="4614" max="4614" width="18.85546875" style="33" customWidth="1"/>
    <col min="4615" max="4615" width="11.42578125" style="33" customWidth="1"/>
    <col min="4616" max="4619" width="20.7109375" style="33" customWidth="1"/>
    <col min="4620" max="4620" width="11.42578125" style="33"/>
    <col min="4621" max="4630" width="0" style="33" hidden="1" customWidth="1"/>
    <col min="4631" max="4864" width="11.42578125" style="33"/>
    <col min="4865" max="4865" width="65.28515625" style="33" bestFit="1" customWidth="1"/>
    <col min="4866" max="4866" width="11.42578125" style="33"/>
    <col min="4867" max="4867" width="63.42578125" style="33" customWidth="1"/>
    <col min="4868" max="4869" width="11.42578125" style="33"/>
    <col min="4870" max="4870" width="18.85546875" style="33" customWidth="1"/>
    <col min="4871" max="4871" width="11.42578125" style="33" customWidth="1"/>
    <col min="4872" max="4875" width="20.7109375" style="33" customWidth="1"/>
    <col min="4876" max="4876" width="11.42578125" style="33"/>
    <col min="4877" max="4886" width="0" style="33" hidden="1" customWidth="1"/>
    <col min="4887" max="5120" width="11.42578125" style="33"/>
    <col min="5121" max="5121" width="65.28515625" style="33" bestFit="1" customWidth="1"/>
    <col min="5122" max="5122" width="11.42578125" style="33"/>
    <col min="5123" max="5123" width="63.42578125" style="33" customWidth="1"/>
    <col min="5124" max="5125" width="11.42578125" style="33"/>
    <col min="5126" max="5126" width="18.85546875" style="33" customWidth="1"/>
    <col min="5127" max="5127" width="11.42578125" style="33" customWidth="1"/>
    <col min="5128" max="5131" width="20.7109375" style="33" customWidth="1"/>
    <col min="5132" max="5132" width="11.42578125" style="33"/>
    <col min="5133" max="5142" width="0" style="33" hidden="1" customWidth="1"/>
    <col min="5143" max="5376" width="11.42578125" style="33"/>
    <col min="5377" max="5377" width="65.28515625" style="33" bestFit="1" customWidth="1"/>
    <col min="5378" max="5378" width="11.42578125" style="33"/>
    <col min="5379" max="5379" width="63.42578125" style="33" customWidth="1"/>
    <col min="5380" max="5381" width="11.42578125" style="33"/>
    <col min="5382" max="5382" width="18.85546875" style="33" customWidth="1"/>
    <col min="5383" max="5383" width="11.42578125" style="33" customWidth="1"/>
    <col min="5384" max="5387" width="20.7109375" style="33" customWidth="1"/>
    <col min="5388" max="5388" width="11.42578125" style="33"/>
    <col min="5389" max="5398" width="0" style="33" hidden="1" customWidth="1"/>
    <col min="5399" max="5632" width="11.42578125" style="33"/>
    <col min="5633" max="5633" width="65.28515625" style="33" bestFit="1" customWidth="1"/>
    <col min="5634" max="5634" width="11.42578125" style="33"/>
    <col min="5635" max="5635" width="63.42578125" style="33" customWidth="1"/>
    <col min="5636" max="5637" width="11.42578125" style="33"/>
    <col min="5638" max="5638" width="18.85546875" style="33" customWidth="1"/>
    <col min="5639" max="5639" width="11.42578125" style="33" customWidth="1"/>
    <col min="5640" max="5643" width="20.7109375" style="33" customWidth="1"/>
    <col min="5644" max="5644" width="11.42578125" style="33"/>
    <col min="5645" max="5654" width="0" style="33" hidden="1" customWidth="1"/>
    <col min="5655" max="5888" width="11.42578125" style="33"/>
    <col min="5889" max="5889" width="65.28515625" style="33" bestFit="1" customWidth="1"/>
    <col min="5890" max="5890" width="11.42578125" style="33"/>
    <col min="5891" max="5891" width="63.42578125" style="33" customWidth="1"/>
    <col min="5892" max="5893" width="11.42578125" style="33"/>
    <col min="5894" max="5894" width="18.85546875" style="33" customWidth="1"/>
    <col min="5895" max="5895" width="11.42578125" style="33" customWidth="1"/>
    <col min="5896" max="5899" width="20.7109375" style="33" customWidth="1"/>
    <col min="5900" max="5900" width="11.42578125" style="33"/>
    <col min="5901" max="5910" width="0" style="33" hidden="1" customWidth="1"/>
    <col min="5911" max="6144" width="11.42578125" style="33"/>
    <col min="6145" max="6145" width="65.28515625" style="33" bestFit="1" customWidth="1"/>
    <col min="6146" max="6146" width="11.42578125" style="33"/>
    <col min="6147" max="6147" width="63.42578125" style="33" customWidth="1"/>
    <col min="6148" max="6149" width="11.42578125" style="33"/>
    <col min="6150" max="6150" width="18.85546875" style="33" customWidth="1"/>
    <col min="6151" max="6151" width="11.42578125" style="33" customWidth="1"/>
    <col min="6152" max="6155" width="20.7109375" style="33" customWidth="1"/>
    <col min="6156" max="6156" width="11.42578125" style="33"/>
    <col min="6157" max="6166" width="0" style="33" hidden="1" customWidth="1"/>
    <col min="6167" max="6400" width="11.42578125" style="33"/>
    <col min="6401" max="6401" width="65.28515625" style="33" bestFit="1" customWidth="1"/>
    <col min="6402" max="6402" width="11.42578125" style="33"/>
    <col min="6403" max="6403" width="63.42578125" style="33" customWidth="1"/>
    <col min="6404" max="6405" width="11.42578125" style="33"/>
    <col min="6406" max="6406" width="18.85546875" style="33" customWidth="1"/>
    <col min="6407" max="6407" width="11.42578125" style="33" customWidth="1"/>
    <col min="6408" max="6411" width="20.7109375" style="33" customWidth="1"/>
    <col min="6412" max="6412" width="11.42578125" style="33"/>
    <col min="6413" max="6422" width="0" style="33" hidden="1" customWidth="1"/>
    <col min="6423" max="6656" width="11.42578125" style="33"/>
    <col min="6657" max="6657" width="65.28515625" style="33" bestFit="1" customWidth="1"/>
    <col min="6658" max="6658" width="11.42578125" style="33"/>
    <col min="6659" max="6659" width="63.42578125" style="33" customWidth="1"/>
    <col min="6660" max="6661" width="11.42578125" style="33"/>
    <col min="6662" max="6662" width="18.85546875" style="33" customWidth="1"/>
    <col min="6663" max="6663" width="11.42578125" style="33" customWidth="1"/>
    <col min="6664" max="6667" width="20.7109375" style="33" customWidth="1"/>
    <col min="6668" max="6668" width="11.42578125" style="33"/>
    <col min="6669" max="6678" width="0" style="33" hidden="1" customWidth="1"/>
    <col min="6679" max="6912" width="11.42578125" style="33"/>
    <col min="6913" max="6913" width="65.28515625" style="33" bestFit="1" customWidth="1"/>
    <col min="6914" max="6914" width="11.42578125" style="33"/>
    <col min="6915" max="6915" width="63.42578125" style="33" customWidth="1"/>
    <col min="6916" max="6917" width="11.42578125" style="33"/>
    <col min="6918" max="6918" width="18.85546875" style="33" customWidth="1"/>
    <col min="6919" max="6919" width="11.42578125" style="33" customWidth="1"/>
    <col min="6920" max="6923" width="20.7109375" style="33" customWidth="1"/>
    <col min="6924" max="6924" width="11.42578125" style="33"/>
    <col min="6925" max="6934" width="0" style="33" hidden="1" customWidth="1"/>
    <col min="6935" max="7168" width="11.42578125" style="33"/>
    <col min="7169" max="7169" width="65.28515625" style="33" bestFit="1" customWidth="1"/>
    <col min="7170" max="7170" width="11.42578125" style="33"/>
    <col min="7171" max="7171" width="63.42578125" style="33" customWidth="1"/>
    <col min="7172" max="7173" width="11.42578125" style="33"/>
    <col min="7174" max="7174" width="18.85546875" style="33" customWidth="1"/>
    <col min="7175" max="7175" width="11.42578125" style="33" customWidth="1"/>
    <col min="7176" max="7179" width="20.7109375" style="33" customWidth="1"/>
    <col min="7180" max="7180" width="11.42578125" style="33"/>
    <col min="7181" max="7190" width="0" style="33" hidden="1" customWidth="1"/>
    <col min="7191" max="7424" width="11.42578125" style="33"/>
    <col min="7425" max="7425" width="65.28515625" style="33" bestFit="1" customWidth="1"/>
    <col min="7426" max="7426" width="11.42578125" style="33"/>
    <col min="7427" max="7427" width="63.42578125" style="33" customWidth="1"/>
    <col min="7428" max="7429" width="11.42578125" style="33"/>
    <col min="7430" max="7430" width="18.85546875" style="33" customWidth="1"/>
    <col min="7431" max="7431" width="11.42578125" style="33" customWidth="1"/>
    <col min="7432" max="7435" width="20.7109375" style="33" customWidth="1"/>
    <col min="7436" max="7436" width="11.42578125" style="33"/>
    <col min="7437" max="7446" width="0" style="33" hidden="1" customWidth="1"/>
    <col min="7447" max="7680" width="11.42578125" style="33"/>
    <col min="7681" max="7681" width="65.28515625" style="33" bestFit="1" customWidth="1"/>
    <col min="7682" max="7682" width="11.42578125" style="33"/>
    <col min="7683" max="7683" width="63.42578125" style="33" customWidth="1"/>
    <col min="7684" max="7685" width="11.42578125" style="33"/>
    <col min="7686" max="7686" width="18.85546875" style="33" customWidth="1"/>
    <col min="7687" max="7687" width="11.42578125" style="33" customWidth="1"/>
    <col min="7688" max="7691" width="20.7109375" style="33" customWidth="1"/>
    <col min="7692" max="7692" width="11.42578125" style="33"/>
    <col min="7693" max="7702" width="0" style="33" hidden="1" customWidth="1"/>
    <col min="7703" max="7936" width="11.42578125" style="33"/>
    <col min="7937" max="7937" width="65.28515625" style="33" bestFit="1" customWidth="1"/>
    <col min="7938" max="7938" width="11.42578125" style="33"/>
    <col min="7939" max="7939" width="63.42578125" style="33" customWidth="1"/>
    <col min="7940" max="7941" width="11.42578125" style="33"/>
    <col min="7942" max="7942" width="18.85546875" style="33" customWidth="1"/>
    <col min="7943" max="7943" width="11.42578125" style="33" customWidth="1"/>
    <col min="7944" max="7947" width="20.7109375" style="33" customWidth="1"/>
    <col min="7948" max="7948" width="11.42578125" style="33"/>
    <col min="7949" max="7958" width="0" style="33" hidden="1" customWidth="1"/>
    <col min="7959" max="8192" width="11.42578125" style="33"/>
    <col min="8193" max="8193" width="65.28515625" style="33" bestFit="1" customWidth="1"/>
    <col min="8194" max="8194" width="11.42578125" style="33"/>
    <col min="8195" max="8195" width="63.42578125" style="33" customWidth="1"/>
    <col min="8196" max="8197" width="11.42578125" style="33"/>
    <col min="8198" max="8198" width="18.85546875" style="33" customWidth="1"/>
    <col min="8199" max="8199" width="11.42578125" style="33" customWidth="1"/>
    <col min="8200" max="8203" width="20.7109375" style="33" customWidth="1"/>
    <col min="8204" max="8204" width="11.42578125" style="33"/>
    <col min="8205" max="8214" width="0" style="33" hidden="1" customWidth="1"/>
    <col min="8215" max="8448" width="11.42578125" style="33"/>
    <col min="8449" max="8449" width="65.28515625" style="33" bestFit="1" customWidth="1"/>
    <col min="8450" max="8450" width="11.42578125" style="33"/>
    <col min="8451" max="8451" width="63.42578125" style="33" customWidth="1"/>
    <col min="8452" max="8453" width="11.42578125" style="33"/>
    <col min="8454" max="8454" width="18.85546875" style="33" customWidth="1"/>
    <col min="8455" max="8455" width="11.42578125" style="33" customWidth="1"/>
    <col min="8456" max="8459" width="20.7109375" style="33" customWidth="1"/>
    <col min="8460" max="8460" width="11.42578125" style="33"/>
    <col min="8461" max="8470" width="0" style="33" hidden="1" customWidth="1"/>
    <col min="8471" max="8704" width="11.42578125" style="33"/>
    <col min="8705" max="8705" width="65.28515625" style="33" bestFit="1" customWidth="1"/>
    <col min="8706" max="8706" width="11.42578125" style="33"/>
    <col min="8707" max="8707" width="63.42578125" style="33" customWidth="1"/>
    <col min="8708" max="8709" width="11.42578125" style="33"/>
    <col min="8710" max="8710" width="18.85546875" style="33" customWidth="1"/>
    <col min="8711" max="8711" width="11.42578125" style="33" customWidth="1"/>
    <col min="8712" max="8715" width="20.7109375" style="33" customWidth="1"/>
    <col min="8716" max="8716" width="11.42578125" style="33"/>
    <col min="8717" max="8726" width="0" style="33" hidden="1" customWidth="1"/>
    <col min="8727" max="8960" width="11.42578125" style="33"/>
    <col min="8961" max="8961" width="65.28515625" style="33" bestFit="1" customWidth="1"/>
    <col min="8962" max="8962" width="11.42578125" style="33"/>
    <col min="8963" max="8963" width="63.42578125" style="33" customWidth="1"/>
    <col min="8964" max="8965" width="11.42578125" style="33"/>
    <col min="8966" max="8966" width="18.85546875" style="33" customWidth="1"/>
    <col min="8967" max="8967" width="11.42578125" style="33" customWidth="1"/>
    <col min="8968" max="8971" width="20.7109375" style="33" customWidth="1"/>
    <col min="8972" max="8972" width="11.42578125" style="33"/>
    <col min="8973" max="8982" width="0" style="33" hidden="1" customWidth="1"/>
    <col min="8983" max="9216" width="11.42578125" style="33"/>
    <col min="9217" max="9217" width="65.28515625" style="33" bestFit="1" customWidth="1"/>
    <col min="9218" max="9218" width="11.42578125" style="33"/>
    <col min="9219" max="9219" width="63.42578125" style="33" customWidth="1"/>
    <col min="9220" max="9221" width="11.42578125" style="33"/>
    <col min="9222" max="9222" width="18.85546875" style="33" customWidth="1"/>
    <col min="9223" max="9223" width="11.42578125" style="33" customWidth="1"/>
    <col min="9224" max="9227" width="20.7109375" style="33" customWidth="1"/>
    <col min="9228" max="9228" width="11.42578125" style="33"/>
    <col min="9229" max="9238" width="0" style="33" hidden="1" customWidth="1"/>
    <col min="9239" max="9472" width="11.42578125" style="33"/>
    <col min="9473" max="9473" width="65.28515625" style="33" bestFit="1" customWidth="1"/>
    <col min="9474" max="9474" width="11.42578125" style="33"/>
    <col min="9475" max="9475" width="63.42578125" style="33" customWidth="1"/>
    <col min="9476" max="9477" width="11.42578125" style="33"/>
    <col min="9478" max="9478" width="18.85546875" style="33" customWidth="1"/>
    <col min="9479" max="9479" width="11.42578125" style="33" customWidth="1"/>
    <col min="9480" max="9483" width="20.7109375" style="33" customWidth="1"/>
    <col min="9484" max="9484" width="11.42578125" style="33"/>
    <col min="9485" max="9494" width="0" style="33" hidden="1" customWidth="1"/>
    <col min="9495" max="9728" width="11.42578125" style="33"/>
    <col min="9729" max="9729" width="65.28515625" style="33" bestFit="1" customWidth="1"/>
    <col min="9730" max="9730" width="11.42578125" style="33"/>
    <col min="9731" max="9731" width="63.42578125" style="33" customWidth="1"/>
    <col min="9732" max="9733" width="11.42578125" style="33"/>
    <col min="9734" max="9734" width="18.85546875" style="33" customWidth="1"/>
    <col min="9735" max="9735" width="11.42578125" style="33" customWidth="1"/>
    <col min="9736" max="9739" width="20.7109375" style="33" customWidth="1"/>
    <col min="9740" max="9740" width="11.42578125" style="33"/>
    <col min="9741" max="9750" width="0" style="33" hidden="1" customWidth="1"/>
    <col min="9751" max="9984" width="11.42578125" style="33"/>
    <col min="9985" max="9985" width="65.28515625" style="33" bestFit="1" customWidth="1"/>
    <col min="9986" max="9986" width="11.42578125" style="33"/>
    <col min="9987" max="9987" width="63.42578125" style="33" customWidth="1"/>
    <col min="9988" max="9989" width="11.42578125" style="33"/>
    <col min="9990" max="9990" width="18.85546875" style="33" customWidth="1"/>
    <col min="9991" max="9991" width="11.42578125" style="33" customWidth="1"/>
    <col min="9992" max="9995" width="20.7109375" style="33" customWidth="1"/>
    <col min="9996" max="9996" width="11.42578125" style="33"/>
    <col min="9997" max="10006" width="0" style="33" hidden="1" customWidth="1"/>
    <col min="10007" max="10240" width="11.42578125" style="33"/>
    <col min="10241" max="10241" width="65.28515625" style="33" bestFit="1" customWidth="1"/>
    <col min="10242" max="10242" width="11.42578125" style="33"/>
    <col min="10243" max="10243" width="63.42578125" style="33" customWidth="1"/>
    <col min="10244" max="10245" width="11.42578125" style="33"/>
    <col min="10246" max="10246" width="18.85546875" style="33" customWidth="1"/>
    <col min="10247" max="10247" width="11.42578125" style="33" customWidth="1"/>
    <col min="10248" max="10251" width="20.7109375" style="33" customWidth="1"/>
    <col min="10252" max="10252" width="11.42578125" style="33"/>
    <col min="10253" max="10262" width="0" style="33" hidden="1" customWidth="1"/>
    <col min="10263" max="10496" width="11.42578125" style="33"/>
    <col min="10497" max="10497" width="65.28515625" style="33" bestFit="1" customWidth="1"/>
    <col min="10498" max="10498" width="11.42578125" style="33"/>
    <col min="10499" max="10499" width="63.42578125" style="33" customWidth="1"/>
    <col min="10500" max="10501" width="11.42578125" style="33"/>
    <col min="10502" max="10502" width="18.85546875" style="33" customWidth="1"/>
    <col min="10503" max="10503" width="11.42578125" style="33" customWidth="1"/>
    <col min="10504" max="10507" width="20.7109375" style="33" customWidth="1"/>
    <col min="10508" max="10508" width="11.42578125" style="33"/>
    <col min="10509" max="10518" width="0" style="33" hidden="1" customWidth="1"/>
    <col min="10519" max="10752" width="11.42578125" style="33"/>
    <col min="10753" max="10753" width="65.28515625" style="33" bestFit="1" customWidth="1"/>
    <col min="10754" max="10754" width="11.42578125" style="33"/>
    <col min="10755" max="10755" width="63.42578125" style="33" customWidth="1"/>
    <col min="10756" max="10757" width="11.42578125" style="33"/>
    <col min="10758" max="10758" width="18.85546875" style="33" customWidth="1"/>
    <col min="10759" max="10759" width="11.42578125" style="33" customWidth="1"/>
    <col min="10760" max="10763" width="20.7109375" style="33" customWidth="1"/>
    <col min="10764" max="10764" width="11.42578125" style="33"/>
    <col min="10765" max="10774" width="0" style="33" hidden="1" customWidth="1"/>
    <col min="10775" max="11008" width="11.42578125" style="33"/>
    <col min="11009" max="11009" width="65.28515625" style="33" bestFit="1" customWidth="1"/>
    <col min="11010" max="11010" width="11.42578125" style="33"/>
    <col min="11011" max="11011" width="63.42578125" style="33" customWidth="1"/>
    <col min="11012" max="11013" width="11.42578125" style="33"/>
    <col min="11014" max="11014" width="18.85546875" style="33" customWidth="1"/>
    <col min="11015" max="11015" width="11.42578125" style="33" customWidth="1"/>
    <col min="11016" max="11019" width="20.7109375" style="33" customWidth="1"/>
    <col min="11020" max="11020" width="11.42578125" style="33"/>
    <col min="11021" max="11030" width="0" style="33" hidden="1" customWidth="1"/>
    <col min="11031" max="11264" width="11.42578125" style="33"/>
    <col min="11265" max="11265" width="65.28515625" style="33" bestFit="1" customWidth="1"/>
    <col min="11266" max="11266" width="11.42578125" style="33"/>
    <col min="11267" max="11267" width="63.42578125" style="33" customWidth="1"/>
    <col min="11268" max="11269" width="11.42578125" style="33"/>
    <col min="11270" max="11270" width="18.85546875" style="33" customWidth="1"/>
    <col min="11271" max="11271" width="11.42578125" style="33" customWidth="1"/>
    <col min="11272" max="11275" width="20.7109375" style="33" customWidth="1"/>
    <col min="11276" max="11276" width="11.42578125" style="33"/>
    <col min="11277" max="11286" width="0" style="33" hidden="1" customWidth="1"/>
    <col min="11287" max="11520" width="11.42578125" style="33"/>
    <col min="11521" max="11521" width="65.28515625" style="33" bestFit="1" customWidth="1"/>
    <col min="11522" max="11522" width="11.42578125" style="33"/>
    <col min="11523" max="11523" width="63.42578125" style="33" customWidth="1"/>
    <col min="11524" max="11525" width="11.42578125" style="33"/>
    <col min="11526" max="11526" width="18.85546875" style="33" customWidth="1"/>
    <col min="11527" max="11527" width="11.42578125" style="33" customWidth="1"/>
    <col min="11528" max="11531" width="20.7109375" style="33" customWidth="1"/>
    <col min="11532" max="11532" width="11.42578125" style="33"/>
    <col min="11533" max="11542" width="0" style="33" hidden="1" customWidth="1"/>
    <col min="11543" max="11776" width="11.42578125" style="33"/>
    <col min="11777" max="11777" width="65.28515625" style="33" bestFit="1" customWidth="1"/>
    <col min="11778" max="11778" width="11.42578125" style="33"/>
    <col min="11779" max="11779" width="63.42578125" style="33" customWidth="1"/>
    <col min="11780" max="11781" width="11.42578125" style="33"/>
    <col min="11782" max="11782" width="18.85546875" style="33" customWidth="1"/>
    <col min="11783" max="11783" width="11.42578125" style="33" customWidth="1"/>
    <col min="11784" max="11787" width="20.7109375" style="33" customWidth="1"/>
    <col min="11788" max="11788" width="11.42578125" style="33"/>
    <col min="11789" max="11798" width="0" style="33" hidden="1" customWidth="1"/>
    <col min="11799" max="12032" width="11.42578125" style="33"/>
    <col min="12033" max="12033" width="65.28515625" style="33" bestFit="1" customWidth="1"/>
    <col min="12034" max="12034" width="11.42578125" style="33"/>
    <col min="12035" max="12035" width="63.42578125" style="33" customWidth="1"/>
    <col min="12036" max="12037" width="11.42578125" style="33"/>
    <col min="12038" max="12038" width="18.85546875" style="33" customWidth="1"/>
    <col min="12039" max="12039" width="11.42578125" style="33" customWidth="1"/>
    <col min="12040" max="12043" width="20.7109375" style="33" customWidth="1"/>
    <col min="12044" max="12044" width="11.42578125" style="33"/>
    <col min="12045" max="12054" width="0" style="33" hidden="1" customWidth="1"/>
    <col min="12055" max="12288" width="11.42578125" style="33"/>
    <col min="12289" max="12289" width="65.28515625" style="33" bestFit="1" customWidth="1"/>
    <col min="12290" max="12290" width="11.42578125" style="33"/>
    <col min="12291" max="12291" width="63.42578125" style="33" customWidth="1"/>
    <col min="12292" max="12293" width="11.42578125" style="33"/>
    <col min="12294" max="12294" width="18.85546875" style="33" customWidth="1"/>
    <col min="12295" max="12295" width="11.42578125" style="33" customWidth="1"/>
    <col min="12296" max="12299" width="20.7109375" style="33" customWidth="1"/>
    <col min="12300" max="12300" width="11.42578125" style="33"/>
    <col min="12301" max="12310" width="0" style="33" hidden="1" customWidth="1"/>
    <col min="12311" max="12544" width="11.42578125" style="33"/>
    <col min="12545" max="12545" width="65.28515625" style="33" bestFit="1" customWidth="1"/>
    <col min="12546" max="12546" width="11.42578125" style="33"/>
    <col min="12547" max="12547" width="63.42578125" style="33" customWidth="1"/>
    <col min="12548" max="12549" width="11.42578125" style="33"/>
    <col min="12550" max="12550" width="18.85546875" style="33" customWidth="1"/>
    <col min="12551" max="12551" width="11.42578125" style="33" customWidth="1"/>
    <col min="12552" max="12555" width="20.7109375" style="33" customWidth="1"/>
    <col min="12556" max="12556" width="11.42578125" style="33"/>
    <col min="12557" max="12566" width="0" style="33" hidden="1" customWidth="1"/>
    <col min="12567" max="12800" width="11.42578125" style="33"/>
    <col min="12801" max="12801" width="65.28515625" style="33" bestFit="1" customWidth="1"/>
    <col min="12802" max="12802" width="11.42578125" style="33"/>
    <col min="12803" max="12803" width="63.42578125" style="33" customWidth="1"/>
    <col min="12804" max="12805" width="11.42578125" style="33"/>
    <col min="12806" max="12806" width="18.85546875" style="33" customWidth="1"/>
    <col min="12807" max="12807" width="11.42578125" style="33" customWidth="1"/>
    <col min="12808" max="12811" width="20.7109375" style="33" customWidth="1"/>
    <col min="12812" max="12812" width="11.42578125" style="33"/>
    <col min="12813" max="12822" width="0" style="33" hidden="1" customWidth="1"/>
    <col min="12823" max="13056" width="11.42578125" style="33"/>
    <col min="13057" max="13057" width="65.28515625" style="33" bestFit="1" customWidth="1"/>
    <col min="13058" max="13058" width="11.42578125" style="33"/>
    <col min="13059" max="13059" width="63.42578125" style="33" customWidth="1"/>
    <col min="13060" max="13061" width="11.42578125" style="33"/>
    <col min="13062" max="13062" width="18.85546875" style="33" customWidth="1"/>
    <col min="13063" max="13063" width="11.42578125" style="33" customWidth="1"/>
    <col min="13064" max="13067" width="20.7109375" style="33" customWidth="1"/>
    <col min="13068" max="13068" width="11.42578125" style="33"/>
    <col min="13069" max="13078" width="0" style="33" hidden="1" customWidth="1"/>
    <col min="13079" max="13312" width="11.42578125" style="33"/>
    <col min="13313" max="13313" width="65.28515625" style="33" bestFit="1" customWidth="1"/>
    <col min="13314" max="13314" width="11.42578125" style="33"/>
    <col min="13315" max="13315" width="63.42578125" style="33" customWidth="1"/>
    <col min="13316" max="13317" width="11.42578125" style="33"/>
    <col min="13318" max="13318" width="18.85546875" style="33" customWidth="1"/>
    <col min="13319" max="13319" width="11.42578125" style="33" customWidth="1"/>
    <col min="13320" max="13323" width="20.7109375" style="33" customWidth="1"/>
    <col min="13324" max="13324" width="11.42578125" style="33"/>
    <col min="13325" max="13334" width="0" style="33" hidden="1" customWidth="1"/>
    <col min="13335" max="13568" width="11.42578125" style="33"/>
    <col min="13569" max="13569" width="65.28515625" style="33" bestFit="1" customWidth="1"/>
    <col min="13570" max="13570" width="11.42578125" style="33"/>
    <col min="13571" max="13571" width="63.42578125" style="33" customWidth="1"/>
    <col min="13572" max="13573" width="11.42578125" style="33"/>
    <col min="13574" max="13574" width="18.85546875" style="33" customWidth="1"/>
    <col min="13575" max="13575" width="11.42578125" style="33" customWidth="1"/>
    <col min="13576" max="13579" width="20.7109375" style="33" customWidth="1"/>
    <col min="13580" max="13580" width="11.42578125" style="33"/>
    <col min="13581" max="13590" width="0" style="33" hidden="1" customWidth="1"/>
    <col min="13591" max="13824" width="11.42578125" style="33"/>
    <col min="13825" max="13825" width="65.28515625" style="33" bestFit="1" customWidth="1"/>
    <col min="13826" max="13826" width="11.42578125" style="33"/>
    <col min="13827" max="13827" width="63.42578125" style="33" customWidth="1"/>
    <col min="13828" max="13829" width="11.42578125" style="33"/>
    <col min="13830" max="13830" width="18.85546875" style="33" customWidth="1"/>
    <col min="13831" max="13831" width="11.42578125" style="33" customWidth="1"/>
    <col min="13832" max="13835" width="20.7109375" style="33" customWidth="1"/>
    <col min="13836" max="13836" width="11.42578125" style="33"/>
    <col min="13837" max="13846" width="0" style="33" hidden="1" customWidth="1"/>
    <col min="13847" max="14080" width="11.42578125" style="33"/>
    <col min="14081" max="14081" width="65.28515625" style="33" bestFit="1" customWidth="1"/>
    <col min="14082" max="14082" width="11.42578125" style="33"/>
    <col min="14083" max="14083" width="63.42578125" style="33" customWidth="1"/>
    <col min="14084" max="14085" width="11.42578125" style="33"/>
    <col min="14086" max="14086" width="18.85546875" style="33" customWidth="1"/>
    <col min="14087" max="14087" width="11.42578125" style="33" customWidth="1"/>
    <col min="14088" max="14091" width="20.7109375" style="33" customWidth="1"/>
    <col min="14092" max="14092" width="11.42578125" style="33"/>
    <col min="14093" max="14102" width="0" style="33" hidden="1" customWidth="1"/>
    <col min="14103" max="14336" width="11.42578125" style="33"/>
    <col min="14337" max="14337" width="65.28515625" style="33" bestFit="1" customWidth="1"/>
    <col min="14338" max="14338" width="11.42578125" style="33"/>
    <col min="14339" max="14339" width="63.42578125" style="33" customWidth="1"/>
    <col min="14340" max="14341" width="11.42578125" style="33"/>
    <col min="14342" max="14342" width="18.85546875" style="33" customWidth="1"/>
    <col min="14343" max="14343" width="11.42578125" style="33" customWidth="1"/>
    <col min="14344" max="14347" width="20.7109375" style="33" customWidth="1"/>
    <col min="14348" max="14348" width="11.42578125" style="33"/>
    <col min="14349" max="14358" width="0" style="33" hidden="1" customWidth="1"/>
    <col min="14359" max="14592" width="11.42578125" style="33"/>
    <col min="14593" max="14593" width="65.28515625" style="33" bestFit="1" customWidth="1"/>
    <col min="14594" max="14594" width="11.42578125" style="33"/>
    <col min="14595" max="14595" width="63.42578125" style="33" customWidth="1"/>
    <col min="14596" max="14597" width="11.42578125" style="33"/>
    <col min="14598" max="14598" width="18.85546875" style="33" customWidth="1"/>
    <col min="14599" max="14599" width="11.42578125" style="33" customWidth="1"/>
    <col min="14600" max="14603" width="20.7109375" style="33" customWidth="1"/>
    <col min="14604" max="14604" width="11.42578125" style="33"/>
    <col min="14605" max="14614" width="0" style="33" hidden="1" customWidth="1"/>
    <col min="14615" max="14848" width="11.42578125" style="33"/>
    <col min="14849" max="14849" width="65.28515625" style="33" bestFit="1" customWidth="1"/>
    <col min="14850" max="14850" width="11.42578125" style="33"/>
    <col min="14851" max="14851" width="63.42578125" style="33" customWidth="1"/>
    <col min="14852" max="14853" width="11.42578125" style="33"/>
    <col min="14854" max="14854" width="18.85546875" style="33" customWidth="1"/>
    <col min="14855" max="14855" width="11.42578125" style="33" customWidth="1"/>
    <col min="14856" max="14859" width="20.7109375" style="33" customWidth="1"/>
    <col min="14860" max="14860" width="11.42578125" style="33"/>
    <col min="14861" max="14870" width="0" style="33" hidden="1" customWidth="1"/>
    <col min="14871" max="15104" width="11.42578125" style="33"/>
    <col min="15105" max="15105" width="65.28515625" style="33" bestFit="1" customWidth="1"/>
    <col min="15106" max="15106" width="11.42578125" style="33"/>
    <col min="15107" max="15107" width="63.42578125" style="33" customWidth="1"/>
    <col min="15108" max="15109" width="11.42578125" style="33"/>
    <col min="15110" max="15110" width="18.85546875" style="33" customWidth="1"/>
    <col min="15111" max="15111" width="11.42578125" style="33" customWidth="1"/>
    <col min="15112" max="15115" width="20.7109375" style="33" customWidth="1"/>
    <col min="15116" max="15116" width="11.42578125" style="33"/>
    <col min="15117" max="15126" width="0" style="33" hidden="1" customWidth="1"/>
    <col min="15127" max="15360" width="11.42578125" style="33"/>
    <col min="15361" max="15361" width="65.28515625" style="33" bestFit="1" customWidth="1"/>
    <col min="15362" max="15362" width="11.42578125" style="33"/>
    <col min="15363" max="15363" width="63.42578125" style="33" customWidth="1"/>
    <col min="15364" max="15365" width="11.42578125" style="33"/>
    <col min="15366" max="15366" width="18.85546875" style="33" customWidth="1"/>
    <col min="15367" max="15367" width="11.42578125" style="33" customWidth="1"/>
    <col min="15368" max="15371" width="20.7109375" style="33" customWidth="1"/>
    <col min="15372" max="15372" width="11.42578125" style="33"/>
    <col min="15373" max="15382" width="0" style="33" hidden="1" customWidth="1"/>
    <col min="15383" max="15616" width="11.42578125" style="33"/>
    <col min="15617" max="15617" width="65.28515625" style="33" bestFit="1" customWidth="1"/>
    <col min="15618" max="15618" width="11.42578125" style="33"/>
    <col min="15619" max="15619" width="63.42578125" style="33" customWidth="1"/>
    <col min="15620" max="15621" width="11.42578125" style="33"/>
    <col min="15622" max="15622" width="18.85546875" style="33" customWidth="1"/>
    <col min="15623" max="15623" width="11.42578125" style="33" customWidth="1"/>
    <col min="15624" max="15627" width="20.7109375" style="33" customWidth="1"/>
    <col min="15628" max="15628" width="11.42578125" style="33"/>
    <col min="15629" max="15638" width="0" style="33" hidden="1" customWidth="1"/>
    <col min="15639" max="15872" width="11.42578125" style="33"/>
    <col min="15873" max="15873" width="65.28515625" style="33" bestFit="1" customWidth="1"/>
    <col min="15874" max="15874" width="11.42578125" style="33"/>
    <col min="15875" max="15875" width="63.42578125" style="33" customWidth="1"/>
    <col min="15876" max="15877" width="11.42578125" style="33"/>
    <col min="15878" max="15878" width="18.85546875" style="33" customWidth="1"/>
    <col min="15879" max="15879" width="11.42578125" style="33" customWidth="1"/>
    <col min="15880" max="15883" width="20.7109375" style="33" customWidth="1"/>
    <col min="15884" max="15884" width="11.42578125" style="33"/>
    <col min="15885" max="15894" width="0" style="33" hidden="1" customWidth="1"/>
    <col min="15895" max="16128" width="11.42578125" style="33"/>
    <col min="16129" max="16129" width="65.28515625" style="33" bestFit="1" customWidth="1"/>
    <col min="16130" max="16130" width="11.42578125" style="33"/>
    <col min="16131" max="16131" width="63.42578125" style="33" customWidth="1"/>
    <col min="16132" max="16133" width="11.42578125" style="33"/>
    <col min="16134" max="16134" width="18.85546875" style="33" customWidth="1"/>
    <col min="16135" max="16135" width="11.42578125" style="33" customWidth="1"/>
    <col min="16136" max="16139" width="20.7109375" style="33" customWidth="1"/>
    <col min="16140" max="16140" width="11.42578125" style="33"/>
    <col min="16141" max="16150" width="0" style="33" hidden="1" customWidth="1"/>
    <col min="16151" max="16384" width="11.42578125" style="33"/>
  </cols>
  <sheetData>
    <row r="1" spans="1:20" ht="37.5" customHeight="1" x14ac:dyDescent="0.2">
      <c r="A1" s="32" t="s">
        <v>140</v>
      </c>
      <c r="C1" s="32" t="s">
        <v>141</v>
      </c>
      <c r="E1" s="32" t="s">
        <v>142</v>
      </c>
      <c r="F1" s="32" t="s">
        <v>143</v>
      </c>
      <c r="H1" s="545" t="s">
        <v>144</v>
      </c>
      <c r="I1" s="545"/>
      <c r="J1" s="545"/>
      <c r="K1" s="545"/>
      <c r="L1" s="546" t="s">
        <v>145</v>
      </c>
      <c r="M1" s="547"/>
      <c r="N1" s="547"/>
      <c r="O1" s="547"/>
      <c r="P1" s="35"/>
      <c r="Q1" s="548" t="s">
        <v>146</v>
      </c>
      <c r="R1" s="548"/>
      <c r="S1" s="548"/>
      <c r="T1" s="548"/>
    </row>
    <row r="2" spans="1:20" ht="21" customHeight="1" thickBot="1" x14ac:dyDescent="0.25">
      <c r="A2" s="36" t="s">
        <v>147</v>
      </c>
      <c r="C2" s="37" t="s">
        <v>148</v>
      </c>
      <c r="E2" s="38">
        <v>1</v>
      </c>
      <c r="F2" s="38" t="s">
        <v>149</v>
      </c>
      <c r="H2" s="540" t="s">
        <v>150</v>
      </c>
      <c r="I2" s="541"/>
      <c r="J2" s="541"/>
      <c r="K2" s="542"/>
      <c r="M2" s="39">
        <v>2012</v>
      </c>
      <c r="N2" s="39"/>
      <c r="O2" s="39"/>
      <c r="P2" s="40"/>
      <c r="Q2" s="32"/>
      <c r="R2" s="41" t="s">
        <v>151</v>
      </c>
      <c r="S2" s="41" t="s">
        <v>152</v>
      </c>
      <c r="T2" s="41" t="s">
        <v>153</v>
      </c>
    </row>
    <row r="3" spans="1:20" ht="19.5" customHeight="1" x14ac:dyDescent="0.2">
      <c r="A3" s="42" t="s">
        <v>154</v>
      </c>
      <c r="C3" s="37" t="s">
        <v>155</v>
      </c>
      <c r="E3" s="38">
        <v>2</v>
      </c>
      <c r="F3" s="38" t="s">
        <v>156</v>
      </c>
      <c r="H3" s="549" t="s">
        <v>157</v>
      </c>
      <c r="I3" s="43">
        <v>2017</v>
      </c>
      <c r="J3" s="44"/>
      <c r="K3" s="45"/>
      <c r="M3" s="46" t="s">
        <v>151</v>
      </c>
      <c r="N3" s="46" t="s">
        <v>152</v>
      </c>
      <c r="O3" s="46" t="s">
        <v>153</v>
      </c>
      <c r="P3" s="40"/>
      <c r="Q3" s="47" t="s">
        <v>158</v>
      </c>
      <c r="R3" s="48">
        <v>479830</v>
      </c>
      <c r="S3" s="48">
        <v>222331</v>
      </c>
      <c r="T3" s="48">
        <v>257499</v>
      </c>
    </row>
    <row r="4" spans="1:20" ht="15.75" customHeight="1" x14ac:dyDescent="0.2">
      <c r="A4" s="49" t="s">
        <v>159</v>
      </c>
      <c r="C4" s="37" t="s">
        <v>160</v>
      </c>
      <c r="E4" s="38">
        <v>3</v>
      </c>
      <c r="F4" s="38" t="s">
        <v>161</v>
      </c>
      <c r="H4" s="550"/>
      <c r="I4" s="50" t="s">
        <v>151</v>
      </c>
      <c r="J4" s="51" t="s">
        <v>152</v>
      </c>
      <c r="K4" s="52" t="s">
        <v>153</v>
      </c>
      <c r="M4" s="48">
        <v>7571345</v>
      </c>
      <c r="N4" s="48">
        <v>3653868</v>
      </c>
      <c r="O4" s="48">
        <v>3917477</v>
      </c>
      <c r="P4" s="40"/>
      <c r="Q4" s="47" t="s">
        <v>162</v>
      </c>
      <c r="R4" s="48">
        <v>135160</v>
      </c>
      <c r="S4" s="48">
        <v>62795</v>
      </c>
      <c r="T4" s="48">
        <v>72365</v>
      </c>
    </row>
    <row r="5" spans="1:20" x14ac:dyDescent="0.2">
      <c r="C5" s="37" t="s">
        <v>163</v>
      </c>
      <c r="E5" s="38">
        <v>4</v>
      </c>
      <c r="F5" s="38" t="s">
        <v>164</v>
      </c>
      <c r="H5" s="53" t="s">
        <v>165</v>
      </c>
      <c r="I5" s="54"/>
      <c r="J5" s="55"/>
      <c r="K5" s="56"/>
      <c r="M5" s="57">
        <v>120482</v>
      </c>
      <c r="N5" s="57">
        <v>61704</v>
      </c>
      <c r="O5" s="57">
        <v>58778</v>
      </c>
      <c r="P5" s="40"/>
      <c r="Q5" s="47" t="s">
        <v>166</v>
      </c>
      <c r="R5" s="48">
        <v>109955</v>
      </c>
      <c r="S5" s="48">
        <v>55153</v>
      </c>
      <c r="T5" s="48">
        <v>54802</v>
      </c>
    </row>
    <row r="6" spans="1:20" x14ac:dyDescent="0.2">
      <c r="A6" s="58" t="s">
        <v>112</v>
      </c>
      <c r="C6" s="37" t="s">
        <v>167</v>
      </c>
      <c r="E6" s="38">
        <v>5</v>
      </c>
      <c r="F6" s="38" t="s">
        <v>168</v>
      </c>
      <c r="H6" s="59" t="s">
        <v>151</v>
      </c>
      <c r="I6" s="60">
        <v>8080734</v>
      </c>
      <c r="J6" s="60">
        <v>3912910</v>
      </c>
      <c r="K6" s="60">
        <v>4167824</v>
      </c>
      <c r="M6" s="57">
        <v>120064</v>
      </c>
      <c r="N6" s="57">
        <v>61454</v>
      </c>
      <c r="O6" s="57">
        <v>58610</v>
      </c>
      <c r="P6" s="40"/>
      <c r="Q6" s="47" t="s">
        <v>169</v>
      </c>
      <c r="R6" s="48">
        <v>409257</v>
      </c>
      <c r="S6" s="48">
        <v>199566</v>
      </c>
      <c r="T6" s="48">
        <v>209691</v>
      </c>
    </row>
    <row r="7" spans="1:20" ht="12.75" customHeight="1" x14ac:dyDescent="0.2">
      <c r="A7" s="49" t="s">
        <v>170</v>
      </c>
      <c r="C7" s="37" t="s">
        <v>171</v>
      </c>
      <c r="E7" s="38">
        <v>6</v>
      </c>
      <c r="F7" s="38" t="s">
        <v>172</v>
      </c>
      <c r="H7" s="61" t="s">
        <v>173</v>
      </c>
      <c r="I7" s="62">
        <v>607390</v>
      </c>
      <c r="J7" s="62">
        <v>312062</v>
      </c>
      <c r="K7" s="62">
        <v>295328</v>
      </c>
      <c r="M7" s="57">
        <v>119780</v>
      </c>
      <c r="N7" s="57">
        <v>61272</v>
      </c>
      <c r="O7" s="57">
        <v>58508</v>
      </c>
      <c r="P7" s="40"/>
      <c r="Q7" s="47" t="s">
        <v>174</v>
      </c>
      <c r="R7" s="48">
        <v>400686</v>
      </c>
      <c r="S7" s="48">
        <v>197911</v>
      </c>
      <c r="T7" s="48">
        <v>202775</v>
      </c>
    </row>
    <row r="8" spans="1:20" ht="14.25" customHeight="1" x14ac:dyDescent="0.2">
      <c r="A8" s="49" t="s">
        <v>175</v>
      </c>
      <c r="C8" s="37" t="s">
        <v>176</v>
      </c>
      <c r="E8" s="38">
        <v>7</v>
      </c>
      <c r="F8" s="38" t="s">
        <v>177</v>
      </c>
      <c r="H8" s="61" t="s">
        <v>178</v>
      </c>
      <c r="I8" s="62">
        <v>601914</v>
      </c>
      <c r="J8" s="62">
        <v>308936</v>
      </c>
      <c r="K8" s="62">
        <v>292978</v>
      </c>
      <c r="M8" s="57">
        <v>119273</v>
      </c>
      <c r="N8" s="57">
        <v>61064</v>
      </c>
      <c r="O8" s="57">
        <v>58209</v>
      </c>
      <c r="P8" s="40"/>
      <c r="Q8" s="47" t="s">
        <v>179</v>
      </c>
      <c r="R8" s="48">
        <v>201593</v>
      </c>
      <c r="S8" s="48">
        <v>99557</v>
      </c>
      <c r="T8" s="48">
        <v>102036</v>
      </c>
    </row>
    <row r="9" spans="1:20" ht="15.75" customHeight="1" x14ac:dyDescent="0.2">
      <c r="A9" s="49" t="s">
        <v>180</v>
      </c>
      <c r="C9" s="32" t="s">
        <v>181</v>
      </c>
      <c r="E9" s="38">
        <v>8</v>
      </c>
      <c r="F9" s="38" t="s">
        <v>182</v>
      </c>
      <c r="H9" s="61" t="s">
        <v>183</v>
      </c>
      <c r="I9" s="62">
        <v>602967</v>
      </c>
      <c r="J9" s="62">
        <v>308654</v>
      </c>
      <c r="K9" s="62">
        <v>294313</v>
      </c>
      <c r="M9" s="57">
        <v>118935</v>
      </c>
      <c r="N9" s="57">
        <v>60931</v>
      </c>
      <c r="O9" s="57">
        <v>58004</v>
      </c>
      <c r="P9" s="40"/>
      <c r="Q9" s="47" t="s">
        <v>184</v>
      </c>
      <c r="R9" s="48">
        <v>597522</v>
      </c>
      <c r="S9" s="48">
        <v>292176</v>
      </c>
      <c r="T9" s="48">
        <v>305346</v>
      </c>
    </row>
    <row r="10" spans="1:20" x14ac:dyDescent="0.2">
      <c r="A10" s="49" t="s">
        <v>185</v>
      </c>
      <c r="C10" s="37" t="s">
        <v>186</v>
      </c>
      <c r="E10" s="38">
        <v>9</v>
      </c>
      <c r="F10" s="38" t="s">
        <v>187</v>
      </c>
      <c r="H10" s="61" t="s">
        <v>188</v>
      </c>
      <c r="I10" s="62">
        <v>632370</v>
      </c>
      <c r="J10" s="62">
        <v>321173</v>
      </c>
      <c r="K10" s="62">
        <v>311197</v>
      </c>
      <c r="M10" s="57">
        <v>118833</v>
      </c>
      <c r="N10" s="57">
        <v>60903</v>
      </c>
      <c r="O10" s="57">
        <v>57930</v>
      </c>
      <c r="P10" s="40"/>
      <c r="Q10" s="47" t="s">
        <v>189</v>
      </c>
      <c r="R10" s="48">
        <v>1030623</v>
      </c>
      <c r="S10" s="48">
        <v>502287</v>
      </c>
      <c r="T10" s="48">
        <v>528336</v>
      </c>
    </row>
    <row r="11" spans="1:20" x14ac:dyDescent="0.2">
      <c r="A11" s="49" t="s">
        <v>190</v>
      </c>
      <c r="C11" s="37" t="s">
        <v>191</v>
      </c>
      <c r="E11" s="38">
        <v>10</v>
      </c>
      <c r="F11" s="38" t="s">
        <v>192</v>
      </c>
      <c r="H11" s="61" t="s">
        <v>193</v>
      </c>
      <c r="I11" s="62">
        <v>672749</v>
      </c>
      <c r="J11" s="62">
        <v>339928</v>
      </c>
      <c r="K11" s="62">
        <v>332821</v>
      </c>
      <c r="M11" s="57">
        <v>118730</v>
      </c>
      <c r="N11" s="57">
        <v>60874</v>
      </c>
      <c r="O11" s="57">
        <v>57856</v>
      </c>
      <c r="P11" s="40"/>
      <c r="Q11" s="47" t="s">
        <v>194</v>
      </c>
      <c r="R11" s="48">
        <v>353859</v>
      </c>
      <c r="S11" s="48">
        <v>167533</v>
      </c>
      <c r="T11" s="48">
        <v>186326</v>
      </c>
    </row>
    <row r="12" spans="1:20" x14ac:dyDescent="0.2">
      <c r="A12" s="49" t="s">
        <v>195</v>
      </c>
      <c r="C12" s="37" t="s">
        <v>196</v>
      </c>
      <c r="E12" s="38">
        <v>11</v>
      </c>
      <c r="F12" s="38" t="s">
        <v>197</v>
      </c>
      <c r="H12" s="61" t="s">
        <v>198</v>
      </c>
      <c r="I12" s="62">
        <v>650902</v>
      </c>
      <c r="J12" s="62">
        <v>329064</v>
      </c>
      <c r="K12" s="62">
        <v>321838</v>
      </c>
      <c r="M12" s="57">
        <v>118696</v>
      </c>
      <c r="N12" s="57">
        <v>60878</v>
      </c>
      <c r="O12" s="57">
        <v>57818</v>
      </c>
      <c r="P12" s="40"/>
      <c r="Q12" s="47" t="s">
        <v>199</v>
      </c>
      <c r="R12" s="48">
        <v>851299</v>
      </c>
      <c r="S12" s="48">
        <v>406597</v>
      </c>
      <c r="T12" s="48">
        <v>444702</v>
      </c>
    </row>
    <row r="13" spans="1:20" x14ac:dyDescent="0.2">
      <c r="A13" s="49" t="s">
        <v>200</v>
      </c>
      <c r="C13" s="37" t="s">
        <v>201</v>
      </c>
      <c r="E13" s="38">
        <v>12</v>
      </c>
      <c r="F13" s="38" t="s">
        <v>202</v>
      </c>
      <c r="H13" s="61" t="s">
        <v>203</v>
      </c>
      <c r="I13" s="62">
        <v>651442</v>
      </c>
      <c r="J13" s="62">
        <v>316050</v>
      </c>
      <c r="K13" s="62">
        <v>335392</v>
      </c>
      <c r="M13" s="57">
        <v>119101</v>
      </c>
      <c r="N13" s="57">
        <v>61076</v>
      </c>
      <c r="O13" s="57">
        <v>58025</v>
      </c>
      <c r="P13" s="40"/>
      <c r="Q13" s="47" t="s">
        <v>204</v>
      </c>
      <c r="R13" s="48">
        <v>1094488</v>
      </c>
      <c r="S13" s="48">
        <v>518960</v>
      </c>
      <c r="T13" s="48">
        <v>575528</v>
      </c>
    </row>
    <row r="14" spans="1:20" x14ac:dyDescent="0.2">
      <c r="A14" s="49" t="s">
        <v>205</v>
      </c>
      <c r="C14" s="37" t="s">
        <v>206</v>
      </c>
      <c r="E14" s="38">
        <v>13</v>
      </c>
      <c r="F14" s="38" t="s">
        <v>207</v>
      </c>
      <c r="H14" s="61" t="s">
        <v>208</v>
      </c>
      <c r="I14" s="62">
        <v>640060</v>
      </c>
      <c r="J14" s="62">
        <v>303971</v>
      </c>
      <c r="K14" s="62">
        <v>336089</v>
      </c>
      <c r="M14" s="57">
        <v>119856</v>
      </c>
      <c r="N14" s="57">
        <v>61418</v>
      </c>
      <c r="O14" s="57">
        <v>58438</v>
      </c>
      <c r="P14" s="40"/>
      <c r="Q14" s="47" t="s">
        <v>209</v>
      </c>
      <c r="R14" s="48">
        <v>234948</v>
      </c>
      <c r="S14" s="48">
        <v>112703</v>
      </c>
      <c r="T14" s="48">
        <v>122245</v>
      </c>
    </row>
    <row r="15" spans="1:20" x14ac:dyDescent="0.2">
      <c r="A15" s="49" t="s">
        <v>210</v>
      </c>
      <c r="C15" s="37" t="s">
        <v>211</v>
      </c>
      <c r="E15" s="38">
        <v>14</v>
      </c>
      <c r="F15" s="38" t="s">
        <v>212</v>
      </c>
      <c r="H15" s="61" t="s">
        <v>213</v>
      </c>
      <c r="I15" s="62">
        <v>563389</v>
      </c>
      <c r="J15" s="62">
        <v>268367</v>
      </c>
      <c r="K15" s="62">
        <v>295022</v>
      </c>
      <c r="M15" s="57">
        <v>121019</v>
      </c>
      <c r="N15" s="57">
        <v>61921</v>
      </c>
      <c r="O15" s="57">
        <v>59098</v>
      </c>
      <c r="P15" s="40"/>
      <c r="Q15" s="47" t="s">
        <v>214</v>
      </c>
      <c r="R15" s="48">
        <v>147933</v>
      </c>
      <c r="S15" s="48">
        <v>68544</v>
      </c>
      <c r="T15" s="48">
        <v>79389</v>
      </c>
    </row>
    <row r="16" spans="1:20" x14ac:dyDescent="0.2">
      <c r="A16" s="49" t="s">
        <v>215</v>
      </c>
      <c r="C16" s="37" t="s">
        <v>216</v>
      </c>
      <c r="E16" s="38">
        <v>15</v>
      </c>
      <c r="F16" s="38" t="s">
        <v>217</v>
      </c>
      <c r="H16" s="61" t="s">
        <v>218</v>
      </c>
      <c r="I16" s="62">
        <v>519261</v>
      </c>
      <c r="J16" s="62">
        <v>244556</v>
      </c>
      <c r="K16" s="62">
        <v>274705</v>
      </c>
      <c r="M16" s="57">
        <v>122272</v>
      </c>
      <c r="N16" s="57">
        <v>62471</v>
      </c>
      <c r="O16" s="57">
        <v>59801</v>
      </c>
      <c r="P16" s="40"/>
      <c r="Q16" s="47" t="s">
        <v>219</v>
      </c>
      <c r="R16" s="48">
        <v>98209</v>
      </c>
      <c r="S16" s="48">
        <v>49277</v>
      </c>
      <c r="T16" s="48">
        <v>48932</v>
      </c>
    </row>
    <row r="17" spans="1:20" x14ac:dyDescent="0.2">
      <c r="A17" s="63" t="s">
        <v>220</v>
      </c>
      <c r="C17" s="37" t="s">
        <v>221</v>
      </c>
      <c r="E17" s="38">
        <v>16</v>
      </c>
      <c r="F17" s="38" t="s">
        <v>222</v>
      </c>
      <c r="H17" s="61" t="s">
        <v>223</v>
      </c>
      <c r="I17" s="62">
        <v>503389</v>
      </c>
      <c r="J17" s="62">
        <v>233302</v>
      </c>
      <c r="K17" s="62">
        <v>270087</v>
      </c>
      <c r="M17" s="57">
        <v>123722</v>
      </c>
      <c r="N17" s="57">
        <v>63080</v>
      </c>
      <c r="O17" s="57">
        <v>60642</v>
      </c>
      <c r="P17" s="40"/>
      <c r="Q17" s="47" t="s">
        <v>224</v>
      </c>
      <c r="R17" s="48">
        <v>108457</v>
      </c>
      <c r="S17" s="48">
        <v>52580</v>
      </c>
      <c r="T17" s="48">
        <v>55877</v>
      </c>
    </row>
    <row r="18" spans="1:20" ht="33.75" customHeight="1" x14ac:dyDescent="0.2">
      <c r="A18" s="64" t="s">
        <v>90</v>
      </c>
      <c r="C18" s="37" t="s">
        <v>225</v>
      </c>
      <c r="E18" s="38">
        <v>17</v>
      </c>
      <c r="F18" s="38" t="s">
        <v>226</v>
      </c>
      <c r="H18" s="61" t="s">
        <v>227</v>
      </c>
      <c r="I18" s="62">
        <v>439872</v>
      </c>
      <c r="J18" s="62">
        <v>200142</v>
      </c>
      <c r="K18" s="62">
        <v>239730</v>
      </c>
      <c r="M18" s="57">
        <v>125124</v>
      </c>
      <c r="N18" s="57">
        <v>63639</v>
      </c>
      <c r="O18" s="57">
        <v>61485</v>
      </c>
      <c r="P18" s="40"/>
      <c r="Q18" s="47" t="s">
        <v>228</v>
      </c>
      <c r="R18" s="48">
        <v>258212</v>
      </c>
      <c r="S18" s="48">
        <v>125944</v>
      </c>
      <c r="T18" s="48">
        <v>132268</v>
      </c>
    </row>
    <row r="19" spans="1:20" ht="33.75" customHeight="1" x14ac:dyDescent="0.2">
      <c r="A19" s="64" t="s">
        <v>91</v>
      </c>
      <c r="C19" s="37" t="s">
        <v>229</v>
      </c>
      <c r="E19" s="38">
        <v>18</v>
      </c>
      <c r="F19" s="38" t="s">
        <v>230</v>
      </c>
      <c r="H19" s="61" t="s">
        <v>231</v>
      </c>
      <c r="I19" s="62">
        <v>341916</v>
      </c>
      <c r="J19" s="62">
        <v>152813</v>
      </c>
      <c r="K19" s="62">
        <v>189103</v>
      </c>
      <c r="M19" s="57">
        <v>126598</v>
      </c>
      <c r="N19" s="57">
        <v>64282</v>
      </c>
      <c r="O19" s="57">
        <v>62316</v>
      </c>
      <c r="P19" s="40"/>
      <c r="Q19" s="47" t="s">
        <v>232</v>
      </c>
      <c r="R19" s="48">
        <v>24160</v>
      </c>
      <c r="S19" s="48">
        <v>12726</v>
      </c>
      <c r="T19" s="48">
        <v>11434</v>
      </c>
    </row>
    <row r="20" spans="1:20" ht="33.75" customHeight="1" x14ac:dyDescent="0.2">
      <c r="A20" s="64" t="s">
        <v>92</v>
      </c>
      <c r="C20" s="37" t="s">
        <v>233</v>
      </c>
      <c r="E20" s="38">
        <v>19</v>
      </c>
      <c r="F20" s="38" t="s">
        <v>234</v>
      </c>
      <c r="H20" s="61" t="s">
        <v>235</v>
      </c>
      <c r="I20" s="62">
        <v>253646</v>
      </c>
      <c r="J20" s="62">
        <v>111646</v>
      </c>
      <c r="K20" s="62">
        <v>142000</v>
      </c>
      <c r="M20" s="57">
        <v>128143</v>
      </c>
      <c r="N20" s="57">
        <v>65043</v>
      </c>
      <c r="O20" s="57">
        <v>63100</v>
      </c>
      <c r="P20" s="40"/>
      <c r="Q20" s="47" t="s">
        <v>236</v>
      </c>
      <c r="R20" s="48">
        <v>377272</v>
      </c>
      <c r="S20" s="48">
        <v>184951</v>
      </c>
      <c r="T20" s="48">
        <v>192321</v>
      </c>
    </row>
    <row r="21" spans="1:20" ht="33.75" customHeight="1" x14ac:dyDescent="0.2">
      <c r="A21" s="64" t="s">
        <v>93</v>
      </c>
      <c r="C21" s="37" t="s">
        <v>237</v>
      </c>
      <c r="E21" s="38">
        <v>20</v>
      </c>
      <c r="F21" s="38" t="s">
        <v>238</v>
      </c>
      <c r="H21" s="61" t="s">
        <v>239</v>
      </c>
      <c r="I21" s="62">
        <v>177853</v>
      </c>
      <c r="J21" s="62">
        <v>76747</v>
      </c>
      <c r="K21" s="62">
        <v>101106</v>
      </c>
      <c r="M21" s="57">
        <v>129625</v>
      </c>
      <c r="N21" s="57">
        <v>65820</v>
      </c>
      <c r="O21" s="57">
        <v>63805</v>
      </c>
      <c r="P21" s="40"/>
      <c r="Q21" s="47" t="s">
        <v>240</v>
      </c>
      <c r="R21" s="48">
        <v>651586</v>
      </c>
      <c r="S21" s="48">
        <v>319009</v>
      </c>
      <c r="T21" s="48">
        <v>332577</v>
      </c>
    </row>
    <row r="22" spans="1:20" ht="33.75" customHeight="1" x14ac:dyDescent="0.2">
      <c r="A22" s="64" t="s">
        <v>241</v>
      </c>
      <c r="C22" s="37" t="s">
        <v>242</v>
      </c>
      <c r="E22" s="38">
        <v>55</v>
      </c>
      <c r="F22" s="38" t="s">
        <v>243</v>
      </c>
      <c r="H22" s="61" t="s">
        <v>244</v>
      </c>
      <c r="I22" s="62">
        <v>113108</v>
      </c>
      <c r="J22" s="62">
        <v>45521</v>
      </c>
      <c r="K22" s="62">
        <v>67587</v>
      </c>
      <c r="M22" s="57">
        <v>131107</v>
      </c>
      <c r="N22" s="57">
        <v>66558</v>
      </c>
      <c r="O22" s="57">
        <v>64549</v>
      </c>
      <c r="P22" s="40"/>
      <c r="Q22" s="47" t="s">
        <v>245</v>
      </c>
      <c r="R22" s="48">
        <v>6296</v>
      </c>
      <c r="S22" s="48">
        <v>3268</v>
      </c>
      <c r="T22" s="48">
        <v>3028</v>
      </c>
    </row>
    <row r="23" spans="1:20" ht="33.75" customHeight="1" x14ac:dyDescent="0.2">
      <c r="A23" s="64" t="s">
        <v>95</v>
      </c>
      <c r="C23" s="65" t="s">
        <v>246</v>
      </c>
      <c r="E23" s="38">
        <v>66</v>
      </c>
      <c r="F23" s="38" t="s">
        <v>247</v>
      </c>
      <c r="H23" s="61" t="s">
        <v>248</v>
      </c>
      <c r="I23" s="62">
        <v>108506</v>
      </c>
      <c r="J23" s="62">
        <v>39978</v>
      </c>
      <c r="K23" s="62">
        <v>68528</v>
      </c>
      <c r="M23" s="57">
        <v>132790</v>
      </c>
      <c r="N23" s="57">
        <v>67353</v>
      </c>
      <c r="O23" s="57">
        <v>65437</v>
      </c>
      <c r="P23" s="40"/>
      <c r="Q23" s="66" t="s">
        <v>151</v>
      </c>
      <c r="R23" s="67">
        <f>SUM(R3:R22)</f>
        <v>7571345</v>
      </c>
      <c r="S23" s="67">
        <f>SUM(S3:S22)</f>
        <v>3653868</v>
      </c>
      <c r="T23" s="67">
        <f>SUM(T3:T22)</f>
        <v>3917477</v>
      </c>
    </row>
    <row r="24" spans="1:20" ht="33.75" customHeight="1" thickBot="1" x14ac:dyDescent="0.25">
      <c r="A24" s="64" t="s">
        <v>96</v>
      </c>
      <c r="C24" s="37" t="s">
        <v>249</v>
      </c>
      <c r="E24" s="38">
        <v>77</v>
      </c>
      <c r="F24" s="38" t="s">
        <v>250</v>
      </c>
      <c r="M24" s="57">
        <v>133340</v>
      </c>
      <c r="N24" s="57">
        <v>67602</v>
      </c>
      <c r="O24" s="57">
        <v>65738</v>
      </c>
      <c r="P24" s="40"/>
    </row>
    <row r="25" spans="1:20" ht="33.75" customHeight="1" x14ac:dyDescent="0.2">
      <c r="A25" s="64" t="s">
        <v>97</v>
      </c>
      <c r="C25" s="37" t="s">
        <v>251</v>
      </c>
      <c r="E25" s="38">
        <v>88</v>
      </c>
      <c r="F25" s="38" t="s">
        <v>252</v>
      </c>
      <c r="M25" s="57">
        <v>132165</v>
      </c>
      <c r="N25" s="57">
        <v>67024</v>
      </c>
      <c r="O25" s="57">
        <v>65141</v>
      </c>
      <c r="P25" s="40"/>
      <c r="Q25" s="551" t="s">
        <v>253</v>
      </c>
      <c r="R25" s="552"/>
      <c r="S25" s="552"/>
      <c r="T25" s="553"/>
    </row>
    <row r="26" spans="1:20" ht="15" customHeight="1" thickBot="1" x14ac:dyDescent="0.25">
      <c r="A26" s="63" t="s">
        <v>254</v>
      </c>
      <c r="C26" s="37" t="s">
        <v>255</v>
      </c>
      <c r="E26" s="38">
        <v>98</v>
      </c>
      <c r="F26" s="38" t="s">
        <v>256</v>
      </c>
      <c r="M26" s="57">
        <v>129957</v>
      </c>
      <c r="N26" s="57">
        <v>65924</v>
      </c>
      <c r="O26" s="57">
        <v>64033</v>
      </c>
      <c r="P26" s="40"/>
      <c r="Q26" s="540" t="s">
        <v>150</v>
      </c>
      <c r="R26" s="541"/>
      <c r="S26" s="541"/>
      <c r="T26" s="542"/>
    </row>
    <row r="27" spans="1:20" s="69" customFormat="1" ht="26.25" customHeight="1" x14ac:dyDescent="0.2">
      <c r="A27" s="68" t="s">
        <v>257</v>
      </c>
      <c r="C27" s="70" t="s">
        <v>258</v>
      </c>
      <c r="D27" s="71"/>
      <c r="E27" s="72"/>
      <c r="F27" s="72"/>
      <c r="M27" s="73">
        <v>127797</v>
      </c>
      <c r="N27" s="73">
        <v>64838</v>
      </c>
      <c r="O27" s="73">
        <v>62959</v>
      </c>
      <c r="P27" s="74"/>
      <c r="Q27" s="543" t="s">
        <v>157</v>
      </c>
      <c r="R27" s="75">
        <v>2015</v>
      </c>
      <c r="S27" s="76"/>
      <c r="T27" s="77"/>
    </row>
    <row r="28" spans="1:20" s="69" customFormat="1" ht="26.25" customHeight="1" x14ac:dyDescent="0.2">
      <c r="A28" s="68" t="s">
        <v>259</v>
      </c>
      <c r="C28" s="70" t="s">
        <v>260</v>
      </c>
      <c r="D28" s="71"/>
      <c r="E28" s="78"/>
      <c r="F28" s="78"/>
      <c r="M28" s="73">
        <v>125232</v>
      </c>
      <c r="N28" s="73">
        <v>63602</v>
      </c>
      <c r="O28" s="73">
        <v>61630</v>
      </c>
      <c r="P28" s="74"/>
      <c r="Q28" s="544"/>
      <c r="R28" s="79" t="s">
        <v>151</v>
      </c>
      <c r="S28" s="80" t="s">
        <v>152</v>
      </c>
      <c r="T28" s="81" t="s">
        <v>153</v>
      </c>
    </row>
    <row r="29" spans="1:20" s="69" customFormat="1" ht="44.25" customHeight="1" x14ac:dyDescent="0.2">
      <c r="A29" s="68" t="s">
        <v>261</v>
      </c>
      <c r="C29" s="70" t="s">
        <v>262</v>
      </c>
      <c r="D29" s="71"/>
      <c r="E29" s="78"/>
      <c r="F29" s="78"/>
      <c r="M29" s="73">
        <v>124055</v>
      </c>
      <c r="N29" s="73">
        <v>62761</v>
      </c>
      <c r="O29" s="73">
        <v>61294</v>
      </c>
      <c r="P29" s="74"/>
      <c r="Q29" s="82" t="s">
        <v>165</v>
      </c>
      <c r="R29" s="83"/>
      <c r="S29" s="84"/>
      <c r="T29" s="85"/>
    </row>
    <row r="30" spans="1:20" s="69" customFormat="1" ht="26.25" customHeight="1" x14ac:dyDescent="0.2">
      <c r="A30" s="68" t="s">
        <v>263</v>
      </c>
      <c r="C30" s="70" t="s">
        <v>264</v>
      </c>
      <c r="D30" s="71"/>
      <c r="E30" s="78"/>
      <c r="F30" s="78"/>
      <c r="M30" s="73">
        <v>125190</v>
      </c>
      <c r="N30" s="73">
        <v>62619</v>
      </c>
      <c r="O30" s="73">
        <v>62571</v>
      </c>
      <c r="P30" s="74"/>
      <c r="Q30" s="86" t="s">
        <v>151</v>
      </c>
      <c r="R30" s="87">
        <v>7878783</v>
      </c>
      <c r="S30" s="88">
        <v>3810013</v>
      </c>
      <c r="T30" s="89">
        <v>4068770</v>
      </c>
    </row>
    <row r="31" spans="1:20" s="69" customFormat="1" ht="26.25" customHeight="1" x14ac:dyDescent="0.2">
      <c r="A31" s="63" t="s">
        <v>265</v>
      </c>
      <c r="C31" s="70" t="s">
        <v>266</v>
      </c>
      <c r="D31" s="71"/>
      <c r="E31" s="78"/>
      <c r="F31" s="78"/>
      <c r="M31" s="73">
        <v>127692</v>
      </c>
      <c r="N31" s="73">
        <v>62895</v>
      </c>
      <c r="O31" s="73">
        <v>64797</v>
      </c>
      <c r="P31" s="74"/>
      <c r="Q31" s="90" t="s">
        <v>173</v>
      </c>
      <c r="R31" s="91">
        <v>603230</v>
      </c>
      <c r="S31" s="92">
        <v>309432</v>
      </c>
      <c r="T31" s="93">
        <v>293798</v>
      </c>
    </row>
    <row r="32" spans="1:20" ht="14.25" customHeight="1" x14ac:dyDescent="0.2">
      <c r="A32" s="94" t="s">
        <v>267</v>
      </c>
      <c r="C32" s="37" t="s">
        <v>268</v>
      </c>
      <c r="M32" s="57">
        <v>129742</v>
      </c>
      <c r="N32" s="57">
        <v>62993</v>
      </c>
      <c r="O32" s="57">
        <v>66749</v>
      </c>
      <c r="P32" s="40"/>
      <c r="Q32" s="96" t="s">
        <v>178</v>
      </c>
      <c r="R32" s="97">
        <v>598182</v>
      </c>
      <c r="S32" s="98">
        <v>306434</v>
      </c>
      <c r="T32" s="99">
        <v>291748</v>
      </c>
    </row>
    <row r="33" spans="1:20" x14ac:dyDescent="0.2">
      <c r="A33" s="94" t="s">
        <v>269</v>
      </c>
      <c r="C33" s="32" t="s">
        <v>270</v>
      </c>
      <c r="M33" s="57">
        <v>131768</v>
      </c>
      <c r="N33" s="57">
        <v>63030</v>
      </c>
      <c r="O33" s="57">
        <v>68738</v>
      </c>
      <c r="P33" s="40"/>
      <c r="Q33" s="96" t="s">
        <v>183</v>
      </c>
      <c r="R33" s="97">
        <v>605068</v>
      </c>
      <c r="S33" s="98">
        <v>309819</v>
      </c>
      <c r="T33" s="99">
        <v>295249</v>
      </c>
    </row>
    <row r="34" spans="1:20" ht="25.5" x14ac:dyDescent="0.2">
      <c r="A34" s="94" t="s">
        <v>271</v>
      </c>
      <c r="C34" s="37" t="s">
        <v>176</v>
      </c>
      <c r="M34" s="57">
        <v>132712</v>
      </c>
      <c r="N34" s="57">
        <v>62862</v>
      </c>
      <c r="O34" s="57">
        <v>69850</v>
      </c>
      <c r="P34" s="40"/>
      <c r="Q34" s="96" t="s">
        <v>188</v>
      </c>
      <c r="R34" s="97">
        <v>642476</v>
      </c>
      <c r="S34" s="98">
        <v>325752</v>
      </c>
      <c r="T34" s="99">
        <v>316724</v>
      </c>
    </row>
    <row r="35" spans="1:20" x14ac:dyDescent="0.2">
      <c r="A35" s="94" t="s">
        <v>272</v>
      </c>
      <c r="C35" s="37" t="s">
        <v>273</v>
      </c>
      <c r="M35" s="57">
        <v>131882</v>
      </c>
      <c r="N35" s="57">
        <v>62354</v>
      </c>
      <c r="O35" s="57">
        <v>69528</v>
      </c>
      <c r="P35" s="40"/>
      <c r="Q35" s="96" t="s">
        <v>193</v>
      </c>
      <c r="R35" s="97">
        <v>669960</v>
      </c>
      <c r="S35" s="98">
        <v>338888</v>
      </c>
      <c r="T35" s="99">
        <v>331072</v>
      </c>
    </row>
    <row r="36" spans="1:20" ht="25.5" x14ac:dyDescent="0.2">
      <c r="A36" s="94" t="s">
        <v>274</v>
      </c>
      <c r="C36" s="37" t="s">
        <v>275</v>
      </c>
      <c r="M36" s="57">
        <v>129823</v>
      </c>
      <c r="N36" s="57">
        <v>61588</v>
      </c>
      <c r="O36" s="57">
        <v>68235</v>
      </c>
      <c r="P36" s="40"/>
      <c r="Q36" s="96" t="s">
        <v>198</v>
      </c>
      <c r="R36" s="97">
        <v>635633</v>
      </c>
      <c r="S36" s="98">
        <v>319048</v>
      </c>
      <c r="T36" s="99">
        <v>316585</v>
      </c>
    </row>
    <row r="37" spans="1:20" ht="25.5" x14ac:dyDescent="0.2">
      <c r="A37" s="94" t="s">
        <v>276</v>
      </c>
      <c r="C37" s="37" t="s">
        <v>277</v>
      </c>
      <c r="D37" s="100"/>
      <c r="M37" s="57">
        <v>127922</v>
      </c>
      <c r="N37" s="57">
        <v>60850</v>
      </c>
      <c r="O37" s="57">
        <v>67072</v>
      </c>
      <c r="P37" s="40"/>
      <c r="Q37" s="96" t="s">
        <v>203</v>
      </c>
      <c r="R37" s="97">
        <v>657874</v>
      </c>
      <c r="S37" s="98">
        <v>313458</v>
      </c>
      <c r="T37" s="99">
        <v>344416</v>
      </c>
    </row>
    <row r="38" spans="1:20" x14ac:dyDescent="0.2">
      <c r="A38" s="32" t="s">
        <v>278</v>
      </c>
      <c r="C38" s="37" t="s">
        <v>279</v>
      </c>
      <c r="D38" s="101"/>
      <c r="M38" s="57">
        <v>126082</v>
      </c>
      <c r="N38" s="57">
        <v>60165</v>
      </c>
      <c r="O38" s="57">
        <v>65917</v>
      </c>
      <c r="P38" s="40"/>
      <c r="Q38" s="96" t="s">
        <v>208</v>
      </c>
      <c r="R38" s="97">
        <v>614779</v>
      </c>
      <c r="S38" s="98">
        <v>293158</v>
      </c>
      <c r="T38" s="99">
        <v>321621</v>
      </c>
    </row>
    <row r="39" spans="1:20" x14ac:dyDescent="0.2">
      <c r="A39" s="36" t="s">
        <v>280</v>
      </c>
      <c r="C39" s="37" t="s">
        <v>281</v>
      </c>
      <c r="D39" s="101"/>
      <c r="M39" s="57">
        <v>123600</v>
      </c>
      <c r="N39" s="57">
        <v>59117</v>
      </c>
      <c r="O39" s="57">
        <v>64483</v>
      </c>
      <c r="P39" s="40"/>
      <c r="Q39" s="96" t="s">
        <v>213</v>
      </c>
      <c r="R39" s="97">
        <v>536343</v>
      </c>
      <c r="S39" s="98">
        <v>254902</v>
      </c>
      <c r="T39" s="99">
        <v>281441</v>
      </c>
    </row>
    <row r="40" spans="1:20" x14ac:dyDescent="0.2">
      <c r="A40" s="42" t="s">
        <v>282</v>
      </c>
      <c r="C40" s="37" t="s">
        <v>283</v>
      </c>
      <c r="D40" s="101"/>
      <c r="M40" s="57">
        <v>120324</v>
      </c>
      <c r="N40" s="57">
        <v>57551</v>
      </c>
      <c r="O40" s="57">
        <v>62773</v>
      </c>
      <c r="P40" s="40"/>
      <c r="Q40" s="96" t="s">
        <v>218</v>
      </c>
      <c r="R40" s="97">
        <v>516837</v>
      </c>
      <c r="S40" s="98">
        <v>242123</v>
      </c>
      <c r="T40" s="99">
        <v>274714</v>
      </c>
    </row>
    <row r="41" spans="1:20" x14ac:dyDescent="0.2">
      <c r="A41" s="49" t="s">
        <v>284</v>
      </c>
      <c r="M41" s="57">
        <v>116606</v>
      </c>
      <c r="N41" s="57">
        <v>55686</v>
      </c>
      <c r="O41" s="57">
        <v>60920</v>
      </c>
      <c r="P41" s="40"/>
      <c r="Q41" s="96" t="s">
        <v>223</v>
      </c>
      <c r="R41" s="97">
        <v>489703</v>
      </c>
      <c r="S41" s="98">
        <v>225926</v>
      </c>
      <c r="T41" s="99">
        <v>263777</v>
      </c>
    </row>
    <row r="42" spans="1:20" x14ac:dyDescent="0.2">
      <c r="A42" s="49" t="s">
        <v>285</v>
      </c>
      <c r="M42" s="57">
        <v>112852</v>
      </c>
      <c r="N42" s="57">
        <v>53849</v>
      </c>
      <c r="O42" s="57">
        <v>59003</v>
      </c>
      <c r="P42" s="40"/>
      <c r="Q42" s="96" t="s">
        <v>227</v>
      </c>
      <c r="R42" s="97">
        <v>406084</v>
      </c>
      <c r="S42" s="98">
        <v>183930</v>
      </c>
      <c r="T42" s="99">
        <v>222154</v>
      </c>
    </row>
    <row r="43" spans="1:20" x14ac:dyDescent="0.2">
      <c r="A43" s="49" t="s">
        <v>286</v>
      </c>
      <c r="M43" s="57">
        <v>108852</v>
      </c>
      <c r="N43" s="57">
        <v>51919</v>
      </c>
      <c r="O43" s="57">
        <v>56933</v>
      </c>
      <c r="P43" s="40"/>
      <c r="Q43" s="96" t="s">
        <v>231</v>
      </c>
      <c r="R43" s="97">
        <v>309925</v>
      </c>
      <c r="S43" s="98">
        <v>138521</v>
      </c>
      <c r="T43" s="99">
        <v>171404</v>
      </c>
    </row>
    <row r="44" spans="1:20" x14ac:dyDescent="0.2">
      <c r="A44" s="32" t="s">
        <v>287</v>
      </c>
      <c r="M44" s="57">
        <v>105945</v>
      </c>
      <c r="N44" s="57">
        <v>50470</v>
      </c>
      <c r="O44" s="57">
        <v>55475</v>
      </c>
      <c r="P44" s="40"/>
      <c r="Q44" s="96" t="s">
        <v>235</v>
      </c>
      <c r="R44" s="97">
        <v>230197</v>
      </c>
      <c r="S44" s="98">
        <v>101631</v>
      </c>
      <c r="T44" s="99">
        <v>128566</v>
      </c>
    </row>
    <row r="45" spans="1:20" ht="15" x14ac:dyDescent="0.25">
      <c r="A45" s="102" t="s">
        <v>288</v>
      </c>
      <c r="M45" s="57">
        <v>104800</v>
      </c>
      <c r="N45" s="57">
        <v>49806</v>
      </c>
      <c r="O45" s="57">
        <v>54994</v>
      </c>
      <c r="P45" s="40"/>
      <c r="Q45" s="96" t="s">
        <v>239</v>
      </c>
      <c r="R45" s="97">
        <v>158670</v>
      </c>
      <c r="S45" s="98">
        <v>68583</v>
      </c>
      <c r="T45" s="99">
        <v>90087</v>
      </c>
    </row>
    <row r="46" spans="1:20" ht="15" x14ac:dyDescent="0.25">
      <c r="A46" s="102" t="s">
        <v>289</v>
      </c>
      <c r="M46" s="57">
        <v>104794</v>
      </c>
      <c r="N46" s="57">
        <v>49648</v>
      </c>
      <c r="O46" s="57">
        <v>55146</v>
      </c>
      <c r="P46" s="40"/>
      <c r="Q46" s="96" t="s">
        <v>244</v>
      </c>
      <c r="R46" s="97">
        <v>103406</v>
      </c>
      <c r="S46" s="98">
        <v>41392</v>
      </c>
      <c r="T46" s="99">
        <v>62014</v>
      </c>
    </row>
    <row r="47" spans="1:20" ht="15.75" thickBot="1" x14ac:dyDescent="0.3">
      <c r="A47" s="102" t="s">
        <v>290</v>
      </c>
      <c r="M47" s="57">
        <v>104561</v>
      </c>
      <c r="N47" s="57">
        <v>49381</v>
      </c>
      <c r="O47" s="57">
        <v>55180</v>
      </c>
      <c r="P47" s="40"/>
      <c r="Q47" s="103" t="s">
        <v>248</v>
      </c>
      <c r="R47" s="104">
        <v>100416</v>
      </c>
      <c r="S47" s="105">
        <v>37016</v>
      </c>
      <c r="T47" s="106">
        <v>63400</v>
      </c>
    </row>
    <row r="48" spans="1:20" ht="15" x14ac:dyDescent="0.25">
      <c r="A48" s="102" t="s">
        <v>291</v>
      </c>
      <c r="M48" s="57">
        <v>104278</v>
      </c>
      <c r="N48" s="57">
        <v>49084</v>
      </c>
      <c r="O48" s="57">
        <v>55194</v>
      </c>
      <c r="P48" s="40"/>
      <c r="Q48" s="40"/>
      <c r="R48" s="40"/>
      <c r="S48" s="40"/>
      <c r="T48" s="40"/>
    </row>
    <row r="49" spans="1:20" ht="15" x14ac:dyDescent="0.25">
      <c r="A49" s="102" t="s">
        <v>292</v>
      </c>
      <c r="M49" s="57">
        <v>103962</v>
      </c>
      <c r="N49" s="57">
        <v>48778</v>
      </c>
      <c r="O49" s="57">
        <v>55184</v>
      </c>
      <c r="P49" s="40"/>
      <c r="Q49" s="40"/>
      <c r="R49" s="40"/>
      <c r="S49" s="40"/>
      <c r="T49" s="40"/>
    </row>
    <row r="50" spans="1:20" ht="15" x14ac:dyDescent="0.25">
      <c r="A50" s="102" t="s">
        <v>293</v>
      </c>
      <c r="M50" s="57">
        <v>103448</v>
      </c>
      <c r="N50" s="57">
        <v>48396</v>
      </c>
      <c r="O50" s="57">
        <v>55052</v>
      </c>
      <c r="P50" s="40"/>
      <c r="Q50" s="40"/>
      <c r="R50" s="40"/>
      <c r="S50" s="40"/>
      <c r="T50" s="40"/>
    </row>
    <row r="51" spans="1:20" ht="15" x14ac:dyDescent="0.25">
      <c r="A51" s="102" t="s">
        <v>294</v>
      </c>
      <c r="M51" s="57">
        <v>102715</v>
      </c>
      <c r="N51" s="57">
        <v>47923</v>
      </c>
      <c r="O51" s="57">
        <v>54792</v>
      </c>
      <c r="P51" s="40"/>
      <c r="Q51" s="40"/>
      <c r="R51" s="40"/>
      <c r="S51" s="40"/>
      <c r="T51" s="40"/>
    </row>
    <row r="52" spans="1:20" ht="15" x14ac:dyDescent="0.25">
      <c r="A52" s="102" t="s">
        <v>295</v>
      </c>
      <c r="M52" s="57">
        <v>101971</v>
      </c>
      <c r="N52" s="57">
        <v>47444</v>
      </c>
      <c r="O52" s="57">
        <v>54527</v>
      </c>
      <c r="P52" s="40"/>
      <c r="Q52" s="40"/>
      <c r="R52" s="40"/>
      <c r="S52" s="40"/>
      <c r="T52" s="40"/>
    </row>
    <row r="53" spans="1:20" ht="15" x14ac:dyDescent="0.25">
      <c r="A53" s="102" t="s">
        <v>296</v>
      </c>
      <c r="M53" s="57">
        <v>101260</v>
      </c>
      <c r="N53" s="57">
        <v>46986</v>
      </c>
      <c r="O53" s="57">
        <v>54274</v>
      </c>
      <c r="P53" s="40"/>
      <c r="Q53" s="40"/>
      <c r="R53" s="40"/>
      <c r="S53" s="40"/>
      <c r="T53" s="40"/>
    </row>
    <row r="54" spans="1:20" ht="15" x14ac:dyDescent="0.25">
      <c r="A54" s="102" t="s">
        <v>297</v>
      </c>
      <c r="M54" s="57">
        <v>99728</v>
      </c>
      <c r="N54" s="57">
        <v>46141</v>
      </c>
      <c r="O54" s="57">
        <v>53587</v>
      </c>
      <c r="P54" s="40"/>
      <c r="Q54" s="40"/>
      <c r="R54" s="40"/>
      <c r="S54" s="40"/>
      <c r="T54" s="40"/>
    </row>
    <row r="55" spans="1:20" x14ac:dyDescent="0.2">
      <c r="A55" s="32" t="s">
        <v>298</v>
      </c>
      <c r="M55" s="57">
        <v>97001</v>
      </c>
      <c r="N55" s="57">
        <v>44730</v>
      </c>
      <c r="O55" s="57">
        <v>52271</v>
      </c>
      <c r="P55" s="40"/>
      <c r="Q55" s="40"/>
      <c r="R55" s="40"/>
      <c r="S55" s="40"/>
      <c r="T55" s="40"/>
    </row>
    <row r="56" spans="1:20" ht="75" x14ac:dyDescent="0.25">
      <c r="A56" s="107" t="s">
        <v>299</v>
      </c>
      <c r="M56" s="57">
        <v>93445</v>
      </c>
      <c r="N56" s="57">
        <v>42931</v>
      </c>
      <c r="O56" s="57">
        <v>50514</v>
      </c>
      <c r="P56" s="40"/>
      <c r="Q56" s="40"/>
      <c r="R56" s="40"/>
      <c r="S56" s="40"/>
      <c r="T56" s="40"/>
    </row>
    <row r="57" spans="1:20" ht="45" x14ac:dyDescent="0.25">
      <c r="A57" s="108" t="s">
        <v>300</v>
      </c>
      <c r="M57" s="57">
        <v>89853</v>
      </c>
      <c r="N57" s="57">
        <v>41126</v>
      </c>
      <c r="O57" s="57">
        <v>48727</v>
      </c>
      <c r="P57" s="40"/>
      <c r="Q57" s="40"/>
      <c r="R57" s="40"/>
      <c r="S57" s="40"/>
      <c r="T57" s="40"/>
    </row>
    <row r="58" spans="1:20" ht="30" x14ac:dyDescent="0.25">
      <c r="A58" s="108" t="s">
        <v>301</v>
      </c>
      <c r="M58" s="57">
        <v>86123</v>
      </c>
      <c r="N58" s="57">
        <v>39261</v>
      </c>
      <c r="O58" s="57">
        <v>46862</v>
      </c>
      <c r="P58" s="40"/>
      <c r="Q58" s="40"/>
      <c r="R58" s="40"/>
      <c r="S58" s="40"/>
      <c r="T58" s="40"/>
    </row>
    <row r="59" spans="1:20" ht="60" x14ac:dyDescent="0.25">
      <c r="A59" s="108" t="s">
        <v>302</v>
      </c>
      <c r="M59" s="57">
        <v>82296</v>
      </c>
      <c r="N59" s="57">
        <v>37385</v>
      </c>
      <c r="O59" s="57">
        <v>44911</v>
      </c>
      <c r="P59" s="40"/>
      <c r="Q59" s="40"/>
      <c r="R59" s="40"/>
      <c r="S59" s="40"/>
      <c r="T59" s="40"/>
    </row>
    <row r="60" spans="1:20" ht="30" x14ac:dyDescent="0.25">
      <c r="A60" s="108" t="s">
        <v>303</v>
      </c>
      <c r="M60" s="57">
        <v>78491</v>
      </c>
      <c r="N60" s="57">
        <v>35569</v>
      </c>
      <c r="O60" s="57">
        <v>42922</v>
      </c>
      <c r="P60" s="40"/>
      <c r="Q60" s="40"/>
      <c r="R60" s="40"/>
      <c r="S60" s="40"/>
      <c r="T60" s="40"/>
    </row>
    <row r="61" spans="1:20" ht="30" x14ac:dyDescent="0.25">
      <c r="A61" s="108" t="s">
        <v>304</v>
      </c>
      <c r="M61" s="57">
        <v>74708</v>
      </c>
      <c r="N61" s="57">
        <v>33799</v>
      </c>
      <c r="O61" s="57">
        <v>40909</v>
      </c>
      <c r="P61" s="40"/>
      <c r="Q61" s="40"/>
      <c r="R61" s="40"/>
      <c r="S61" s="40"/>
      <c r="T61" s="40"/>
    </row>
    <row r="62" spans="1:20" ht="45" x14ac:dyDescent="0.25">
      <c r="A62" s="108" t="s">
        <v>305</v>
      </c>
      <c r="M62" s="57">
        <v>70811</v>
      </c>
      <c r="N62" s="57">
        <v>31979</v>
      </c>
      <c r="O62" s="57">
        <v>38832</v>
      </c>
      <c r="P62" s="40"/>
      <c r="Q62" s="40"/>
      <c r="R62" s="40"/>
      <c r="S62" s="40"/>
      <c r="T62" s="40"/>
    </row>
    <row r="63" spans="1:20" x14ac:dyDescent="0.2">
      <c r="M63" s="57">
        <v>66807</v>
      </c>
      <c r="N63" s="57">
        <v>30117</v>
      </c>
      <c r="O63" s="57">
        <v>36690</v>
      </c>
      <c r="P63" s="40"/>
      <c r="Q63" s="40"/>
      <c r="R63" s="40"/>
      <c r="S63" s="40"/>
      <c r="T63" s="40"/>
    </row>
    <row r="64" spans="1:20" x14ac:dyDescent="0.2">
      <c r="M64" s="57">
        <v>63071</v>
      </c>
      <c r="N64" s="57">
        <v>28387</v>
      </c>
      <c r="O64" s="57">
        <v>34684</v>
      </c>
      <c r="P64" s="40"/>
      <c r="Q64" s="40"/>
      <c r="R64" s="40"/>
      <c r="S64" s="40"/>
      <c r="T64" s="40"/>
    </row>
    <row r="65" spans="13:20" x14ac:dyDescent="0.2">
      <c r="M65" s="57">
        <v>59761</v>
      </c>
      <c r="N65" s="57">
        <v>26856</v>
      </c>
      <c r="O65" s="57">
        <v>32905</v>
      </c>
      <c r="P65" s="40"/>
      <c r="Q65" s="40"/>
      <c r="R65" s="40"/>
      <c r="S65" s="40"/>
      <c r="T65" s="40"/>
    </row>
    <row r="66" spans="13:20" x14ac:dyDescent="0.2">
      <c r="M66" s="57">
        <v>56749</v>
      </c>
      <c r="N66" s="57">
        <v>25466</v>
      </c>
      <c r="O66" s="57">
        <v>31283</v>
      </c>
      <c r="P66" s="40"/>
      <c r="Q66" s="40"/>
      <c r="R66" s="40"/>
      <c r="S66" s="40"/>
      <c r="T66" s="40"/>
    </row>
    <row r="67" spans="13:20" x14ac:dyDescent="0.2">
      <c r="M67" s="57">
        <v>53748</v>
      </c>
      <c r="N67" s="57">
        <v>24086</v>
      </c>
      <c r="O67" s="57">
        <v>29662</v>
      </c>
      <c r="P67" s="40"/>
      <c r="Q67" s="40"/>
      <c r="R67" s="40"/>
      <c r="S67" s="40"/>
      <c r="T67" s="40"/>
    </row>
    <row r="68" spans="13:20" x14ac:dyDescent="0.2">
      <c r="M68" s="57">
        <v>50833</v>
      </c>
      <c r="N68" s="57">
        <v>22745</v>
      </c>
      <c r="O68" s="57">
        <v>28088</v>
      </c>
      <c r="P68" s="40"/>
      <c r="Q68" s="40"/>
      <c r="R68" s="40"/>
      <c r="S68" s="40"/>
      <c r="T68" s="40"/>
    </row>
    <row r="69" spans="13:20" x14ac:dyDescent="0.2">
      <c r="M69" s="57">
        <v>47916</v>
      </c>
      <c r="N69" s="57">
        <v>21407</v>
      </c>
      <c r="O69" s="57">
        <v>26509</v>
      </c>
      <c r="P69" s="40"/>
      <c r="Q69" s="40"/>
      <c r="R69" s="40"/>
      <c r="S69" s="40"/>
      <c r="T69" s="40"/>
    </row>
    <row r="70" spans="13:20" x14ac:dyDescent="0.2">
      <c r="M70" s="57">
        <v>44929</v>
      </c>
      <c r="N70" s="57">
        <v>20042</v>
      </c>
      <c r="O70" s="57">
        <v>24887</v>
      </c>
      <c r="P70" s="40"/>
      <c r="Q70" s="40"/>
      <c r="R70" s="40"/>
      <c r="S70" s="40"/>
      <c r="T70" s="40"/>
    </row>
    <row r="71" spans="13:20" x14ac:dyDescent="0.2">
      <c r="M71" s="57">
        <v>41939</v>
      </c>
      <c r="N71" s="57">
        <v>18676</v>
      </c>
      <c r="O71" s="57">
        <v>23263</v>
      </c>
      <c r="P71" s="40"/>
      <c r="Q71" s="40"/>
      <c r="R71" s="40"/>
      <c r="S71" s="40"/>
      <c r="T71" s="40"/>
    </row>
    <row r="72" spans="13:20" x14ac:dyDescent="0.2">
      <c r="M72" s="57">
        <v>39086</v>
      </c>
      <c r="N72" s="57">
        <v>17369</v>
      </c>
      <c r="O72" s="57">
        <v>21717</v>
      </c>
      <c r="P72" s="40"/>
      <c r="Q72" s="40"/>
      <c r="R72" s="40"/>
      <c r="S72" s="40"/>
      <c r="T72" s="40"/>
    </row>
    <row r="73" spans="13:20" x14ac:dyDescent="0.2">
      <c r="M73" s="57">
        <v>36348</v>
      </c>
      <c r="N73" s="57">
        <v>16117</v>
      </c>
      <c r="O73" s="57">
        <v>20231</v>
      </c>
      <c r="P73" s="40"/>
      <c r="Q73" s="40"/>
      <c r="R73" s="40"/>
      <c r="S73" s="40"/>
      <c r="T73" s="40"/>
    </row>
    <row r="74" spans="13:20" x14ac:dyDescent="0.2">
      <c r="M74" s="57">
        <v>33755</v>
      </c>
      <c r="N74" s="57">
        <v>14898</v>
      </c>
      <c r="O74" s="57">
        <v>18857</v>
      </c>
      <c r="P74" s="40"/>
      <c r="Q74" s="40"/>
      <c r="R74" s="40"/>
      <c r="S74" s="40"/>
      <c r="T74" s="40"/>
    </row>
    <row r="75" spans="13:20" x14ac:dyDescent="0.2">
      <c r="M75" s="57">
        <v>31333</v>
      </c>
      <c r="N75" s="57">
        <v>13708</v>
      </c>
      <c r="O75" s="57">
        <v>17625</v>
      </c>
      <c r="P75" s="40"/>
      <c r="Q75" s="40"/>
      <c r="R75" s="40"/>
      <c r="S75" s="40"/>
      <c r="T75" s="40"/>
    </row>
    <row r="76" spans="13:20" x14ac:dyDescent="0.2">
      <c r="M76" s="57">
        <v>28832</v>
      </c>
      <c r="N76" s="57">
        <v>12440</v>
      </c>
      <c r="O76" s="57">
        <v>16392</v>
      </c>
      <c r="P76" s="40"/>
      <c r="Q76" s="40"/>
      <c r="R76" s="40"/>
      <c r="S76" s="40"/>
      <c r="T76" s="40"/>
    </row>
    <row r="77" spans="13:20" x14ac:dyDescent="0.2">
      <c r="M77" s="57">
        <v>26662</v>
      </c>
      <c r="N77" s="57">
        <v>11342</v>
      </c>
      <c r="O77" s="57">
        <v>15320</v>
      </c>
      <c r="P77" s="40"/>
      <c r="Q77" s="40"/>
      <c r="R77" s="40"/>
      <c r="S77" s="40"/>
      <c r="T77" s="40"/>
    </row>
    <row r="78" spans="13:20" x14ac:dyDescent="0.2">
      <c r="M78" s="57">
        <v>24625</v>
      </c>
      <c r="N78" s="57">
        <v>10306</v>
      </c>
      <c r="O78" s="57">
        <v>14319</v>
      </c>
      <c r="P78" s="40"/>
      <c r="Q78" s="40"/>
      <c r="R78" s="40"/>
      <c r="S78" s="40"/>
      <c r="T78" s="40"/>
    </row>
    <row r="79" spans="13:20" x14ac:dyDescent="0.2">
      <c r="M79" s="57">
        <v>22734</v>
      </c>
      <c r="N79" s="57">
        <v>9334</v>
      </c>
      <c r="O79" s="57">
        <v>13400</v>
      </c>
      <c r="P79" s="40"/>
      <c r="Q79" s="40"/>
      <c r="R79" s="40"/>
      <c r="S79" s="40"/>
      <c r="T79" s="40"/>
    </row>
    <row r="80" spans="13:20" x14ac:dyDescent="0.2">
      <c r="M80" s="57">
        <v>20994</v>
      </c>
      <c r="N80" s="57">
        <v>8432</v>
      </c>
      <c r="O80" s="57">
        <v>12562</v>
      </c>
      <c r="P80" s="40"/>
      <c r="Q80" s="40"/>
      <c r="R80" s="40"/>
      <c r="S80" s="40"/>
      <c r="T80" s="40"/>
    </row>
    <row r="81" spans="13:20" x14ac:dyDescent="0.2">
      <c r="M81" s="57">
        <v>19408</v>
      </c>
      <c r="N81" s="57">
        <v>7603</v>
      </c>
      <c r="O81" s="57">
        <v>11805</v>
      </c>
      <c r="P81" s="40"/>
      <c r="Q81" s="40"/>
      <c r="R81" s="40"/>
      <c r="S81" s="40"/>
      <c r="T81" s="40"/>
    </row>
    <row r="82" spans="13:20" x14ac:dyDescent="0.2">
      <c r="M82" s="57">
        <v>17988</v>
      </c>
      <c r="N82" s="57">
        <v>7002</v>
      </c>
      <c r="O82" s="57">
        <v>10986</v>
      </c>
      <c r="P82" s="40"/>
      <c r="Q82" s="40"/>
      <c r="R82" s="40"/>
      <c r="S82" s="40"/>
      <c r="T82" s="40"/>
    </row>
    <row r="83" spans="13:20" x14ac:dyDescent="0.2">
      <c r="M83" s="57">
        <v>16675</v>
      </c>
      <c r="N83" s="57">
        <v>6510</v>
      </c>
      <c r="O83" s="57">
        <v>10165</v>
      </c>
      <c r="P83" s="40"/>
      <c r="Q83" s="40"/>
      <c r="R83" s="40"/>
      <c r="S83" s="40"/>
      <c r="T83" s="40"/>
    </row>
    <row r="84" spans="13:20" x14ac:dyDescent="0.2">
      <c r="M84" s="57">
        <v>15472</v>
      </c>
      <c r="N84" s="57">
        <v>6134</v>
      </c>
      <c r="O84" s="57">
        <v>9338</v>
      </c>
      <c r="P84" s="40"/>
      <c r="Q84" s="40"/>
      <c r="R84" s="40"/>
      <c r="S84" s="40"/>
      <c r="T84" s="40"/>
    </row>
    <row r="85" spans="13:20" x14ac:dyDescent="0.2">
      <c r="M85" s="47">
        <v>89747</v>
      </c>
      <c r="N85" s="47">
        <v>33084</v>
      </c>
      <c r="O85" s="47">
        <v>56663</v>
      </c>
      <c r="P85" s="40"/>
      <c r="Q85" s="40"/>
      <c r="R85" s="40"/>
      <c r="S85" s="40"/>
      <c r="T85" s="40"/>
    </row>
  </sheetData>
  <mergeCells count="8">
    <mergeCell ref="Q26:T26"/>
    <mergeCell ref="Q27:Q28"/>
    <mergeCell ref="H1:K1"/>
    <mergeCell ref="L1:O1"/>
    <mergeCell ref="Q1:T1"/>
    <mergeCell ref="H2:K2"/>
    <mergeCell ref="H3:H4"/>
    <mergeCell ref="Q25:T25"/>
  </mergeCells>
  <dataValidations count="1">
    <dataValidation type="list" allowBlank="1" showInputMessage="1" showErrorMessage="1" sqref="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formula1>$A$13:$A$41</formula1>
    </dataValidation>
  </dataValidations>
  <pageMargins left="0.75" right="0.75" top="1" bottom="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Metas_Magnitud</vt:lpstr>
      <vt:lpstr>Anualización</vt:lpstr>
      <vt:lpstr>1_Actuaciones_Realizadas</vt:lpstr>
      <vt:lpstr>Act_1</vt:lpstr>
      <vt:lpstr>2_MIPG</vt:lpstr>
      <vt:lpstr>Act_2</vt:lpstr>
      <vt:lpstr>3_PAAC</vt:lpstr>
      <vt:lpstr>Act_3</vt:lpstr>
      <vt:lpstr>Variables</vt:lpstr>
      <vt:lpstr>'1_Actuaciones_Realizadas'!Área_de_impresión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Dary Guerrero Tibatá</dc:creator>
  <cp:lastModifiedBy>Luz Dary Guerrero Tibata</cp:lastModifiedBy>
  <cp:lastPrinted>2019-02-14T22:02:37Z</cp:lastPrinted>
  <dcterms:created xsi:type="dcterms:W3CDTF">2014-11-26T14:33:56Z</dcterms:created>
  <dcterms:modified xsi:type="dcterms:W3CDTF">2020-01-23T13:02:02Z</dcterms:modified>
</cp:coreProperties>
</file>