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kperez\Desktop\NKPD\2019\POA\IV TRIMESTRE\GESTIÓN\"/>
    </mc:Choice>
  </mc:AlternateContent>
  <bookViews>
    <workbookView xWindow="0" yWindow="0" windowWidth="28800" windowHeight="12330" activeTab="5"/>
  </bookViews>
  <sheets>
    <sheet name="Seccion 1. Metas - Magnitud" sheetId="1" r:id="rId1"/>
    <sheet name="Anualizacion" sheetId="2" r:id="rId2"/>
    <sheet name="1" sheetId="3" r:id="rId3"/>
    <sheet name="2" sheetId="4" r:id="rId4"/>
    <sheet name="3_PAAC" sheetId="5" r:id="rId5"/>
    <sheet name="ACT_3" sheetId="6" r:id="rId6"/>
    <sheet name="4" sheetId="7" r:id="rId7"/>
    <sheet name="Variables" sheetId="8" r:id="rId8"/>
  </sheets>
  <externalReferences>
    <externalReference r:id="rId9"/>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2" l="1"/>
  <c r="M60" i="7" l="1"/>
  <c r="L60" i="7"/>
  <c r="K60" i="7"/>
  <c r="J60" i="7"/>
  <c r="I60" i="7"/>
  <c r="H60" i="7"/>
  <c r="G60" i="7"/>
  <c r="F60" i="7"/>
  <c r="E60" i="7"/>
  <c r="D60" i="7"/>
  <c r="C60" i="7"/>
  <c r="B60" i="7"/>
  <c r="H23" i="6"/>
  <c r="F23" i="6"/>
  <c r="I19" i="6"/>
  <c r="C18" i="6"/>
  <c r="I15" i="6"/>
  <c r="C15" i="6"/>
  <c r="C14" i="6"/>
  <c r="C10" i="6"/>
  <c r="F40" i="5"/>
  <c r="F39" i="5"/>
  <c r="F38" i="5"/>
  <c r="F37" i="5"/>
  <c r="F36" i="5"/>
  <c r="F35" i="5"/>
  <c r="F34" i="5"/>
  <c r="F33" i="5"/>
  <c r="F32" i="5"/>
  <c r="F31" i="5"/>
  <c r="F30" i="5"/>
  <c r="F29" i="5"/>
  <c r="E29" i="5"/>
  <c r="E30" i="5" s="1"/>
  <c r="E31" i="5" s="1"/>
  <c r="E32" i="5" s="1"/>
  <c r="E33" i="5" s="1"/>
  <c r="E34" i="5" s="1"/>
  <c r="E35" i="5" s="1"/>
  <c r="E36" i="5" s="1"/>
  <c r="E37" i="5" s="1"/>
  <c r="E38" i="5" s="1"/>
  <c r="E39" i="5" s="1"/>
  <c r="E40" i="5" s="1"/>
  <c r="C29" i="5"/>
  <c r="F40" i="4"/>
  <c r="F39" i="4"/>
  <c r="F38" i="4"/>
  <c r="F37" i="4"/>
  <c r="F36" i="4"/>
  <c r="F35" i="4"/>
  <c r="F34" i="4"/>
  <c r="F33" i="4"/>
  <c r="F32" i="4"/>
  <c r="E32" i="4"/>
  <c r="E33" i="4" s="1"/>
  <c r="E34" i="4" s="1"/>
  <c r="E35" i="4" s="1"/>
  <c r="E36" i="4" s="1"/>
  <c r="E37" i="4" s="1"/>
  <c r="E38" i="4" s="1"/>
  <c r="E39" i="4" s="1"/>
  <c r="E40" i="4" s="1"/>
  <c r="F31" i="4"/>
  <c r="E31" i="4"/>
  <c r="F30" i="4"/>
  <c r="E30" i="4"/>
  <c r="C30" i="4"/>
  <c r="C31" i="4" s="1"/>
  <c r="F29" i="4"/>
  <c r="F40" i="3"/>
  <c r="F39" i="3"/>
  <c r="F38" i="3"/>
  <c r="F37" i="3"/>
  <c r="F36" i="3"/>
  <c r="F35" i="3"/>
  <c r="F34" i="3"/>
  <c r="F33" i="3"/>
  <c r="F32" i="3"/>
  <c r="F31" i="3"/>
  <c r="F30" i="3"/>
  <c r="E30" i="3"/>
  <c r="E31" i="3" s="1"/>
  <c r="E32" i="3" s="1"/>
  <c r="E33" i="3" s="1"/>
  <c r="E34" i="3" s="1"/>
  <c r="E35" i="3" s="1"/>
  <c r="E36" i="3" s="1"/>
  <c r="E37" i="3" s="1"/>
  <c r="E38" i="3" s="1"/>
  <c r="E39" i="3" s="1"/>
  <c r="E40" i="3" s="1"/>
  <c r="C30" i="3"/>
  <c r="C31" i="3" s="1"/>
  <c r="H29" i="3"/>
  <c r="F29" i="3"/>
  <c r="K13" i="2"/>
  <c r="C13" i="2"/>
  <c r="K12" i="2"/>
  <c r="C12" i="2"/>
  <c r="C11" i="2"/>
  <c r="S58" i="1"/>
  <c r="R58" i="1"/>
  <c r="Q58" i="1"/>
  <c r="P58" i="1"/>
  <c r="O58" i="1"/>
  <c r="N58" i="1"/>
  <c r="M58" i="1"/>
  <c r="L58" i="1"/>
  <c r="K58" i="1"/>
  <c r="J58" i="1"/>
  <c r="I58" i="1"/>
  <c r="H58" i="1"/>
  <c r="G58" i="1"/>
  <c r="S57" i="1"/>
  <c r="R57" i="1"/>
  <c r="Q57" i="1"/>
  <c r="P57" i="1"/>
  <c r="O57" i="1"/>
  <c r="N57" i="1"/>
  <c r="M57" i="1"/>
  <c r="L57" i="1"/>
  <c r="K57" i="1"/>
  <c r="J57" i="1"/>
  <c r="I57" i="1"/>
  <c r="H57" i="1"/>
  <c r="G57" i="1"/>
  <c r="S56" i="1"/>
  <c r="R56" i="1"/>
  <c r="Q56" i="1"/>
  <c r="P56" i="1"/>
  <c r="O56" i="1"/>
  <c r="N56" i="1"/>
  <c r="M56" i="1"/>
  <c r="L56" i="1"/>
  <c r="K56" i="1"/>
  <c r="J56" i="1"/>
  <c r="I56" i="1"/>
  <c r="H56" i="1"/>
  <c r="T56" i="1" s="1"/>
  <c r="G56" i="1"/>
  <c r="S55" i="1"/>
  <c r="R55" i="1"/>
  <c r="Q55" i="1"/>
  <c r="P55" i="1"/>
  <c r="O55" i="1"/>
  <c r="N55" i="1"/>
  <c r="M55" i="1"/>
  <c r="L55" i="1"/>
  <c r="K55" i="1"/>
  <c r="J55" i="1"/>
  <c r="I55" i="1"/>
  <c r="H55" i="1"/>
  <c r="G55" i="1"/>
  <c r="S54" i="1"/>
  <c r="R54" i="1"/>
  <c r="Q54" i="1"/>
  <c r="P54" i="1"/>
  <c r="O54" i="1"/>
  <c r="N54" i="1"/>
  <c r="M54" i="1"/>
  <c r="L54" i="1"/>
  <c r="K54" i="1"/>
  <c r="J54" i="1"/>
  <c r="I54" i="1"/>
  <c r="H54" i="1"/>
  <c r="G54" i="1"/>
  <c r="S53" i="1"/>
  <c r="R53" i="1"/>
  <c r="Q53" i="1"/>
  <c r="P53" i="1"/>
  <c r="O53" i="1"/>
  <c r="N53" i="1"/>
  <c r="M53" i="1"/>
  <c r="L53" i="1"/>
  <c r="K53" i="1"/>
  <c r="J53" i="1"/>
  <c r="I53" i="1"/>
  <c r="H53" i="1"/>
  <c r="G53" i="1"/>
  <c r="S52" i="1"/>
  <c r="R52" i="1"/>
  <c r="Q52" i="1"/>
  <c r="P52" i="1"/>
  <c r="O52" i="1"/>
  <c r="N52" i="1"/>
  <c r="M52" i="1"/>
  <c r="L52" i="1"/>
  <c r="K52" i="1"/>
  <c r="J52" i="1"/>
  <c r="I52" i="1"/>
  <c r="H52" i="1"/>
  <c r="G52" i="1"/>
  <c r="S51" i="1"/>
  <c r="R51" i="1"/>
  <c r="Q51" i="1"/>
  <c r="P51" i="1"/>
  <c r="O51" i="1"/>
  <c r="N51" i="1"/>
  <c r="M51" i="1"/>
  <c r="L51" i="1"/>
  <c r="K51" i="1"/>
  <c r="J51" i="1"/>
  <c r="I51" i="1"/>
  <c r="H51" i="1"/>
  <c r="G51" i="1"/>
  <c r="S50" i="1"/>
  <c r="R50" i="1"/>
  <c r="Q50" i="1"/>
  <c r="P50" i="1"/>
  <c r="O50" i="1"/>
  <c r="N50" i="1"/>
  <c r="M50" i="1"/>
  <c r="L50" i="1"/>
  <c r="K50" i="1"/>
  <c r="J50" i="1"/>
  <c r="I50" i="1"/>
  <c r="H50" i="1"/>
  <c r="G50" i="1"/>
  <c r="R49" i="1"/>
  <c r="L49" i="1"/>
  <c r="K49" i="1"/>
  <c r="J49" i="1"/>
  <c r="I49" i="1"/>
  <c r="H49" i="1"/>
  <c r="G49" i="1"/>
  <c r="S48" i="1"/>
  <c r="R48" i="1"/>
  <c r="Q48" i="1"/>
  <c r="P48" i="1"/>
  <c r="O48" i="1"/>
  <c r="N48" i="1"/>
  <c r="M48" i="1"/>
  <c r="L48" i="1"/>
  <c r="K48" i="1"/>
  <c r="J48" i="1"/>
  <c r="I48" i="1"/>
  <c r="H48" i="1"/>
  <c r="T48" i="1" s="1"/>
  <c r="G48" i="1"/>
  <c r="S47" i="1"/>
  <c r="R47" i="1"/>
  <c r="Q47" i="1"/>
  <c r="P47" i="1"/>
  <c r="O47" i="1"/>
  <c r="N47" i="1"/>
  <c r="M47" i="1"/>
  <c r="L47" i="1"/>
  <c r="K47" i="1"/>
  <c r="J47" i="1"/>
  <c r="H47" i="1"/>
  <c r="G47" i="1"/>
  <c r="S46" i="1"/>
  <c r="R46" i="1"/>
  <c r="Q46" i="1"/>
  <c r="P46" i="1"/>
  <c r="O46" i="1"/>
  <c r="N46" i="1"/>
  <c r="M46" i="1"/>
  <c r="L46" i="1"/>
  <c r="K46" i="1"/>
  <c r="J46" i="1"/>
  <c r="I46" i="1"/>
  <c r="H46" i="1"/>
  <c r="G46" i="1"/>
  <c r="S45" i="1"/>
  <c r="R45" i="1"/>
  <c r="Q45" i="1"/>
  <c r="P45" i="1"/>
  <c r="O45" i="1"/>
  <c r="N45" i="1"/>
  <c r="M45" i="1"/>
  <c r="L45" i="1"/>
  <c r="K45" i="1"/>
  <c r="J45" i="1"/>
  <c r="I45" i="1"/>
  <c r="H45" i="1"/>
  <c r="G45" i="1"/>
  <c r="P44" i="1"/>
  <c r="O44" i="1"/>
  <c r="N44" i="1"/>
  <c r="M44" i="1"/>
  <c r="L44" i="1"/>
  <c r="K44" i="1"/>
  <c r="J44" i="1"/>
  <c r="I44" i="1"/>
  <c r="H44" i="1"/>
  <c r="G44" i="1"/>
  <c r="P43" i="1"/>
  <c r="O43" i="1"/>
  <c r="N43" i="1"/>
  <c r="M43" i="1"/>
  <c r="L43" i="1"/>
  <c r="K43" i="1"/>
  <c r="J43" i="1"/>
  <c r="I43" i="1"/>
  <c r="H43" i="1"/>
  <c r="G43" i="1"/>
  <c r="S42" i="1"/>
  <c r="R42" i="1"/>
  <c r="Q42" i="1"/>
  <c r="P42" i="1"/>
  <c r="O42" i="1"/>
  <c r="N42" i="1"/>
  <c r="M42" i="1"/>
  <c r="L42" i="1"/>
  <c r="K42" i="1"/>
  <c r="J42" i="1"/>
  <c r="I42" i="1"/>
  <c r="H42" i="1"/>
  <c r="G42" i="1"/>
  <c r="S41" i="1"/>
  <c r="R41" i="1"/>
  <c r="Q41" i="1"/>
  <c r="P41" i="1"/>
  <c r="O41" i="1"/>
  <c r="N41" i="1"/>
  <c r="M41" i="1"/>
  <c r="L41" i="1"/>
  <c r="K41" i="1"/>
  <c r="J41" i="1"/>
  <c r="I41" i="1"/>
  <c r="H41" i="1"/>
  <c r="G41" i="1"/>
  <c r="S40" i="1"/>
  <c r="R40" i="1"/>
  <c r="Q40" i="1"/>
  <c r="P40" i="1"/>
  <c r="O40" i="1"/>
  <c r="N40" i="1"/>
  <c r="M40" i="1"/>
  <c r="L40" i="1"/>
  <c r="K40" i="1"/>
  <c r="J40" i="1"/>
  <c r="I40" i="1"/>
  <c r="H40" i="1"/>
  <c r="G40" i="1"/>
  <c r="S39" i="1"/>
  <c r="P39" i="1"/>
  <c r="O39" i="1"/>
  <c r="N39" i="1"/>
  <c r="M39" i="1"/>
  <c r="L39" i="1"/>
  <c r="K39" i="1"/>
  <c r="J39" i="1"/>
  <c r="P38" i="1"/>
  <c r="O38" i="1"/>
  <c r="N38" i="1"/>
  <c r="M38" i="1"/>
  <c r="L38" i="1"/>
  <c r="K38" i="1"/>
  <c r="H38" i="1"/>
  <c r="S37" i="1"/>
  <c r="R37" i="1"/>
  <c r="Q37" i="1"/>
  <c r="P37" i="1"/>
  <c r="O37" i="1"/>
  <c r="N37" i="1"/>
  <c r="L37" i="1"/>
  <c r="K37" i="1"/>
  <c r="J37" i="1"/>
  <c r="I37" i="1"/>
  <c r="H37" i="1"/>
  <c r="G37" i="1"/>
  <c r="S36" i="1"/>
  <c r="R36" i="1"/>
  <c r="Q36" i="1"/>
  <c r="P36" i="1"/>
  <c r="O36" i="1"/>
  <c r="N36" i="1"/>
  <c r="M36" i="1"/>
  <c r="L36" i="1"/>
  <c r="K36" i="1"/>
  <c r="J36" i="1"/>
  <c r="I36" i="1"/>
  <c r="H36" i="1"/>
  <c r="G36" i="1"/>
  <c r="P35" i="1"/>
  <c r="O35" i="1"/>
  <c r="N35" i="1"/>
  <c r="M35" i="1"/>
  <c r="L35" i="1"/>
  <c r="K35" i="1"/>
  <c r="I35" i="1"/>
  <c r="H35" i="1"/>
  <c r="G35" i="1"/>
  <c r="S34" i="1"/>
  <c r="R34" i="1"/>
  <c r="Q34" i="1"/>
  <c r="P34" i="1"/>
  <c r="O34" i="1"/>
  <c r="N34" i="1"/>
  <c r="M34" i="1"/>
  <c r="L34" i="1"/>
  <c r="K34" i="1"/>
  <c r="J34" i="1"/>
  <c r="I34" i="1"/>
  <c r="H34" i="1"/>
  <c r="G34" i="1"/>
  <c r="P33" i="1"/>
  <c r="O33" i="1"/>
  <c r="N33" i="1"/>
  <c r="M33" i="1"/>
  <c r="L33" i="1"/>
  <c r="K33" i="1"/>
  <c r="G33" i="1"/>
  <c r="S32" i="1"/>
  <c r="R32" i="1"/>
  <c r="P32" i="1"/>
  <c r="O32" i="1"/>
  <c r="N32" i="1"/>
  <c r="M32" i="1"/>
  <c r="L32" i="1"/>
  <c r="K32" i="1"/>
  <c r="J32" i="1"/>
  <c r="H32" i="1"/>
  <c r="G32" i="1"/>
  <c r="S31" i="1"/>
  <c r="Q31" i="1"/>
  <c r="P31" i="1"/>
  <c r="O31" i="1"/>
  <c r="N31" i="1"/>
  <c r="M31" i="1"/>
  <c r="L31" i="1"/>
  <c r="K31" i="1"/>
  <c r="J31" i="1"/>
  <c r="I31" i="1"/>
  <c r="G31" i="1"/>
  <c r="S30" i="1"/>
  <c r="R30" i="1"/>
  <c r="Q30" i="1"/>
  <c r="P30" i="1"/>
  <c r="O30" i="1"/>
  <c r="N30" i="1"/>
  <c r="M30" i="1"/>
  <c r="L30" i="1"/>
  <c r="K30" i="1"/>
  <c r="J30" i="1"/>
  <c r="I30" i="1"/>
  <c r="H30" i="1"/>
  <c r="G30" i="1"/>
  <c r="P29" i="1"/>
  <c r="O29" i="1"/>
  <c r="N29" i="1"/>
  <c r="M29" i="1"/>
  <c r="L29" i="1"/>
  <c r="K29" i="1"/>
  <c r="G29" i="1"/>
  <c r="S28" i="1"/>
  <c r="R28" i="1"/>
  <c r="Q28" i="1"/>
  <c r="P28" i="1"/>
  <c r="O28" i="1"/>
  <c r="N28" i="1"/>
  <c r="M28" i="1"/>
  <c r="L28" i="1"/>
  <c r="K28" i="1"/>
  <c r="J28" i="1"/>
  <c r="I28" i="1"/>
  <c r="H28" i="1"/>
  <c r="G28" i="1"/>
  <c r="S27" i="1"/>
  <c r="R27" i="1"/>
  <c r="Q27" i="1"/>
  <c r="P27" i="1"/>
  <c r="O27" i="1"/>
  <c r="N27" i="1"/>
  <c r="M27" i="1"/>
  <c r="L27" i="1"/>
  <c r="K27" i="1"/>
  <c r="J27" i="1"/>
  <c r="I27" i="1"/>
  <c r="H27" i="1"/>
  <c r="T27" i="1" s="1"/>
  <c r="G27" i="1"/>
  <c r="S26" i="1"/>
  <c r="R26" i="1"/>
  <c r="P26" i="1"/>
  <c r="O26" i="1"/>
  <c r="N26" i="1"/>
  <c r="M26" i="1"/>
  <c r="L26" i="1"/>
  <c r="K26" i="1"/>
  <c r="G26" i="1"/>
  <c r="S25" i="1"/>
  <c r="R25" i="1"/>
  <c r="Q25" i="1"/>
  <c r="P25" i="1"/>
  <c r="O25" i="1"/>
  <c r="N25" i="1"/>
  <c r="M25" i="1"/>
  <c r="L25" i="1"/>
  <c r="K25" i="1"/>
  <c r="J25" i="1"/>
  <c r="I25" i="1"/>
  <c r="T25" i="1" s="1"/>
  <c r="G25" i="1"/>
  <c r="P24" i="1"/>
  <c r="O24" i="1"/>
  <c r="N24" i="1"/>
  <c r="M24" i="1"/>
  <c r="L24" i="1"/>
  <c r="K24" i="1"/>
  <c r="J24" i="1"/>
  <c r="H24" i="1"/>
  <c r="G24" i="1"/>
  <c r="R23" i="1"/>
  <c r="P23" i="1"/>
  <c r="O23" i="1"/>
  <c r="N23" i="1"/>
  <c r="M23" i="1"/>
  <c r="L23" i="1"/>
  <c r="K23" i="1"/>
  <c r="G23" i="1"/>
  <c r="P22" i="1"/>
  <c r="O22" i="1"/>
  <c r="N22" i="1"/>
  <c r="M22" i="1"/>
  <c r="L22" i="1"/>
  <c r="K22" i="1"/>
  <c r="G22" i="1"/>
  <c r="F22" i="1"/>
  <c r="E22" i="1"/>
  <c r="R19" i="1"/>
  <c r="Q19" i="1"/>
  <c r="P19" i="1"/>
  <c r="O19" i="1"/>
  <c r="N19" i="1"/>
  <c r="M19" i="1"/>
  <c r="K19" i="1"/>
  <c r="J19" i="1"/>
  <c r="J20" i="1" s="1"/>
  <c r="I19" i="1"/>
  <c r="H19" i="1"/>
  <c r="G19" i="1"/>
  <c r="U18" i="1"/>
  <c r="S18" i="1"/>
  <c r="S20" i="1" s="1"/>
  <c r="R18" i="1"/>
  <c r="R20" i="1" s="1"/>
  <c r="O18" i="1"/>
  <c r="N18" i="1"/>
  <c r="N20" i="1" s="1"/>
  <c r="M18" i="1"/>
  <c r="M20" i="1" s="1"/>
  <c r="L18" i="1"/>
  <c r="L20" i="1" s="1"/>
  <c r="K18" i="1"/>
  <c r="K20" i="1" s="1"/>
  <c r="J18" i="1"/>
  <c r="I18" i="1"/>
  <c r="I20" i="1" s="1"/>
  <c r="H18" i="1"/>
  <c r="H20" i="1" s="1"/>
  <c r="G18" i="1"/>
  <c r="F18" i="1"/>
  <c r="E18" i="1"/>
  <c r="J17" i="1"/>
  <c r="S16" i="1"/>
  <c r="R16" i="1"/>
  <c r="Q16" i="1"/>
  <c r="P16" i="1"/>
  <c r="O16" i="1"/>
  <c r="N16" i="1"/>
  <c r="M16" i="1"/>
  <c r="L16" i="1"/>
  <c r="K16" i="1"/>
  <c r="I16" i="1"/>
  <c r="H16" i="1"/>
  <c r="G16" i="1"/>
  <c r="U15" i="1"/>
  <c r="S15" i="1"/>
  <c r="S17" i="1" s="1"/>
  <c r="R15" i="1"/>
  <c r="R17" i="1" s="1"/>
  <c r="Q15" i="1"/>
  <c r="Q17" i="1" s="1"/>
  <c r="P15" i="1"/>
  <c r="O15" i="1"/>
  <c r="O17" i="1" s="1"/>
  <c r="N15" i="1"/>
  <c r="N17" i="1" s="1"/>
  <c r="M15" i="1"/>
  <c r="M17" i="1" s="1"/>
  <c r="L15" i="1"/>
  <c r="L17" i="1" s="1"/>
  <c r="K15" i="1"/>
  <c r="K17" i="1" s="1"/>
  <c r="I15" i="1"/>
  <c r="I17" i="1" s="1"/>
  <c r="H15" i="1"/>
  <c r="G15" i="1"/>
  <c r="F15" i="1"/>
  <c r="E15" i="1"/>
  <c r="Q14" i="1"/>
  <c r="J14" i="1"/>
  <c r="I14" i="1"/>
  <c r="H14" i="1"/>
  <c r="P13" i="1"/>
  <c r="O13" i="1"/>
  <c r="N13" i="1"/>
  <c r="M13" i="1"/>
  <c r="L13" i="1"/>
  <c r="K13" i="1"/>
  <c r="G13" i="1"/>
  <c r="U12" i="1"/>
  <c r="S14" i="1"/>
  <c r="P14" i="1"/>
  <c r="O12" i="1"/>
  <c r="O14" i="1" s="1"/>
  <c r="N12" i="1"/>
  <c r="N14" i="1" s="1"/>
  <c r="M12" i="1"/>
  <c r="M14" i="1" s="1"/>
  <c r="L12" i="1"/>
  <c r="L14" i="1" s="1"/>
  <c r="K12" i="1"/>
  <c r="K14" i="1" s="1"/>
  <c r="G12" i="1"/>
  <c r="F12" i="1"/>
  <c r="E12" i="1"/>
  <c r="T13" i="1" l="1"/>
  <c r="T22" i="1"/>
  <c r="T31" i="1"/>
  <c r="T33" i="1"/>
  <c r="T40" i="1"/>
  <c r="T53" i="1"/>
  <c r="O20" i="1"/>
  <c r="T29" i="1"/>
  <c r="T45" i="1"/>
  <c r="T50" i="1"/>
  <c r="T58" i="1"/>
  <c r="G30" i="3"/>
  <c r="H30" i="3" s="1"/>
  <c r="P17" i="1"/>
  <c r="P20" i="1"/>
  <c r="T23" i="1"/>
  <c r="T34" i="1"/>
  <c r="T42" i="1"/>
  <c r="T55" i="1"/>
  <c r="T15" i="1"/>
  <c r="T16" i="1"/>
  <c r="Q20" i="1"/>
  <c r="T30" i="1"/>
  <c r="T36" i="1"/>
  <c r="T47" i="1"/>
  <c r="T52" i="1"/>
  <c r="C23" i="6"/>
  <c r="R14" i="1"/>
  <c r="T24" i="1"/>
  <c r="T28" i="1"/>
  <c r="T32" i="1"/>
  <c r="T44" i="1"/>
  <c r="T49" i="1"/>
  <c r="T57" i="1"/>
  <c r="G29" i="5"/>
  <c r="H29" i="5" s="1"/>
  <c r="T43" i="1"/>
  <c r="T26" i="1"/>
  <c r="T38" i="1"/>
  <c r="T39" i="1"/>
  <c r="T41" i="1"/>
  <c r="T54" i="1"/>
  <c r="T46" i="1"/>
  <c r="T51" i="1"/>
  <c r="C30" i="5"/>
  <c r="C32" i="4"/>
  <c r="G31" i="4"/>
  <c r="H31" i="4" s="1"/>
  <c r="G29" i="4"/>
  <c r="H29" i="4" s="1"/>
  <c r="G30" i="4"/>
  <c r="H30" i="4" s="1"/>
  <c r="C32" i="3"/>
  <c r="G31" i="3"/>
  <c r="H31" i="3" s="1"/>
  <c r="H17" i="1"/>
  <c r="T18" i="1"/>
  <c r="T20" i="1" s="1"/>
  <c r="T12" i="1"/>
  <c r="T14" i="1" l="1"/>
  <c r="T17" i="1"/>
  <c r="G30" i="5"/>
  <c r="H30" i="5" s="1"/>
  <c r="C31" i="5"/>
  <c r="G32" i="4"/>
  <c r="H32" i="4" s="1"/>
  <c r="C33" i="4"/>
  <c r="G32" i="3"/>
  <c r="H32" i="3" s="1"/>
  <c r="C33" i="3"/>
  <c r="C32" i="5" l="1"/>
  <c r="G31" i="5"/>
  <c r="H31" i="5" s="1"/>
  <c r="G33" i="4"/>
  <c r="H33" i="4" s="1"/>
  <c r="C34" i="4"/>
  <c r="G33" i="3"/>
  <c r="H33" i="3" s="1"/>
  <c r="C34" i="3"/>
  <c r="C33" i="5" l="1"/>
  <c r="G32" i="5"/>
  <c r="H32" i="5" s="1"/>
  <c r="C35" i="4"/>
  <c r="G34" i="4"/>
  <c r="H34" i="4" s="1"/>
  <c r="C35" i="3"/>
  <c r="G34" i="3"/>
  <c r="H34" i="3" s="1"/>
  <c r="G33" i="5" l="1"/>
  <c r="H33" i="5" s="1"/>
  <c r="C34" i="5"/>
  <c r="C36" i="4"/>
  <c r="G35" i="4"/>
  <c r="H35" i="4" s="1"/>
  <c r="C36" i="3"/>
  <c r="G35" i="3"/>
  <c r="H35" i="3" s="1"/>
  <c r="C35" i="5" l="1"/>
  <c r="G34" i="5"/>
  <c r="H34" i="5" s="1"/>
  <c r="G36" i="4"/>
  <c r="H36" i="4" s="1"/>
  <c r="C37" i="4"/>
  <c r="G36" i="3"/>
  <c r="H36" i="3" s="1"/>
  <c r="C37" i="3"/>
  <c r="C36" i="5" l="1"/>
  <c r="G35" i="5"/>
  <c r="H35" i="5" s="1"/>
  <c r="G37" i="4"/>
  <c r="H37" i="4" s="1"/>
  <c r="C38" i="4"/>
  <c r="G37" i="3"/>
  <c r="H37" i="3" s="1"/>
  <c r="C38" i="3"/>
  <c r="C37" i="5" l="1"/>
  <c r="G36" i="5"/>
  <c r="H36" i="5" s="1"/>
  <c r="G38" i="4"/>
  <c r="H38" i="4" s="1"/>
  <c r="C39" i="4"/>
  <c r="C39" i="3"/>
  <c r="G38" i="3"/>
  <c r="H38" i="3" s="1"/>
  <c r="G37" i="5" l="1"/>
  <c r="H37" i="5" s="1"/>
  <c r="C38" i="5"/>
  <c r="C40" i="4"/>
  <c r="G40" i="4" s="1"/>
  <c r="H40" i="4" s="1"/>
  <c r="G39" i="4"/>
  <c r="H39" i="4" s="1"/>
  <c r="C40" i="3"/>
  <c r="G40" i="3" s="1"/>
  <c r="H40" i="3" s="1"/>
  <c r="G39" i="3"/>
  <c r="H39" i="3" s="1"/>
  <c r="G38" i="5" l="1"/>
  <c r="H38" i="5" s="1"/>
  <c r="C39" i="5"/>
  <c r="C40" i="5" l="1"/>
  <c r="G40" i="5" s="1"/>
  <c r="H40" i="5" s="1"/>
  <c r="G39" i="5"/>
  <c r="H39" i="5" s="1"/>
</calcChain>
</file>

<file path=xl/comments1.xml><?xml version="1.0" encoding="utf-8"?>
<comments xmlns="http://schemas.openxmlformats.org/spreadsheetml/2006/main">
  <authors>
    <author>Luz Dary Guerrero Tibata</author>
  </authors>
  <commentList>
    <comment ref="A5" authorId="0" shapeId="0">
      <text>
        <r>
          <rPr>
            <b/>
            <sz val="9"/>
            <color indexed="81"/>
            <rFont val="Tahoma"/>
            <family val="2"/>
          </rPr>
          <t>Describir de forma clara y concisa el diligenciamiento del formato de hoja
de vida del indicador con el fin de que las diferentes dependencias de la
Entidad realicen la formulación, seguimiento y evaluación de los indicadores
que hacen parte del Plan Operativo Anual –POA- de los proyectos de
inversión y de las áreas que realizan su gestión sin presupuesto de inversión,
los cuales conforman el Plan de Acción Institucional –PAI-.</t>
        </r>
        <r>
          <rPr>
            <sz val="9"/>
            <color indexed="81"/>
            <rFont val="Tahoma"/>
            <family val="2"/>
          </rPr>
          <t xml:space="preserve">
</t>
        </r>
      </text>
    </comment>
  </commentList>
</comments>
</file>

<file path=xl/comments2.xml><?xml version="1.0" encoding="utf-8"?>
<comments xmlns="http://schemas.openxmlformats.org/spreadsheetml/2006/main">
  <authors>
    <author>Luz Dary Guerrero Tibata</author>
  </authors>
  <commentList>
    <comment ref="C3"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sharedStrings.xml><?xml version="1.0" encoding="utf-8"?>
<sst xmlns="http://schemas.openxmlformats.org/spreadsheetml/2006/main" count="726" uniqueCount="459">
  <si>
    <t xml:space="preserve">SISTEMA INTEGRADO DE GESTION DISTRITAL BAJO EL ESTÁNDAR MIPG
</t>
  </si>
  <si>
    <t>PROCESO DIRECCIONAMIENTO ESTRATÉGICO</t>
  </si>
  <si>
    <t>Formato de programación y seguimiento al Plan Operativo Anual de gestión sin inversión</t>
  </si>
  <si>
    <t>CODIGO: PE01-PR01-F02</t>
  </si>
  <si>
    <t>VERSIÓN: 1.0</t>
  </si>
  <si>
    <t>DEPENDENCIA:</t>
  </si>
  <si>
    <t>OFICINA DE CONTROL DISCIPLINARIO</t>
  </si>
  <si>
    <t>METAS DE GESTIÓN</t>
  </si>
  <si>
    <t>No.</t>
  </si>
  <si>
    <t>PLAN ESTRATÉGICO SDM</t>
  </si>
  <si>
    <t>COMPONENTE PMM</t>
  </si>
  <si>
    <t>META</t>
  </si>
  <si>
    <t>NOMBRE DEL INDICADOR</t>
  </si>
  <si>
    <t>VARIABLES FÓRMULA DEL INDICADOR</t>
  </si>
  <si>
    <r>
      <t>SEGUIMIENTO PLAN OPERATIVO ANUAL - POA                                         VIGENCIA:</t>
    </r>
    <r>
      <rPr>
        <b/>
        <u/>
        <sz val="11"/>
        <rFont val="Arial"/>
        <family val="2"/>
      </rPr>
      <t>2019</t>
    </r>
  </si>
  <si>
    <t>COMPONENTE ASOCIADO MISIÓN / VISIÓN</t>
  </si>
  <si>
    <t>OBJETIVO ESTRATÉGICO SDM Y DE LA CALIDAD</t>
  </si>
  <si>
    <t>Ene</t>
  </si>
  <si>
    <t>Feb</t>
  </si>
  <si>
    <t>Mar</t>
  </si>
  <si>
    <t>Abr</t>
  </si>
  <si>
    <t>May</t>
  </si>
  <si>
    <t>Jun</t>
  </si>
  <si>
    <t>Jul</t>
  </si>
  <si>
    <t>Ago</t>
  </si>
  <si>
    <t>Sep</t>
  </si>
  <si>
    <t>Oct</t>
  </si>
  <si>
    <t>Nov</t>
  </si>
  <si>
    <t>Dic</t>
  </si>
  <si>
    <t xml:space="preserve">% de Avance de Ejecución </t>
  </si>
  <si>
    <t>OBSERVACIONES</t>
  </si>
  <si>
    <t>Potencialización del desarrollo y competitividad a través de la gestión ética y transparente.</t>
  </si>
  <si>
    <t>7. Prestar servicios eficientes, oportunos y de calidad a la ciudadanía, tanto en gestión como en trámites de la movilidad
Calidad: 2. Prestar servicios eficientes, oportunos y de calidad a la ciudadanía, tanto en gestión como en trámites de la movilidad.</t>
  </si>
  <si>
    <t>Componente Institucional</t>
  </si>
  <si>
    <t>% de Cumplimiento = (Numerador / Denominador )*100</t>
  </si>
  <si>
    <t>8. Contar con un excelente equipo humano y condiciones laborales que hagan de la Secretaría Distrital de Movilidad un lugar atractivo para trabajar y desarrollarse profesionalmente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</si>
  <si>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7. Prestar servicios eficientes, oportunos y de calidad a la ciudadanía, tanto en gestión como en trámites de la movilidad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</si>
  <si>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DATO ESTADÍSTICO</t>
  </si>
  <si>
    <t>8. Contar con un excelente equipo humano y condiciones laborales que hagan de la Secretaría Distrital de Movilidad un lugar atractivo para trabajar y desarrollarse profesionalmente.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</si>
  <si>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t>
  </si>
  <si>
    <t>Auto Avoca Conocimiento</t>
  </si>
  <si>
    <t xml:space="preserve">Apertura de Investigación Disciplinaria </t>
  </si>
  <si>
    <t>Código: PE01-PR01-F02</t>
  </si>
  <si>
    <t>Versión: 1.0</t>
  </si>
  <si>
    <t>Oficina de Control Disciplinario</t>
  </si>
  <si>
    <t>SUBSECRETARIA RESPONSABLE:</t>
  </si>
  <si>
    <t>Subsecretaría de Gestión Corporativa</t>
  </si>
  <si>
    <t>PROGRAMACIÓN CUATRIENIO</t>
  </si>
  <si>
    <t>% CUMPLIMIENTO CUATRIENIO</t>
  </si>
  <si>
    <t>TIPO DE ANUALIZACIÓN</t>
  </si>
  <si>
    <t xml:space="preserve">VARIABLE </t>
  </si>
  <si>
    <t>MAGNITUD CUATRIENIO</t>
  </si>
  <si>
    <t>VIGENCIA 2016</t>
  </si>
  <si>
    <t>VIGENCIA 2017</t>
  </si>
  <si>
    <t>VIGENCIA 2018</t>
  </si>
  <si>
    <t>VIGENCIA 2019</t>
  </si>
  <si>
    <t>VIGENCIA 2020</t>
  </si>
  <si>
    <t xml:space="preserve">Gestionar el 100% de las quejas recibidas </t>
  </si>
  <si>
    <t>MAGNITUD META - Vigencia</t>
  </si>
  <si>
    <t>N.A</t>
  </si>
  <si>
    <t>Adelantar en el 100% los procesos de capacitación programados para la vigencia sobre el Código Disciplinario Único</t>
  </si>
  <si>
    <t>Realizar el 100% de las actividades programadas en el Plan Anticorrupción y de Atención al Ciudadano de la vigencia por la Oficina de Control Disciplinario</t>
  </si>
  <si>
    <t>SISTEMA INTEGRADO DE GESTION DISTRITAL BAJO EL ESTÁNDAR MIPG</t>
  </si>
  <si>
    <t>Formato de Hoja de Vida Indicador</t>
  </si>
  <si>
    <t xml:space="preserve">CODIGO: PE01-PR01-F03 </t>
  </si>
  <si>
    <t>VERSIÓN 1.0</t>
  </si>
  <si>
    <t>HOJA DE VIDA INDICADOR</t>
  </si>
  <si>
    <t>SECRETARÍA DISTRITAL DE MOVILIDAD</t>
  </si>
  <si>
    <t>SECCIÓN 1. Identificación del Indicador</t>
  </si>
  <si>
    <t>1. Código Meta</t>
  </si>
  <si>
    <t>2.  Descripción Meta</t>
  </si>
  <si>
    <t>Gestionar el 100% de las quejas recibidas dentro de los términos señalados por la Resolución No. 284 de 2013</t>
  </si>
  <si>
    <t>3. Fuente PMR</t>
  </si>
  <si>
    <t>NO</t>
  </si>
  <si>
    <t>4. Dependencia responsable</t>
  </si>
  <si>
    <t>5. Meta con territorialización</t>
  </si>
  <si>
    <t>6. Proyecto</t>
  </si>
  <si>
    <t>N.A.</t>
  </si>
  <si>
    <t>7. Código del Proyecto</t>
  </si>
  <si>
    <t>8. Proceso</t>
  </si>
  <si>
    <t>Evaluación</t>
  </si>
  <si>
    <t>9. Código del proceso</t>
  </si>
  <si>
    <t>PV02</t>
  </si>
  <si>
    <t>10. Objetivo estratégico</t>
  </si>
  <si>
    <t xml:space="preserve">7. Prestar servicios eficientes, oportunos y de calidad a la ciudadanía, tanto en gestión como en trámites de la movilidad </t>
  </si>
  <si>
    <t>11. Meta Producto</t>
  </si>
  <si>
    <t>12. Nombre del indicador</t>
  </si>
  <si>
    <t>Trámite oportuno de quejas</t>
  </si>
  <si>
    <t>13. Tipología</t>
  </si>
  <si>
    <t>Eficacia</t>
  </si>
  <si>
    <t>14. Fecha de programación</t>
  </si>
  <si>
    <t>Enero de 2019</t>
  </si>
  <si>
    <t>15. Tipo anualización</t>
  </si>
  <si>
    <t>Constante</t>
  </si>
  <si>
    <t>16. Objetivo y descripción del Indicador</t>
  </si>
  <si>
    <t>Medir la eficacia en las repuestas a las quejas recibidas en la dependencia con relación a los procesos disciplinarios.</t>
  </si>
  <si>
    <t>17. Fuente u origen de Datos</t>
  </si>
  <si>
    <t>Actas de Reparto - Aplicativo de Correspondencia</t>
  </si>
  <si>
    <t>18. Fórmula de Cálculo</t>
  </si>
  <si>
    <t xml:space="preserve">(Número de quejas tramitadas / Número de quejas recibidas) * 100 </t>
  </si>
  <si>
    <t>19. Unidad de medida del indicador</t>
  </si>
  <si>
    <t>Porcentaje</t>
  </si>
  <si>
    <t xml:space="preserve">20.  Nombre de las Variables </t>
  </si>
  <si>
    <t>VARIABLE 1 - Numerador</t>
  </si>
  <si>
    <t>VARIABLE 2 - Denominador</t>
  </si>
  <si>
    <t>Número de quejas tramitadas</t>
  </si>
  <si>
    <t>Número de solicitudes de queja recibidas</t>
  </si>
  <si>
    <t>21. Unidad de medida (de la variable)</t>
  </si>
  <si>
    <t>Cantidad</t>
  </si>
  <si>
    <t>22. Descripción de la variable</t>
  </si>
  <si>
    <t>Son las quejas efectivamente tramitadas por la Oficina de Control Disciplinario a través del correspondiente estudio</t>
  </si>
  <si>
    <t>Son las quejas allegadas a la Oficina de Control  Disciplinario por ciudadanía y/o entes de control</t>
  </si>
  <si>
    <t>23. Inicio de la Serie</t>
  </si>
  <si>
    <t>25. Línea base</t>
  </si>
  <si>
    <t>24. Fin de la Serie</t>
  </si>
  <si>
    <t>26. Valor de la Meta</t>
  </si>
  <si>
    <t>27. Frecuencia del reporte</t>
  </si>
  <si>
    <t>Trimestral</t>
  </si>
  <si>
    <t xml:space="preserve">28. Observación a la magnitud propuesta para la Meta </t>
  </si>
  <si>
    <t>SECCIÓN 2. Seguimiento al Indicador</t>
  </si>
  <si>
    <t>Mes</t>
  </si>
  <si>
    <t>29. Numerador (Variable 1)</t>
  </si>
  <si>
    <t>Numerador Acumulado (Variable 1)</t>
  </si>
  <si>
    <t>30. Denominador (Variable 2)</t>
  </si>
  <si>
    <t>Denominador Acumulado (Variable 2)</t>
  </si>
  <si>
    <t>% Cumplimiento del período reportado</t>
  </si>
  <si>
    <t>% Cumplimiento en la vigencia</t>
  </si>
  <si>
    <t>% Cumplimiento de la meta</t>
  </si>
  <si>
    <t xml:space="preserve">Enero </t>
  </si>
  <si>
    <t>Febrero</t>
  </si>
  <si>
    <t>Marzo</t>
  </si>
  <si>
    <t>Abril</t>
  </si>
  <si>
    <t>Mayo</t>
  </si>
  <si>
    <t>Junio</t>
  </si>
  <si>
    <t>Julio</t>
  </si>
  <si>
    <t>Agosto</t>
  </si>
  <si>
    <t>Septiembre</t>
  </si>
  <si>
    <t>Octubre</t>
  </si>
  <si>
    <t>Noviembre</t>
  </si>
  <si>
    <t>Diciembre</t>
  </si>
  <si>
    <t>31. Observaciones del avance de meta en el periodo</t>
  </si>
  <si>
    <t>Durante este trimestre el número de quejas disminuyo, lo cual permitió mayor concetración por parte del personal de la oficina, en el impulso procesal de los expedintes, así mismo se hizo un diagnóstico de la oficina, con el fin de actualizar la base de datos.</t>
  </si>
  <si>
    <t>SECCIÓN 3. Análisis de tendencia del Indicador</t>
  </si>
  <si>
    <t>32. Avances y logros</t>
  </si>
  <si>
    <t>Las quejas que llegan a la Oficina de Disicplinarios, son atendidas en forma oportuna, de conformidad con lo disipuesto en la Resolución No. 114 de 2010, Modificada por el art. 4, Resolución Sec. General 284 de 2013  "Por la cual se actualiza el Manual Distrital de Procesos y Procedimientos Disciplinarios para las entidades distritales a las que se aplica el Código Disciplinario Único" en donde se estupula un término de 8 días hábiles, para evaluar la queja y proyectar el respectivo Auto.</t>
  </si>
  <si>
    <t>33.Retrasos y soluciones</t>
  </si>
  <si>
    <t>A la fecha se cuenta con tres contratistas abogados, un contratista auxiliar, y un auxiliar administrativo en provisionalidad, un abogado en carrera y dos abogados en provisionalidad, lo cual ha permitido la reasignación de procesos entre profesionales, mostrandose un gran avance, después de hacer un diagnóstico de los procesos, sin embargo, debido al alto volumen de trabajo se plantea el cumplimiento de la Resolución No. 248 del 27 de diciembre de 2018, "Por medio de la cual se distribuyen los empleos de la planta de personal de la Secretaría Distrital de Movilidad."</t>
  </si>
  <si>
    <t>34. Beneficios para la Comunidad/Entidad</t>
  </si>
  <si>
    <t>Los beneficios para la comunidad son la confianza en las instituciones y en  los controles que se tienen por parte de la Secretaría de Movilidad. Para la Entidad el beneficio es afianzar la cultura de no corrupción o vulneración de la Ley.</t>
  </si>
  <si>
    <t>SECCIÓN 4. Actualización y Responsables del reporte</t>
  </si>
  <si>
    <t>35. Control de actualizaciones</t>
  </si>
  <si>
    <t xml:space="preserve">36. Fecha </t>
  </si>
  <si>
    <t>37. Campo modificado</t>
  </si>
  <si>
    <t>38.Modificación realizada.</t>
  </si>
  <si>
    <t>Responsable a partir del 25 de junio del año 2019</t>
  </si>
  <si>
    <t>39. Responsable del Análisis</t>
  </si>
  <si>
    <t>Equipo de la OCD</t>
  </si>
  <si>
    <t>40. Responsable del reporte</t>
  </si>
  <si>
    <t>Glenda Paola Arlant Cobo</t>
  </si>
  <si>
    <t>41. Director / Jefe de Oficina / Subdirector</t>
  </si>
  <si>
    <t>Orlando Salamanca Figueroa</t>
  </si>
  <si>
    <t>44. Subsecretario (a) / Ordenador (a) de gasto</t>
  </si>
  <si>
    <t>Nasly Jennifer Ruíz González</t>
  </si>
  <si>
    <t>42. Firma Director / Jefe Oficina</t>
  </si>
  <si>
    <t>45. Firma Subsecretario  (a) / Ordenador (a) de gasto</t>
  </si>
  <si>
    <t>43. Firma Subdirector</t>
  </si>
  <si>
    <t xml:space="preserve"> Adelantar en el 100% los procesos de capacitación programados para la vigencia sobre el Código Disciplinario Único</t>
  </si>
  <si>
    <t>8. Contar con un excelente equipo humano y condiciones laborales que hagan de la Secretaría Distrital de Movilidad un lugar atractivo para trabajar y desarrollarse profesionalmente</t>
  </si>
  <si>
    <t>Capacitación sobre el Código Disciplinario Único</t>
  </si>
  <si>
    <t>Evaluar el cumplimiento en las actividades de capacitación referente a la ley 734 de 2002 y demás normas concordantes.</t>
  </si>
  <si>
    <t>Cumpliento de las Directiva 003 y 007 de la Alcaldia Mayor de Bogotá, y del análisis de las conductas reincidentes</t>
  </si>
  <si>
    <t xml:space="preserve"> (Número de capacitaciones ejecutadas / Número de capacitaciones programadas)*100</t>
  </si>
  <si>
    <t>Número de capacitaciones ejecutadas</t>
  </si>
  <si>
    <t>Número de capacitaciones programadas</t>
  </si>
  <si>
    <t>Son aquellas efectivamente realizadas de conformidad con el cronograma establecido</t>
  </si>
  <si>
    <t>Son aquellas que se programan durante la vigencia</t>
  </si>
  <si>
    <t>Semestral</t>
  </si>
  <si>
    <t>Se cumplió con la programación de la capacitación.</t>
  </si>
  <si>
    <t>Se realizó la capacitación de funcionarios en el Auditorio Naranja el día 20 de septembre del año en curso, con una participación de 108 funcionarios.</t>
  </si>
  <si>
    <t>En la capacitación convocada por la Oficina de Control Disciplinarios y dicatada por  parte de la Secretaía Jurídica Distrital de la Alcladía Mayor de Bogotá D.C. -Dirección de Asuntos Disciplinarios-, cumpliendose con las espectativas tanto en el tema propuesto, como en la participación de los funcionarios.</t>
  </si>
  <si>
    <t>El beneficio para la entidad redundará en el conocimiento de las personas con vinculación nueva a la Entidad, así como para los ya vinculados, con carácter preventivo, de las actuaciones que pueden constituir falta disciplinaria.</t>
  </si>
  <si>
    <t>A partir del 26/07/2019</t>
  </si>
  <si>
    <t>Cumplimiento del P.A.A.C</t>
  </si>
  <si>
    <r>
      <t>Verificar el cumplimiento de los compromisos adquiridos por la Oficina de Control Disciplinario</t>
    </r>
    <r>
      <rPr>
        <sz val="11"/>
        <color indexed="10"/>
        <rFont val="Arial"/>
        <family val="2"/>
      </rPr>
      <t xml:space="preserve"> </t>
    </r>
    <r>
      <rPr>
        <sz val="11"/>
        <rFont val="Arial"/>
        <family val="2"/>
      </rPr>
      <t>en el P.A.A.C. de la vigencia</t>
    </r>
  </si>
  <si>
    <t>Registros Administrativos</t>
  </si>
  <si>
    <t>(Porcentaje de actividades ejecutadas / Porcentaje de actividades programadas)*100</t>
  </si>
  <si>
    <t xml:space="preserve">Porcentaje de actividades ejecutadas </t>
  </si>
  <si>
    <t>Porcentaje de actividades programadas</t>
  </si>
  <si>
    <t>Porcentaje de actividades ejecutudas (según la ponderación dada a cada actividad secundaria)</t>
  </si>
  <si>
    <t>Porcentaje de actividades programadas en el PAAC 2019 a cargo de la OCD</t>
  </si>
  <si>
    <t>Las quejas que llegan a la oficina son atendidas de forma oportuna.</t>
  </si>
  <si>
    <t>Preveer la materialización de riesgos de corrupción que obstaculicen la gestión que adelanta la dependencia</t>
  </si>
  <si>
    <t>SISTEMA INTEGRADO DE GESTION DISTRITAL  BAJO EL ESTÁNDAR MIPG</t>
  </si>
  <si>
    <r>
      <t>Formato de Anexo de Ac</t>
    </r>
    <r>
      <rPr>
        <b/>
        <sz val="11"/>
        <color indexed="8"/>
        <rFont val="Arial"/>
        <family val="2"/>
      </rPr>
      <t>tividades</t>
    </r>
  </si>
  <si>
    <t>CÓDIGO: PE01-PR01-F07</t>
  </si>
  <si>
    <t xml:space="preserve"> </t>
  </si>
  <si>
    <t>CODIGO Y NOMBRE DEL PROYECTO DE INVERSIÓN O DEL POA SIN INVERSIÓN</t>
  </si>
  <si>
    <t>POA GESTIÓN SIN INVERSIÓN OFICINA CONTROL DISCIPLINARIO</t>
  </si>
  <si>
    <t>SUBSECRETARÍA RESPONSABLE:</t>
  </si>
  <si>
    <t>SUBSECRETARIA DE GESTIÓN CORPORATIVA</t>
  </si>
  <si>
    <t>ORDENADOR DEL GASTO:</t>
  </si>
  <si>
    <t>NASLY JENNIFER RUÍZ GONZÁLEZ</t>
  </si>
  <si>
    <t>META POA ASOCIADA</t>
  </si>
  <si>
    <r>
      <t>Sección No. 1: PROGRAMACIÓN  VIGENCIA _</t>
    </r>
    <r>
      <rPr>
        <b/>
        <u/>
        <sz val="11"/>
        <color indexed="56"/>
        <rFont val="Arial"/>
        <family val="2"/>
      </rPr>
      <t>2019_</t>
    </r>
  </si>
  <si>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</si>
  <si>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</si>
  <si>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</si>
  <si>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</si>
  <si>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</si>
  <si>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</si>
  <si>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</si>
  <si>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</si>
  <si>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</si>
  <si>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</si>
  <si>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</si>
  <si>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t>Diagnóstico</t>
  </si>
  <si>
    <t>Elaboración del Diagnóstico de posibles hechos susceptibles de corrupción o casos que se han presentado en la entidad 2019</t>
  </si>
  <si>
    <t>Se entregó a la OAPI balance procesos por corrupción en trámite de la vigencia 2018 con un total de 10 procesos. Este balance fue incluido en el Plan  Anticorrupción y de Atención al Ciudadano  PAAC 2019.</t>
  </si>
  <si>
    <t>Componente gestión del Riesgo</t>
  </si>
  <si>
    <t>Monitoreo a corte de abril de los riesgos de la Oficina de Control Disciplinario</t>
  </si>
  <si>
    <t xml:space="preserve">El día 9 de mayo del año en curso se reportó el seguimiento a  los riesgos de la Oficina de Disciplinarios, en donde se anotó que los  procesos disciplinarios han avanzado lentamente por cuanto no se cuenta con profesionales en el area que apoyen la labor. 
</t>
  </si>
  <si>
    <t>Monitoreo a corte de agosto de los riesgos de la Oficina de Control Disciplinario</t>
  </si>
  <si>
    <t>Monitoreo del comportamiento de los riesgos de corrupción de la Oficina de Control Disciplinario</t>
  </si>
  <si>
    <t>Traslados por Rendición de cuentas</t>
  </si>
  <si>
    <t>Adelantar investigaciones por la no respuesta a requerimientos de Rendición de Cuentas</t>
  </si>
  <si>
    <t>No se reportan procesos por rendición de cuentas.</t>
  </si>
  <si>
    <t>Presentar trimestralmente los resultados del seguimiento a los botones de denuncia de actos de corrupción: internos y externo</t>
  </si>
  <si>
    <t>Informe de seguimiento trimestral de botones de denuncia de actos de corrupción - Primer trimestre</t>
  </si>
  <si>
    <t>Se entregó el informe a la Oficina de Control Displinario informe de seguimiento de los botenes de denuncia de actos de corrupción  internos y externos, del primer trimestre del año 2019, informando que se recepcionaron y se atendieron 70 quejas internas oportunamente llegadas a través del SDQS. Externos, se recepcionsron y se atendieron 184 quejas allegadas por los organismos de control. Este informe se rindió a traves de Memorando No. OCD-87920-2019, con fecha 3 de mayo de 2019.</t>
  </si>
  <si>
    <t>Informe de seguimiento trimestral de botones de denuncia de actos de corrupción - Segundo trimestre</t>
  </si>
  <si>
    <t xml:space="preserve">En el segundo trimetres del año en curso se reportaron 24 quejas allegadas por PQRSD. </t>
  </si>
  <si>
    <t>Informe de seguimiento trimestral de botones de denuncia de actos de corrupción - Tercer trimestre</t>
  </si>
  <si>
    <t>Informe de seguimiento trimestral de botones de denuncia de actos de corrupción - Cuarto trimestre</t>
  </si>
  <si>
    <t>TOTAL MAGNITUD VIGENCIA</t>
  </si>
  <si>
    <t>TOTAL</t>
  </si>
  <si>
    <t>SECCIÓN 1. Identificación del Dato Estadístico</t>
  </si>
  <si>
    <t xml:space="preserve">2.  Descripción Meta </t>
  </si>
  <si>
    <t>Adelantar el procedimiento conforme con las competencias otorgadas por la Ley 734 de 2002</t>
  </si>
  <si>
    <t>4. Dependencia Responsable</t>
  </si>
  <si>
    <t>5. Proyecto</t>
  </si>
  <si>
    <t>6. Código del Proyecto</t>
  </si>
  <si>
    <t>7. Proceso</t>
  </si>
  <si>
    <t>8. Código del proceso</t>
  </si>
  <si>
    <t>9. Objetivo Estratégico</t>
  </si>
  <si>
    <t>10. Meta Producto</t>
  </si>
  <si>
    <t>11. Nombre del dato estadístico</t>
  </si>
  <si>
    <t>Actuaciones con observancia de requisitos legales, sustanciales y procedimentales</t>
  </si>
  <si>
    <t>12. Fecha de programación</t>
  </si>
  <si>
    <t>01 de enero de 2019</t>
  </si>
  <si>
    <t>13. Objetivo y descripción del Dato Estadístico</t>
  </si>
  <si>
    <t>Registrar la cantidad de actuaciones realizadas en los trámites de la oficina de control disciplinario en cada una de las etapas procesales.</t>
  </si>
  <si>
    <t>14. Fuente u origen de Datos</t>
  </si>
  <si>
    <t>Reporte del equipo de profesionales de la OCD, Actas de Reparto, Sistema de Información DistritalSLID</t>
  </si>
  <si>
    <t>15. Unidad de medida deldato estadístico</t>
  </si>
  <si>
    <t>16. Inicio de la Serie</t>
  </si>
  <si>
    <t>17. Fin de la Serie</t>
  </si>
  <si>
    <t>18. Frecuencia del reporte</t>
  </si>
  <si>
    <t>SECCIÓN 2. Seguimiento al Dato Estadístico</t>
  </si>
  <si>
    <t>19. Dato Estadístico</t>
  </si>
  <si>
    <t>Enero</t>
  </si>
  <si>
    <t>Apertura Indagación preliminar</t>
  </si>
  <si>
    <t>Autos Inhibitorios</t>
  </si>
  <si>
    <t>Auto de acumulación o de incorporación</t>
  </si>
  <si>
    <t>Apertura de Investigación</t>
  </si>
  <si>
    <t>Prórroga del término de la investigación disciplinaria</t>
  </si>
  <si>
    <t>Auto de Cierre de Investigación</t>
  </si>
  <si>
    <t xml:space="preserve">Auto Pliego de Cargos </t>
  </si>
  <si>
    <t>Auto de Citación a Audiencia Pública</t>
  </si>
  <si>
    <t>Auto Decreto de pruebas</t>
  </si>
  <si>
    <t>Auto que resuelve  nulidad de parte o de oficio</t>
  </si>
  <si>
    <t xml:space="preserve">Auto que concede recursos de apelación </t>
  </si>
  <si>
    <t>Auto que resuelve recurso de reposición</t>
  </si>
  <si>
    <t>Auto de remisión por competencia</t>
  </si>
  <si>
    <t xml:space="preserve"> Expedientes archivados </t>
  </si>
  <si>
    <t>Fallos</t>
  </si>
  <si>
    <t xml:space="preserve"> Expedientes Activos</t>
  </si>
  <si>
    <t>Expedientes Prescritos</t>
  </si>
  <si>
    <t>Contestación de tutelas, derechos de petición o demandas ante lo Contencioso Administrativo</t>
  </si>
  <si>
    <t>Auto que rechaza por improcedente un recurso</t>
  </si>
  <si>
    <t xml:space="preserve">Auto que rechaza de plano una nulidad </t>
  </si>
  <si>
    <t>Auto que concede recurso de queja</t>
  </si>
  <si>
    <t>Auto que declara persona ausente</t>
  </si>
  <si>
    <t>Auto que designa defensor de oficio</t>
  </si>
  <si>
    <t xml:space="preserve">Avoca Conocimiento </t>
  </si>
  <si>
    <t xml:space="preserve">Auto que ordena una comision </t>
  </si>
  <si>
    <t xml:space="preserve">Auto de desglose </t>
  </si>
  <si>
    <t>Auto que dispone la citacion de audiencia a testigo renuente</t>
  </si>
  <si>
    <t>Auto que reconoce personería</t>
  </si>
  <si>
    <t xml:space="preserve">Auto de Obedézcase y cúmplase lo resuelto por el superior </t>
  </si>
  <si>
    <t xml:space="preserve">Auto de Reasignación </t>
  </si>
  <si>
    <t xml:space="preserve">Auto que declara desierto recurso de apelacion </t>
  </si>
  <si>
    <t xml:space="preserve">Auto que niega la practica de pruebas </t>
  </si>
  <si>
    <t xml:space="preserve">Auto que dispone la compulsa de copias al Consejo Superior de la Judicatura </t>
  </si>
  <si>
    <t xml:space="preserve">Auto aclaratorio </t>
  </si>
  <si>
    <t xml:space="preserve">Auto que resuelve una recusación. </t>
  </si>
  <si>
    <t>Auto que decreta un impedimento</t>
  </si>
  <si>
    <t xml:space="preserve">Auto que autoriza la expedición de copias </t>
  </si>
  <si>
    <t>Total</t>
  </si>
  <si>
    <t>20. Observaciones</t>
  </si>
  <si>
    <t>La oficina se encuentra en un proceso d levantamiento de diagnóstico, que consiste en comparar los expedientes físicos, con los reportados en la base de datos que se maneja, como un archivo compartido, con el fin de establecer el número de expedientes activos.</t>
  </si>
  <si>
    <t>21. Control de actualizaciones</t>
  </si>
  <si>
    <t xml:space="preserve">22. Fecha </t>
  </si>
  <si>
    <t>23. Campo modificado</t>
  </si>
  <si>
    <t>24.Modificación realizada.</t>
  </si>
  <si>
    <t>A partir del 26/06/2019</t>
  </si>
  <si>
    <t>25. Responsable del Análisis</t>
  </si>
  <si>
    <t>26. Responsable del reporte</t>
  </si>
  <si>
    <t>27. Director / Jefe de Oficina / Subdirector</t>
  </si>
  <si>
    <t>30. Subsecretario (a) / Ordenador (a) del gasto</t>
  </si>
  <si>
    <t>28.  Firma Director / Jefe Oficina</t>
  </si>
  <si>
    <t>31.  Firma Subsecretario  (a) / Ordenador (a) de gasto</t>
  </si>
  <si>
    <t>29. Firma Subdirector</t>
  </si>
  <si>
    <t>PILAR / EJES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</si>
  <si>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</si>
  <si>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</si>
  <si>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</si>
  <si>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</si>
  <si>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</si>
  <si>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02- Pilar Democracia Urbana</t>
  </si>
  <si>
    <t xml:space="preserve">0-5 años Primera infancia </t>
  </si>
  <si>
    <t>Usaquen</t>
  </si>
  <si>
    <t>DANE-Secretaría Distrital de Planeción SDP : Convenio específico de cooperación técnica No 096-2007</t>
  </si>
  <si>
    <t>04- Eje Transversal Nuevo Ordenamiento Territorial</t>
  </si>
  <si>
    <t xml:space="preserve">6 - 13 años Infancia </t>
  </si>
  <si>
    <t>Chapinero</t>
  </si>
  <si>
    <t>Grupos de edad</t>
  </si>
  <si>
    <t>07- Eje Transversal Gobierno legítimo, fortalecimiento local y eficiencia</t>
  </si>
  <si>
    <t>14 - 17 años Adolescencia</t>
  </si>
  <si>
    <t>Santa Fe</t>
  </si>
  <si>
    <t>Hombres</t>
  </si>
  <si>
    <t>Mujeres</t>
  </si>
  <si>
    <t>18 - 26 años Juventud</t>
  </si>
  <si>
    <t>San Cristobal</t>
  </si>
  <si>
    <t>total</t>
  </si>
  <si>
    <t>27 - 59 años Adultez</t>
  </si>
  <si>
    <t>Usme</t>
  </si>
  <si>
    <t>Logística de Movilidad</t>
  </si>
  <si>
    <t>60 años o más. Personas Mayores</t>
  </si>
  <si>
    <t>Tunjuelito</t>
  </si>
  <si>
    <t>0-4</t>
  </si>
  <si>
    <t>Componente Ambiental</t>
  </si>
  <si>
    <t>Todos los grupos</t>
  </si>
  <si>
    <t>Bosa</t>
  </si>
  <si>
    <t>5-9</t>
  </si>
  <si>
    <t>Plan de Intercambiadores Modales</t>
  </si>
  <si>
    <t>CONDICION POBLACIONAL</t>
  </si>
  <si>
    <t>Kennedy</t>
  </si>
  <si>
    <t>10-14</t>
  </si>
  <si>
    <t>Plan de Ordenamiento Logístico</t>
  </si>
  <si>
    <t>Todos los Grupos</t>
  </si>
  <si>
    <t>Fontibon</t>
  </si>
  <si>
    <t>15-19</t>
  </si>
  <si>
    <t>Plan de Seguridad Vial</t>
  </si>
  <si>
    <t>Adultos-as trabajador-a formal</t>
  </si>
  <si>
    <t>Engativa</t>
  </si>
  <si>
    <t>20-24</t>
  </si>
  <si>
    <t>Transporte Público</t>
  </si>
  <si>
    <t>Adultos-as trabajador-a informal</t>
  </si>
  <si>
    <t>Suba</t>
  </si>
  <si>
    <t>25-29</t>
  </si>
  <si>
    <t>Transporte No Motorizado</t>
  </si>
  <si>
    <t>Ciudadanos-as habitantes de calle</t>
  </si>
  <si>
    <t>Barrios Unidos</t>
  </si>
  <si>
    <t>30-34</t>
  </si>
  <si>
    <t>Plan de Ordenamiento de Estacionamientos</t>
  </si>
  <si>
    <t>Comunidad en general</t>
  </si>
  <si>
    <t>Teusaquillo</t>
  </si>
  <si>
    <t>35-39</t>
  </si>
  <si>
    <t xml:space="preserve">Infraestructura Vial </t>
  </si>
  <si>
    <t>Familias en emergencia social y catastrófica</t>
  </si>
  <si>
    <t>Los Martires</t>
  </si>
  <si>
    <t>40-44</t>
  </si>
  <si>
    <t>Familias en situacion de vulnerabilidad</t>
  </si>
  <si>
    <t>Antonio Nariño</t>
  </si>
  <si>
    <t>45-49</t>
  </si>
  <si>
    <t xml:space="preserve">OBJETIVOS ESTRATÉGICOS </t>
  </si>
  <si>
    <t>Familias ubicadas en zonas de alto deterioro urbano</t>
  </si>
  <si>
    <t>Puente Aranda</t>
  </si>
  <si>
    <t>50-54</t>
  </si>
  <si>
    <t>1. Orientar las acciones de la Secretaría Distrital de Movilidad hacia la visión cero, es decir, la reducción sustancial de víctimas fatales y lesionadas en siniestros de tránsito</t>
  </si>
  <si>
    <t>Jovenes desescolarizados</t>
  </si>
  <si>
    <t>La Candelaria</t>
  </si>
  <si>
    <t>55-59</t>
  </si>
  <si>
    <t xml:space="preserve">2. Fomentar la cultura ciudadana y el respeto entre todos los usuarios de todas las formas de transporte, protegiendo en especial los actores vulnerables y los modos activos </t>
  </si>
  <si>
    <t>Jovenes escolarizados</t>
  </si>
  <si>
    <t>Rafael Uribe Uribe</t>
  </si>
  <si>
    <t>60-64</t>
  </si>
  <si>
    <t>3. Propender por la sostenibilidad ambiental, económica y social de la movilidad en una visión integral de planeción de ciudad y movilidad</t>
  </si>
  <si>
    <t>Mujeres gestantes y lactantes</t>
  </si>
  <si>
    <t>Ciudad Bolivar</t>
  </si>
  <si>
    <t>65-69</t>
  </si>
  <si>
    <t>4. Ser ejemplo en la rendición de cuentas a la ciudadanía</t>
  </si>
  <si>
    <t>Niños y niñas de primera infancia</t>
  </si>
  <si>
    <t>Sumapaz</t>
  </si>
  <si>
    <t>70-74</t>
  </si>
  <si>
    <t>5. Ser transparente, incluyente, equitativa en género y garantista de la participación e involucramiento ciudadanos y del sector privado</t>
  </si>
  <si>
    <t>Niños, niñas y adolescentes desescolarizados</t>
  </si>
  <si>
    <t>Especial</t>
  </si>
  <si>
    <t>75-79</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</si>
  <si>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</si>
  <si>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</si>
  <si>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</si>
  <si>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</si>
  <si>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Niños, niñas y adolescentes escolarizados</t>
  </si>
  <si>
    <t>Distrital</t>
  </si>
  <si>
    <t>Personas cabezas de familia</t>
  </si>
  <si>
    <t>Otras Entidades</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</si>
  <si>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</si>
  <si>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</si>
  <si>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</si>
  <si>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</si>
  <si>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</si>
  <si>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</si>
  <si>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</si>
  <si>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</si>
  <si>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</si>
  <si>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</si>
  <si>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</si>
  <si>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</si>
  <si>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</si>
  <si>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</si>
  <si>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</si>
  <si>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</si>
  <si>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</si>
  <si>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</si>
  <si>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</si>
  <si>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</si>
  <si>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</si>
  <si>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</si>
  <si>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</si>
  <si>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</si>
  <si>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PDD</t>
  </si>
  <si>
    <t>Otros Grupos étnicos</t>
  </si>
  <si>
    <t>18 - Mejor Movilidad para Todos</t>
  </si>
  <si>
    <t>Rom</t>
  </si>
  <si>
    <t>29 - Articulación regional y planeación integral del transporte</t>
  </si>
  <si>
    <t>Raizales</t>
  </si>
  <si>
    <t>42 - Transparencia, gestión pública y servicio a la ciudadanía</t>
  </si>
  <si>
    <t>43 - Modernización institucional</t>
  </si>
  <si>
    <t>44 - Gobierno y ciudadanía digital</t>
  </si>
  <si>
    <t>PROYECTOS ESTRATÉGICOS PDD</t>
  </si>
  <si>
    <t>143 - Construcción y conservación de vías y calles completas para la ciudad</t>
  </si>
  <si>
    <t>144 - Gestión y control de la demanda de transporte</t>
  </si>
  <si>
    <t>145 - Peatones y bicicletas</t>
  </si>
  <si>
    <t>146 - Seguridad y comportamientos para la movilidad</t>
  </si>
  <si>
    <t>147 - Transporte público integrado y de calidad</t>
  </si>
  <si>
    <t>162 - Articulación regional y planeación integral del transporte</t>
  </si>
  <si>
    <t>179 - Ambiente Sano</t>
  </si>
  <si>
    <t>188 - Servicio a la ciudadanía para la movilidad</t>
  </si>
  <si>
    <t>190 - Modernización Física</t>
  </si>
  <si>
    <t>192 - Fortalecimiento institucional a través del uso de TIC</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</si>
  <si>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</si>
  <si>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</si>
  <si>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</si>
  <si>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Aunque la Oficina de Disiplinarios avanzó en el trámite e impulso de los procesos, debido a la contratación de personal técnico y profesional, a la fecha no se cuenta con el personal necesario para el correcto funcionamiento de la Oficina.</t>
  </si>
  <si>
    <t xml:space="preserve">En el tercer trimestre del año en curso se reportaron 7 quejas allegadas por PQRSD. </t>
  </si>
  <si>
    <t xml:space="preserve">En el tercer trimestre del año en curso se reportaron 5 quejas allegadas por PQRSD. </t>
  </si>
  <si>
    <t>Aunque se cumplió con la meta propuesta, la oficina presentó deficiencias en el personal del planta y contratado, lo que impidió dar impulso procesal a los procesos, a la fecha ya cuenta con personal, sin embargo se espera que se distribuyan los empleos de laplanta de personal de la Oficina de Disiplinarios, de conformidad con lo dipuesto en la Resolución No. 248 del 27 de diciembre de 2018.</t>
  </si>
  <si>
    <t xml:space="preserve">Se han presentado informes de anticorrupción y atención al ciudadano. Se trabajó en coordinación con la OAPI y la Dirección de Atención al Ciudadano en el Manual de Servicio al Ciudadano, participando en forma activa en el numeral 6.2, en lo que hace referencia al procedimiento al plan de anticorupción. Se atendió uditoría externa en el tema el día 20 de diciembre del año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</si>
</sst>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_ * #,##0.00_ ;_ * \-#,##0.00_ ;_ * &quot;-&quot;??_ ;_ @_ "/>
  </numFmts>
  <fonts count="25"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name val="Arial"/>
      <family val="2"/>
    </font>
    <font>
      <sz val="10"/>
      <name val="Arial"/>
      <family val="2"/>
    </font>
    <font>
      <b/>
      <u/>
      <sz val="11"/>
      <name val="Arial"/>
      <family val="2"/>
    </font>
    <font>
      <sz val="11"/>
      <name val="Arial"/>
      <family val="2"/>
    </font>
    <font>
      <sz val="8"/>
      <name val="Arial"/>
      <family val="2"/>
    </font>
    <font>
      <u/>
      <sz val="11"/>
      <name val="Arial"/>
      <family val="2"/>
    </font>
    <font>
      <sz val="11"/>
      <color theme="4"/>
      <name val="Arial"/>
      <family val="2"/>
    </font>
    <font>
      <b/>
      <sz val="11"/>
      <color theme="4"/>
      <name val="Arial"/>
      <family val="2"/>
    </font>
    <font>
      <b/>
      <sz val="9"/>
      <color indexed="81"/>
      <name val="Tahoma"/>
      <family val="2"/>
    </font>
    <font>
      <sz val="9"/>
      <color indexed="81"/>
      <name val="Tahoma"/>
      <family val="2"/>
    </font>
    <font>
      <sz val="11"/>
      <color indexed="10"/>
      <name val="Arial"/>
      <family val="2"/>
    </font>
    <font>
      <sz val="11"/>
      <color rgb="FFFF0000"/>
      <name val="Arial"/>
      <family val="2"/>
    </font>
    <font>
      <b/>
      <sz val="11"/>
      <color indexed="8"/>
      <name val="Arial"/>
      <family val="2"/>
    </font>
    <font>
      <b/>
      <sz val="11"/>
      <color theme="3" tint="-0.499984740745262"/>
      <name val="Arial"/>
      <family val="2"/>
    </font>
    <font>
      <b/>
      <u/>
      <sz val="11"/>
      <color indexed="56"/>
      <name val="Arial"/>
      <family val="2"/>
    </font>
    <font>
      <b/>
      <sz val="11"/>
      <color theme="0"/>
      <name val="Arial"/>
      <family val="2"/>
    </font>
    <font>
      <b/>
      <sz val="10"/>
      <name val="Arial"/>
      <family val="2"/>
    </font>
    <font>
      <sz val="9"/>
      <name val="Arial"/>
      <family val="2"/>
    </font>
    <font>
      <b/>
      <sz val="9"/>
      <color indexed="9"/>
      <name val="Arial"/>
      <family val="2"/>
    </font>
    <font>
      <b/>
      <sz val="9"/>
      <name val="Arial"/>
      <family val="2"/>
    </font>
    <font>
      <sz val="10"/>
      <color rgb="FF000000"/>
      <name val="Arial"/>
      <family val="2"/>
    </font>
  </fonts>
  <fills count="16">
    <fill>
      <patternFill patternType="none"/>
    </fill>
    <fill>
      <patternFill patternType="gray125"/>
    </fill>
    <fill>
      <patternFill patternType="solid">
        <fgColor theme="0"/>
        <bgColor indexed="64"/>
      </patternFill>
    </fill>
    <fill>
      <patternFill patternType="solid">
        <fgColor rgb="FF00CCFF"/>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indexed="9"/>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B0F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s>
  <cellStyleXfs count="9">
    <xf numFmtId="0" fontId="0" fillId="0" borderId="0"/>
    <xf numFmtId="9"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21" fillId="0" borderId="0"/>
  </cellStyleXfs>
  <cellXfs count="332">
    <xf numFmtId="0" fontId="0" fillId="0" borderId="0" xfId="0"/>
    <xf numFmtId="0" fontId="2" fillId="2" borderId="0" xfId="0" applyFont="1" applyFill="1" applyBorder="1" applyProtection="1"/>
    <xf numFmtId="0" fontId="3"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164" fontId="3" fillId="2" borderId="0" xfId="0" applyNumberFormat="1" applyFont="1" applyFill="1" applyBorder="1" applyAlignment="1" applyProtection="1">
      <alignment horizontal="center" vertical="center" wrapText="1"/>
    </xf>
    <xf numFmtId="0" fontId="2" fillId="0" borderId="0" xfId="0" applyFont="1" applyFill="1" applyProtection="1"/>
    <xf numFmtId="0" fontId="3" fillId="0" borderId="0" xfId="0" applyFont="1" applyBorder="1" applyAlignment="1" applyProtection="1">
      <alignment horizontal="center" vertical="center" wrapText="1"/>
    </xf>
    <xf numFmtId="0" fontId="3" fillId="0" borderId="0" xfId="0" applyFont="1" applyBorder="1" applyAlignment="1" applyProtection="1">
      <alignment vertical="center" wrapText="1"/>
    </xf>
    <xf numFmtId="0" fontId="2" fillId="0" borderId="0" xfId="0" applyFont="1" applyBorder="1" applyProtection="1"/>
    <xf numFmtId="0" fontId="2" fillId="0" borderId="0" xfId="0" applyFont="1" applyBorder="1" applyAlignment="1" applyProtection="1"/>
    <xf numFmtId="0" fontId="3" fillId="0" borderId="1" xfId="0" applyFont="1" applyBorder="1" applyAlignment="1" applyProtection="1">
      <alignment vertical="center" wrapText="1"/>
    </xf>
    <xf numFmtId="0" fontId="2" fillId="0" borderId="0" xfId="0" applyFont="1" applyFill="1" applyAlignment="1" applyProtection="1">
      <alignment horizontal="center" vertical="center"/>
    </xf>
    <xf numFmtId="0" fontId="4" fillId="4" borderId="2" xfId="2" applyFont="1" applyFill="1" applyBorder="1" applyAlignment="1" applyProtection="1">
      <alignment horizontal="center" vertical="center" wrapText="1"/>
    </xf>
    <xf numFmtId="10" fontId="4" fillId="4" borderId="1" xfId="2" applyNumberFormat="1" applyFont="1" applyFill="1" applyBorder="1" applyAlignment="1" applyProtection="1">
      <alignment horizontal="center" vertical="center" wrapText="1"/>
    </xf>
    <xf numFmtId="165" fontId="7" fillId="6" borderId="1" xfId="0" applyNumberFormat="1" applyFont="1" applyFill="1" applyBorder="1" applyAlignment="1" applyProtection="1">
      <alignment horizontal="justify" vertical="center" wrapText="1"/>
    </xf>
    <xf numFmtId="0" fontId="2" fillId="2" borderId="1" xfId="1" applyNumberFormat="1" applyFont="1" applyFill="1" applyBorder="1" applyAlignment="1" applyProtection="1">
      <alignment horizontal="center" vertical="center" wrapText="1"/>
    </xf>
    <xf numFmtId="0" fontId="2" fillId="0" borderId="1" xfId="1" applyNumberFormat="1" applyFont="1" applyBorder="1" applyAlignment="1" applyProtection="1">
      <alignment horizontal="center" vertical="center" wrapText="1"/>
    </xf>
    <xf numFmtId="0" fontId="3" fillId="2" borderId="1" xfId="1" applyNumberFormat="1" applyFont="1" applyFill="1" applyBorder="1" applyAlignment="1" applyProtection="1">
      <alignment horizontal="center" vertical="center" wrapText="1"/>
    </xf>
    <xf numFmtId="0" fontId="2" fillId="0" borderId="0" xfId="0" applyFont="1" applyProtection="1"/>
    <xf numFmtId="165" fontId="4" fillId="6" borderId="2" xfId="0" applyNumberFormat="1" applyFont="1" applyFill="1" applyBorder="1" applyAlignment="1" applyProtection="1">
      <alignment horizontal="justify" vertical="center" wrapText="1"/>
    </xf>
    <xf numFmtId="9" fontId="3" fillId="2" borderId="1" xfId="0" applyNumberFormat="1" applyFont="1" applyFill="1" applyBorder="1" applyAlignment="1" applyProtection="1">
      <alignment horizontal="center" vertical="center"/>
    </xf>
    <xf numFmtId="3" fontId="2" fillId="2" borderId="1" xfId="1" applyNumberFormat="1" applyFont="1" applyFill="1" applyBorder="1" applyAlignment="1" applyProtection="1">
      <alignment horizontal="center" vertical="center" wrapText="1"/>
    </xf>
    <xf numFmtId="4" fontId="2" fillId="2" borderId="1" xfId="1" applyNumberFormat="1" applyFont="1" applyFill="1" applyBorder="1" applyAlignment="1" applyProtection="1">
      <alignment horizontal="center" vertical="center" wrapText="1"/>
    </xf>
    <xf numFmtId="4" fontId="2" fillId="0" borderId="1" xfId="1" applyNumberFormat="1" applyFont="1" applyBorder="1" applyAlignment="1" applyProtection="1">
      <alignment horizontal="center" vertical="center" wrapText="1"/>
    </xf>
    <xf numFmtId="4" fontId="3" fillId="2" borderId="1" xfId="1" applyNumberFormat="1" applyFont="1" applyFill="1" applyBorder="1" applyAlignment="1" applyProtection="1">
      <alignment horizontal="center" vertical="center" wrapText="1"/>
    </xf>
    <xf numFmtId="4" fontId="2" fillId="0" borderId="1" xfId="1" applyNumberFormat="1" applyFont="1" applyFill="1" applyBorder="1" applyAlignment="1" applyProtection="1">
      <alignment horizontal="center" vertical="center" wrapText="1"/>
    </xf>
    <xf numFmtId="0" fontId="7" fillId="2"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3" fontId="3" fillId="2" borderId="1" xfId="1" applyNumberFormat="1" applyFont="1" applyFill="1" applyBorder="1" applyAlignment="1" applyProtection="1">
      <alignment horizontal="center" vertical="center" wrapText="1"/>
    </xf>
    <xf numFmtId="3" fontId="2" fillId="0" borderId="0" xfId="0" applyNumberFormat="1" applyFont="1" applyProtection="1"/>
    <xf numFmtId="3" fontId="7" fillId="2" borderId="1" xfId="0" applyNumberFormat="1" applyFont="1" applyFill="1" applyBorder="1" applyAlignment="1" applyProtection="1">
      <alignment horizontal="center" vertical="center" wrapText="1"/>
    </xf>
    <xf numFmtId="3" fontId="7" fillId="0" borderId="1" xfId="0" applyNumberFormat="1"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8" fillId="6" borderId="1" xfId="0" applyFont="1" applyFill="1" applyBorder="1" applyAlignment="1" applyProtection="1">
      <alignment horizontal="center" vertical="center" wrapText="1"/>
    </xf>
    <xf numFmtId="9" fontId="2" fillId="0" borderId="1" xfId="1" applyFont="1" applyBorder="1" applyAlignment="1" applyProtection="1">
      <alignment horizontal="center" vertical="center"/>
    </xf>
    <xf numFmtId="0" fontId="4" fillId="9" borderId="1" xfId="3" applyFont="1" applyFill="1" applyBorder="1" applyAlignment="1">
      <alignment horizontal="left" vertical="center" wrapText="1"/>
    </xf>
    <xf numFmtId="0" fontId="7" fillId="2" borderId="1" xfId="3" applyFont="1" applyFill="1" applyBorder="1" applyAlignment="1">
      <alignment horizontal="center" vertical="center"/>
    </xf>
    <xf numFmtId="0" fontId="4" fillId="9" borderId="1" xfId="3" applyFont="1" applyFill="1" applyBorder="1" applyAlignment="1">
      <alignment vertical="center" wrapText="1"/>
    </xf>
    <xf numFmtId="0" fontId="4" fillId="9" borderId="1" xfId="3" applyFont="1" applyFill="1" applyBorder="1" applyAlignment="1">
      <alignment vertical="top" wrapText="1"/>
    </xf>
    <xf numFmtId="0" fontId="4" fillId="9" borderId="1" xfId="3"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1" xfId="3" applyFont="1" applyFill="1" applyBorder="1" applyAlignment="1">
      <alignment horizontal="center" vertical="center"/>
    </xf>
    <xf numFmtId="0" fontId="10" fillId="7" borderId="1" xfId="5" applyNumberFormat="1" applyFont="1" applyFill="1" applyBorder="1" applyAlignment="1">
      <alignment horizontal="center" vertical="center"/>
    </xf>
    <xf numFmtId="0" fontId="7" fillId="7" borderId="1" xfId="5" applyNumberFormat="1" applyFont="1" applyFill="1" applyBorder="1" applyAlignment="1">
      <alignment horizontal="center" vertical="center"/>
    </xf>
    <xf numFmtId="9" fontId="11" fillId="0" borderId="1" xfId="1" applyFont="1" applyBorder="1" applyAlignment="1">
      <alignment horizontal="center" vertical="center" wrapText="1"/>
    </xf>
    <xf numFmtId="9" fontId="10" fillId="0" borderId="1" xfId="1" applyFont="1" applyBorder="1" applyAlignment="1">
      <alignment horizontal="center" vertical="center" wrapText="1"/>
    </xf>
    <xf numFmtId="9" fontId="2" fillId="0" borderId="1" xfId="1" applyFont="1" applyBorder="1" applyAlignment="1">
      <alignment horizontal="center" vertical="center" wrapText="1"/>
    </xf>
    <xf numFmtId="0" fontId="4" fillId="9" borderId="1" xfId="3" applyFont="1" applyFill="1" applyBorder="1" applyAlignment="1" applyProtection="1">
      <alignment horizontal="justify" vertical="center" wrapText="1"/>
      <protection locked="0"/>
    </xf>
    <xf numFmtId="0" fontId="4" fillId="9" borderId="1" xfId="3" applyFont="1" applyFill="1" applyBorder="1" applyAlignment="1">
      <alignment horizontal="justify" vertical="center" wrapText="1"/>
    </xf>
    <xf numFmtId="0" fontId="4" fillId="9" borderId="1" xfId="3" applyFont="1" applyFill="1" applyBorder="1" applyAlignment="1" applyProtection="1">
      <alignment horizontal="center" vertical="center" wrapText="1"/>
      <protection locked="0"/>
    </xf>
    <xf numFmtId="14" fontId="7" fillId="0" borderId="1" xfId="3" applyNumberFormat="1" applyFont="1" applyFill="1" applyBorder="1" applyAlignment="1" applyProtection="1">
      <alignment vertical="center" wrapText="1"/>
      <protection locked="0"/>
    </xf>
    <xf numFmtId="0" fontId="2" fillId="0" borderId="0" xfId="0" applyFont="1" applyAlignment="1" applyProtection="1">
      <alignment horizontal="center"/>
    </xf>
    <xf numFmtId="0" fontId="4" fillId="7" borderId="0" xfId="3" applyFont="1" applyFill="1" applyAlignment="1">
      <alignment horizontal="center" vertical="center"/>
    </xf>
    <xf numFmtId="0" fontId="7" fillId="7" borderId="0" xfId="3" applyFont="1" applyFill="1" applyAlignment="1">
      <alignment vertical="center"/>
    </xf>
    <xf numFmtId="0" fontId="7" fillId="7" borderId="0" xfId="3" applyFont="1" applyFill="1" applyAlignment="1">
      <alignment vertical="top" wrapText="1"/>
    </xf>
    <xf numFmtId="9" fontId="4" fillId="7" borderId="0" xfId="5" applyFont="1" applyFill="1" applyAlignment="1">
      <alignment vertical="center"/>
    </xf>
    <xf numFmtId="9" fontId="7" fillId="7" borderId="0" xfId="5" applyFont="1" applyFill="1" applyAlignment="1">
      <alignment vertical="center"/>
    </xf>
    <xf numFmtId="0" fontId="3" fillId="0" borderId="0" xfId="0" applyFont="1" applyAlignment="1">
      <alignment horizontal="center"/>
    </xf>
    <xf numFmtId="0" fontId="2" fillId="0" borderId="0" xfId="0" applyFont="1"/>
    <xf numFmtId="0" fontId="3" fillId="0" borderId="0" xfId="0" applyFont="1"/>
    <xf numFmtId="0" fontId="4" fillId="9" borderId="18" xfId="3" applyFont="1" applyFill="1" applyBorder="1" applyAlignment="1">
      <alignment horizontal="left" vertical="center" wrapText="1"/>
    </xf>
    <xf numFmtId="0" fontId="7" fillId="2" borderId="17" xfId="3" applyFont="1" applyFill="1" applyBorder="1" applyAlignment="1">
      <alignment horizontal="center" vertical="center"/>
    </xf>
    <xf numFmtId="0" fontId="4" fillId="9" borderId="18" xfId="3" applyFont="1" applyFill="1" applyBorder="1" applyAlignment="1">
      <alignment horizontal="center" vertical="center" wrapText="1"/>
    </xf>
    <xf numFmtId="0" fontId="4" fillId="9" borderId="17" xfId="3" applyFont="1" applyFill="1" applyBorder="1" applyAlignment="1">
      <alignment horizontal="center" vertical="center" wrapText="1"/>
    </xf>
    <xf numFmtId="0" fontId="4" fillId="9" borderId="18" xfId="3" applyFont="1" applyFill="1" applyBorder="1" applyAlignment="1">
      <alignment horizontal="center" vertical="center"/>
    </xf>
    <xf numFmtId="3" fontId="10" fillId="7" borderId="1" xfId="5" applyNumberFormat="1" applyFont="1" applyFill="1" applyBorder="1" applyAlignment="1">
      <alignment horizontal="center" vertical="center"/>
    </xf>
    <xf numFmtId="3" fontId="7" fillId="7" borderId="1" xfId="5" applyNumberFormat="1" applyFont="1" applyFill="1" applyBorder="1" applyAlignment="1">
      <alignment horizontal="center" vertical="center"/>
    </xf>
    <xf numFmtId="9" fontId="2" fillId="0" borderId="17" xfId="1" applyFont="1" applyBorder="1" applyAlignment="1">
      <alignment horizontal="center" vertical="center" wrapText="1"/>
    </xf>
    <xf numFmtId="0" fontId="4" fillId="9" borderId="18" xfId="3" applyFont="1" applyFill="1" applyBorder="1" applyAlignment="1" applyProtection="1">
      <alignment horizontal="justify" vertical="center" wrapText="1"/>
      <protection locked="0"/>
    </xf>
    <xf numFmtId="0" fontId="4" fillId="9" borderId="18" xfId="3" applyFont="1" applyFill="1" applyBorder="1" applyAlignment="1">
      <alignment horizontal="justify" vertical="center" wrapText="1"/>
    </xf>
    <xf numFmtId="0" fontId="7" fillId="7" borderId="1" xfId="3" applyFont="1" applyFill="1" applyBorder="1" applyAlignment="1" applyProtection="1">
      <alignment vertical="center" wrapText="1"/>
      <protection locked="0"/>
    </xf>
    <xf numFmtId="0" fontId="4" fillId="9" borderId="20" xfId="3" applyFont="1" applyFill="1" applyBorder="1" applyAlignment="1">
      <alignment horizontal="justify" vertical="center" wrapText="1"/>
    </xf>
    <xf numFmtId="0" fontId="4" fillId="9" borderId="1" xfId="3" applyFont="1" applyFill="1" applyBorder="1" applyAlignment="1">
      <alignment horizontal="left" vertical="top" wrapText="1"/>
    </xf>
    <xf numFmtId="9" fontId="10" fillId="7" borderId="1" xfId="1" applyFont="1" applyFill="1" applyBorder="1" applyAlignment="1">
      <alignment horizontal="center" vertical="center"/>
    </xf>
    <xf numFmtId="9" fontId="7" fillId="7" borderId="1" xfId="1" applyFont="1" applyFill="1" applyBorder="1" applyAlignment="1">
      <alignment horizontal="center" vertical="center"/>
    </xf>
    <xf numFmtId="10" fontId="11" fillId="0" borderId="1" xfId="1" applyNumberFormat="1" applyFont="1" applyBorder="1" applyAlignment="1">
      <alignment horizontal="center" vertical="center" wrapText="1"/>
    </xf>
    <xf numFmtId="10" fontId="10" fillId="0" borderId="1" xfId="1" applyNumberFormat="1" applyFont="1" applyBorder="1" applyAlignment="1">
      <alignment horizontal="center" vertical="center" wrapText="1"/>
    </xf>
    <xf numFmtId="10" fontId="2" fillId="0" borderId="1" xfId="1" applyNumberFormat="1" applyFont="1" applyBorder="1" applyAlignment="1">
      <alignment horizontal="center" vertical="center" wrapText="1"/>
    </xf>
    <xf numFmtId="14" fontId="15" fillId="0" borderId="1" xfId="3" applyNumberFormat="1" applyFont="1" applyFill="1" applyBorder="1" applyAlignment="1" applyProtection="1">
      <alignment vertical="center" wrapText="1"/>
      <protection locked="0"/>
    </xf>
    <xf numFmtId="0" fontId="2" fillId="2" borderId="0" xfId="0" applyFont="1" applyFill="1" applyBorder="1" applyAlignment="1" applyProtection="1">
      <alignment horizontal="center"/>
      <protection locked="0"/>
    </xf>
    <xf numFmtId="0" fontId="2" fillId="2" borderId="0" xfId="0" applyFont="1" applyFill="1" applyBorder="1"/>
    <xf numFmtId="0" fontId="3" fillId="2" borderId="0" xfId="0" applyFont="1" applyFill="1" applyBorder="1" applyAlignment="1" applyProtection="1">
      <alignment horizontal="center" vertical="center" wrapText="1"/>
      <protection locked="0"/>
    </xf>
    <xf numFmtId="0" fontId="3" fillId="2" borderId="0" xfId="0" applyFont="1" applyFill="1" applyBorder="1" applyAlignment="1">
      <alignment horizontal="center"/>
    </xf>
    <xf numFmtId="0" fontId="3" fillId="2" borderId="13" xfId="0" applyFont="1" applyFill="1" applyBorder="1" applyAlignment="1" applyProtection="1">
      <alignment horizontal="justify" vertical="center" wrapText="1"/>
    </xf>
    <xf numFmtId="0" fontId="2" fillId="2" borderId="23" xfId="0" applyFont="1" applyFill="1" applyBorder="1" applyAlignment="1" applyProtection="1">
      <alignment horizontal="center" vertical="center" wrapText="1"/>
    </xf>
    <xf numFmtId="0" fontId="3" fillId="12" borderId="5"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0" fontId="2"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17" fontId="7" fillId="0" borderId="1" xfId="0" applyNumberFormat="1" applyFont="1" applyFill="1" applyBorder="1" applyAlignment="1" applyProtection="1">
      <alignment horizontal="center" vertical="center" wrapText="1"/>
      <protection locked="0"/>
    </xf>
    <xf numFmtId="17" fontId="7" fillId="0" borderId="1" xfId="0" applyNumberFormat="1" applyFont="1" applyFill="1" applyBorder="1" applyAlignment="1" applyProtection="1">
      <alignment horizontal="left" vertical="center" wrapText="1"/>
      <protection locked="0"/>
    </xf>
    <xf numFmtId="10" fontId="2" fillId="0" borderId="1" xfId="1" applyNumberFormat="1" applyFont="1" applyFill="1" applyBorder="1" applyAlignment="1">
      <alignment horizontal="center" vertical="center" wrapText="1"/>
    </xf>
    <xf numFmtId="10" fontId="3" fillId="12" borderId="1" xfId="1" applyNumberFormat="1" applyFont="1" applyFill="1" applyBorder="1" applyAlignment="1">
      <alignment horizontal="center" vertical="center" wrapText="1"/>
    </xf>
    <xf numFmtId="9" fontId="3" fillId="12" borderId="1" xfId="1" applyFont="1" applyFill="1" applyBorder="1" applyAlignment="1">
      <alignment horizontal="center" vertical="center" wrapText="1"/>
    </xf>
    <xf numFmtId="10" fontId="3" fillId="9" borderId="1" xfId="1" applyNumberFormat="1" applyFont="1" applyFill="1" applyBorder="1" applyAlignment="1">
      <alignment horizontal="center" vertical="center" wrapText="1"/>
    </xf>
    <xf numFmtId="0" fontId="3" fillId="9" borderId="1" xfId="0" applyFont="1" applyFill="1" applyBorder="1" applyAlignment="1">
      <alignment vertical="center" wrapText="1"/>
    </xf>
    <xf numFmtId="0" fontId="2" fillId="0" borderId="0" xfId="0" applyFont="1" applyAlignment="1">
      <alignment horizontal="center"/>
    </xf>
    <xf numFmtId="10" fontId="2" fillId="0" borderId="0" xfId="0" applyNumberFormat="1" applyFont="1"/>
    <xf numFmtId="0" fontId="4" fillId="9" borderId="17" xfId="0" applyFont="1" applyFill="1" applyBorder="1" applyAlignment="1">
      <alignment horizontal="center" vertical="center" wrapText="1"/>
    </xf>
    <xf numFmtId="3" fontId="10" fillId="0" borderId="1" xfId="5" applyNumberFormat="1" applyFont="1" applyFill="1" applyBorder="1" applyAlignment="1">
      <alignment horizontal="center" vertical="center"/>
    </xf>
    <xf numFmtId="3" fontId="10" fillId="2" borderId="1" xfId="5" applyNumberFormat="1" applyFont="1" applyFill="1" applyBorder="1" applyAlignment="1">
      <alignment horizontal="center" vertical="center"/>
    </xf>
    <xf numFmtId="3" fontId="4" fillId="2" borderId="1" xfId="5" applyNumberFormat="1" applyFont="1" applyFill="1" applyBorder="1" applyAlignment="1">
      <alignment horizontal="center" vertical="center"/>
    </xf>
    <xf numFmtId="0" fontId="20" fillId="5" borderId="1" xfId="6" applyFont="1" applyFill="1" applyBorder="1" applyAlignment="1">
      <alignment horizontal="center" vertical="center"/>
    </xf>
    <xf numFmtId="0" fontId="5" fillId="0" borderId="0" xfId="7"/>
    <xf numFmtId="0" fontId="5" fillId="0" borderId="0" xfId="7" applyAlignment="1">
      <alignment vertical="center"/>
    </xf>
    <xf numFmtId="3" fontId="20" fillId="5" borderId="4" xfId="7" applyNumberFormat="1" applyFont="1" applyFill="1" applyBorder="1" applyAlignment="1">
      <alignment horizontal="center" vertical="center"/>
    </xf>
    <xf numFmtId="0" fontId="5" fillId="0" borderId="1" xfId="6" applyBorder="1" applyAlignment="1">
      <alignment vertical="center"/>
    </xf>
    <xf numFmtId="0" fontId="5" fillId="0" borderId="1" xfId="7" applyBorder="1" applyAlignment="1">
      <alignment vertical="center"/>
    </xf>
    <xf numFmtId="0" fontId="5" fillId="0" borderId="1" xfId="7" applyBorder="1" applyAlignment="1">
      <alignment horizontal="center" vertical="center"/>
    </xf>
    <xf numFmtId="0" fontId="5" fillId="0" borderId="1" xfId="6" applyBorder="1" applyAlignment="1">
      <alignment wrapText="1"/>
    </xf>
    <xf numFmtId="0" fontId="22" fillId="13" borderId="36" xfId="8" applyFont="1" applyFill="1" applyBorder="1" applyAlignment="1">
      <alignment horizontal="center" vertical="center"/>
    </xf>
    <xf numFmtId="0" fontId="22" fillId="13" borderId="37" xfId="8" applyFont="1" applyFill="1" applyBorder="1" applyAlignment="1">
      <alignment horizontal="center" vertical="center"/>
    </xf>
    <xf numFmtId="0" fontId="22" fillId="13" borderId="38" xfId="8" applyFont="1" applyFill="1" applyBorder="1" applyAlignment="1">
      <alignment horizontal="center" vertical="center"/>
    </xf>
    <xf numFmtId="0" fontId="5" fillId="0" borderId="1" xfId="7" applyBorder="1"/>
    <xf numFmtId="0" fontId="22" fillId="13" borderId="40" xfId="8" applyFont="1" applyFill="1" applyBorder="1" applyAlignment="1">
      <alignment horizontal="center" vertical="center" wrapText="1"/>
    </xf>
    <xf numFmtId="0" fontId="22" fillId="13" borderId="41" xfId="8" applyFont="1" applyFill="1" applyBorder="1" applyAlignment="1">
      <alignment horizontal="center" vertical="center" wrapText="1"/>
    </xf>
    <xf numFmtId="0" fontId="22" fillId="13" borderId="42" xfId="8" applyFont="1" applyFill="1" applyBorder="1" applyAlignment="1">
      <alignment horizontal="center" vertical="center" wrapText="1"/>
    </xf>
    <xf numFmtId="0" fontId="23" fillId="14" borderId="43" xfId="8" applyFont="1" applyFill="1" applyBorder="1"/>
    <xf numFmtId="0" fontId="21" fillId="14" borderId="26" xfId="8" applyFont="1" applyFill="1" applyBorder="1" applyAlignment="1">
      <alignment horizontal="center"/>
    </xf>
    <xf numFmtId="0" fontId="21" fillId="14" borderId="0" xfId="8" applyFont="1" applyFill="1" applyBorder="1" applyAlignment="1">
      <alignment horizontal="center"/>
    </xf>
    <xf numFmtId="0" fontId="21" fillId="14" borderId="27" xfId="8" applyFont="1" applyFill="1" applyBorder="1" applyAlignment="1">
      <alignment horizontal="center"/>
    </xf>
    <xf numFmtId="0" fontId="20" fillId="5" borderId="1" xfId="7" applyFont="1" applyFill="1" applyBorder="1" applyAlignment="1">
      <alignment horizontal="center" vertical="center"/>
    </xf>
    <xf numFmtId="0" fontId="23" fillId="2" borderId="1" xfId="8" applyFont="1" applyFill="1" applyBorder="1" applyAlignment="1">
      <alignment horizontal="center"/>
    </xf>
    <xf numFmtId="3" fontId="23" fillId="2" borderId="1" xfId="2" applyNumberFormat="1" applyFont="1" applyFill="1" applyBorder="1" applyAlignment="1">
      <alignment horizontal="right"/>
    </xf>
    <xf numFmtId="0" fontId="21" fillId="2" borderId="1" xfId="8" applyFont="1" applyFill="1" applyBorder="1" applyAlignment="1">
      <alignment horizontal="center"/>
    </xf>
    <xf numFmtId="3" fontId="21" fillId="2" borderId="1" xfId="2" applyNumberFormat="1" applyFont="1" applyFill="1" applyBorder="1" applyAlignment="1"/>
    <xf numFmtId="0" fontId="20" fillId="5" borderId="1" xfId="7" applyFont="1" applyFill="1" applyBorder="1" applyAlignment="1">
      <alignment horizontal="center"/>
    </xf>
    <xf numFmtId="0" fontId="5" fillId="0" borderId="1" xfId="0" applyFont="1" applyBorder="1" applyAlignment="1">
      <alignment vertical="center" wrapText="1"/>
    </xf>
    <xf numFmtId="0" fontId="5" fillId="0" borderId="1" xfId="7" applyBorder="1" applyAlignment="1">
      <alignment vertical="center" wrapText="1"/>
    </xf>
    <xf numFmtId="0" fontId="24" fillId="15" borderId="1" xfId="0" applyFont="1" applyFill="1" applyBorder="1" applyAlignment="1">
      <alignment horizontal="justify" vertical="center" wrapText="1"/>
    </xf>
    <xf numFmtId="0" fontId="5" fillId="0" borderId="0" xfId="7" applyFont="1"/>
    <xf numFmtId="0" fontId="5" fillId="0" borderId="1" xfId="7" applyFont="1" applyBorder="1" applyAlignment="1">
      <alignment vertical="center"/>
    </xf>
    <xf numFmtId="0" fontId="5" fillId="0" borderId="0" xfId="7" applyFont="1" applyAlignment="1">
      <alignment vertical="center"/>
    </xf>
    <xf numFmtId="0" fontId="5" fillId="0" borderId="0" xfId="7" applyFont="1" applyBorder="1" applyAlignment="1">
      <alignment horizontal="center" vertical="center"/>
    </xf>
    <xf numFmtId="0" fontId="5" fillId="0" borderId="0" xfId="7" applyFont="1" applyAlignment="1">
      <alignment horizontal="center" vertical="center"/>
    </xf>
    <xf numFmtId="0" fontId="24" fillId="0" borderId="1" xfId="0" applyFont="1" applyBorder="1" applyAlignment="1">
      <alignment horizontal="justify" vertical="center" wrapText="1"/>
    </xf>
    <xf numFmtId="0" fontId="5" fillId="0" borderId="0" xfId="7" applyAlignment="1">
      <alignment horizontal="center" vertical="center"/>
    </xf>
    <xf numFmtId="0" fontId="20" fillId="0" borderId="0" xfId="7" applyFont="1" applyBorder="1" applyAlignment="1">
      <alignment vertical="center"/>
    </xf>
    <xf numFmtId="0" fontId="5" fillId="0" borderId="0" xfId="7" applyBorder="1" applyAlignment="1">
      <alignment vertical="center"/>
    </xf>
    <xf numFmtId="0" fontId="0" fillId="0" borderId="1" xfId="0" applyFont="1" applyBorder="1" applyAlignment="1"/>
    <xf numFmtId="0" fontId="0" fillId="0" borderId="1" xfId="0" applyFont="1" applyBorder="1" applyAlignment="1">
      <alignment horizontal="justify" wrapText="1"/>
    </xf>
    <xf numFmtId="0" fontId="0" fillId="0" borderId="1" xfId="0" applyFont="1" applyBorder="1" applyAlignment="1">
      <alignment wrapText="1"/>
    </xf>
    <xf numFmtId="0" fontId="2" fillId="2" borderId="6" xfId="1" applyNumberFormat="1" applyFont="1" applyFill="1" applyBorder="1" applyAlignment="1" applyProtection="1">
      <alignment horizontal="center" vertical="center" wrapText="1"/>
    </xf>
    <xf numFmtId="0" fontId="2" fillId="2" borderId="8" xfId="1" applyNumberFormat="1" applyFont="1" applyFill="1" applyBorder="1" applyAlignment="1" applyProtection="1">
      <alignment horizontal="center" vertical="center" wrapText="1"/>
    </xf>
    <xf numFmtId="0" fontId="2" fillId="2" borderId="11" xfId="1" applyNumberFormat="1" applyFont="1" applyFill="1" applyBorder="1" applyAlignment="1" applyProtection="1">
      <alignment horizontal="center" vertical="center" wrapText="1"/>
    </xf>
    <xf numFmtId="0" fontId="2" fillId="2" borderId="12" xfId="1" applyNumberFormat="1" applyFont="1" applyFill="1" applyBorder="1" applyAlignment="1" applyProtection="1">
      <alignment horizontal="center" vertical="center" wrapText="1"/>
    </xf>
    <xf numFmtId="0" fontId="2" fillId="2" borderId="13" xfId="1" applyNumberFormat="1" applyFont="1" applyFill="1" applyBorder="1" applyAlignment="1" applyProtection="1">
      <alignment horizontal="center" vertical="center" wrapText="1"/>
    </xf>
    <xf numFmtId="0" fontId="2" fillId="2" borderId="14" xfId="1" applyNumberFormat="1" applyFont="1" applyFill="1" applyBorder="1" applyAlignment="1" applyProtection="1">
      <alignment horizontal="center" vertical="center" wrapText="1"/>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2" fillId="0" borderId="5" xfId="0" applyFont="1" applyBorder="1" applyAlignment="1" applyProtection="1">
      <alignment horizontal="justify" vertical="center" wrapText="1"/>
    </xf>
    <xf numFmtId="0" fontId="2" fillId="0" borderId="10" xfId="0" applyFont="1" applyBorder="1" applyAlignment="1" applyProtection="1">
      <alignment horizontal="justify" vertical="center" wrapText="1"/>
    </xf>
    <xf numFmtId="0" fontId="2" fillId="0" borderId="9" xfId="0" applyFont="1" applyBorder="1" applyAlignment="1" applyProtection="1">
      <alignment horizontal="justify" vertical="center" wrapText="1"/>
    </xf>
    <xf numFmtId="0" fontId="3" fillId="5" borderId="5" xfId="0" applyFont="1" applyFill="1" applyBorder="1" applyAlignment="1" applyProtection="1">
      <alignment horizontal="justify" vertical="center" wrapText="1"/>
    </xf>
    <xf numFmtId="0" fontId="3" fillId="5" borderId="10" xfId="0" applyFont="1" applyFill="1" applyBorder="1" applyAlignment="1" applyProtection="1">
      <alignment horizontal="justify" vertical="center" wrapText="1"/>
    </xf>
    <xf numFmtId="0" fontId="3" fillId="5" borderId="9" xfId="0" applyFont="1" applyFill="1" applyBorder="1" applyAlignment="1" applyProtection="1">
      <alignment horizontal="justify" vertical="center" wrapText="1"/>
    </xf>
    <xf numFmtId="0" fontId="7" fillId="0" borderId="5" xfId="2" applyFont="1" applyFill="1" applyBorder="1" applyAlignment="1" applyProtection="1">
      <alignment horizontal="justify" vertical="center" wrapText="1"/>
    </xf>
    <xf numFmtId="0" fontId="7" fillId="0" borderId="10" xfId="2" applyFont="1" applyFill="1" applyBorder="1" applyAlignment="1" applyProtection="1">
      <alignment horizontal="justify" vertical="center" wrapText="1"/>
    </xf>
    <xf numFmtId="0" fontId="7" fillId="0" borderId="9" xfId="2" applyFont="1" applyFill="1" applyBorder="1" applyAlignment="1" applyProtection="1">
      <alignment horizontal="justify" vertical="center" wrapText="1"/>
    </xf>
    <xf numFmtId="0" fontId="2" fillId="0" borderId="1" xfId="0" applyFont="1" applyFill="1" applyBorder="1" applyAlignment="1" applyProtection="1">
      <alignment horizontal="justify" vertical="center" wrapText="1"/>
    </xf>
    <xf numFmtId="0" fontId="3" fillId="5" borderId="1" xfId="0" applyFont="1" applyFill="1" applyBorder="1" applyAlignment="1" applyProtection="1">
      <alignment horizontal="justify" vertical="center" wrapText="1"/>
    </xf>
    <xf numFmtId="0" fontId="7" fillId="0" borderId="1" xfId="2" applyFont="1" applyFill="1" applyBorder="1" applyAlignment="1" applyProtection="1">
      <alignment horizontal="justify" vertical="center" wrapText="1"/>
    </xf>
    <xf numFmtId="0" fontId="2" fillId="2" borderId="1" xfId="1"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4" fillId="4" borderId="1" xfId="2" applyFont="1" applyFill="1" applyBorder="1" applyAlignment="1" applyProtection="1">
      <alignment horizontal="center" vertical="center" wrapText="1"/>
    </xf>
    <xf numFmtId="0" fontId="4" fillId="4" borderId="2" xfId="2" applyFont="1" applyFill="1" applyBorder="1" applyAlignment="1" applyProtection="1">
      <alignment horizontal="center" vertical="center" wrapText="1"/>
    </xf>
    <xf numFmtId="0" fontId="4" fillId="4" borderId="3" xfId="2" applyFont="1" applyFill="1" applyBorder="1" applyAlignment="1" applyProtection="1">
      <alignment horizontal="center" vertical="center" wrapText="1"/>
    </xf>
    <xf numFmtId="0" fontId="4" fillId="4" borderId="5" xfId="2" applyFont="1" applyFill="1" applyBorder="1" applyAlignment="1" applyProtection="1">
      <alignment horizontal="center" vertical="center" wrapText="1"/>
    </xf>
    <xf numFmtId="0" fontId="4" fillId="4" borderId="9" xfId="2" applyFont="1" applyFill="1" applyBorder="1" applyAlignment="1" applyProtection="1">
      <alignment horizontal="center" vertical="center" wrapText="1"/>
    </xf>
    <xf numFmtId="0" fontId="4" fillId="4" borderId="6" xfId="2" applyFont="1" applyFill="1" applyBorder="1" applyAlignment="1" applyProtection="1">
      <alignment horizontal="center" vertical="center" wrapText="1"/>
    </xf>
    <xf numFmtId="0" fontId="4" fillId="4" borderId="7" xfId="2" applyFont="1" applyFill="1" applyBorder="1" applyAlignment="1" applyProtection="1">
      <alignment horizontal="center" vertical="center" wrapText="1"/>
    </xf>
    <xf numFmtId="0" fontId="4" fillId="4" borderId="8" xfId="2"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4" fillId="4" borderId="5" xfId="0" applyFont="1" applyFill="1" applyBorder="1" applyAlignment="1" applyProtection="1">
      <alignment horizontal="center" vertical="center" wrapText="1"/>
    </xf>
    <xf numFmtId="0" fontId="4" fillId="4" borderId="9" xfId="0" applyFont="1" applyFill="1" applyBorder="1" applyAlignment="1" applyProtection="1">
      <alignment horizontal="center" vertical="center" wrapText="1"/>
    </xf>
    <xf numFmtId="0" fontId="2" fillId="0" borderId="1" xfId="0" applyFont="1" applyFill="1" applyBorder="1" applyAlignment="1" applyProtection="1">
      <alignment horizontal="center"/>
    </xf>
    <xf numFmtId="0" fontId="4" fillId="3" borderId="1" xfId="0" applyFont="1" applyFill="1" applyBorder="1" applyAlignment="1" applyProtection="1">
      <alignment horizontal="center" vertical="center" wrapText="1"/>
    </xf>
    <xf numFmtId="0" fontId="7" fillId="7" borderId="1" xfId="3" applyFont="1" applyFill="1" applyBorder="1" applyAlignment="1" applyProtection="1">
      <alignment horizontal="center" vertical="center" wrapText="1"/>
      <protection locked="0"/>
    </xf>
    <xf numFmtId="0" fontId="4" fillId="9" borderId="1" xfId="3" applyFont="1" applyFill="1" applyBorder="1" applyAlignment="1" applyProtection="1">
      <alignment horizontal="justify" vertical="center" wrapText="1"/>
      <protection locked="0"/>
    </xf>
    <xf numFmtId="0" fontId="7" fillId="7" borderId="1" xfId="3" applyFont="1" applyFill="1" applyBorder="1" applyAlignment="1" applyProtection="1">
      <alignment horizontal="center" vertical="center"/>
      <protection locked="0"/>
    </xf>
    <xf numFmtId="0" fontId="4" fillId="9" borderId="1" xfId="3" applyFont="1" applyFill="1" applyBorder="1" applyAlignment="1" applyProtection="1">
      <alignment horizontal="left" vertical="center" wrapText="1"/>
      <protection locked="0"/>
    </xf>
    <xf numFmtId="0" fontId="4" fillId="9" borderId="1" xfId="3" applyFont="1" applyFill="1" applyBorder="1" applyAlignment="1">
      <alignment horizontal="justify" vertical="center"/>
    </xf>
    <xf numFmtId="0" fontId="3" fillId="8" borderId="1" xfId="3" applyFont="1" applyFill="1" applyBorder="1" applyAlignment="1">
      <alignment horizontal="center" vertical="center"/>
    </xf>
    <xf numFmtId="0" fontId="3" fillId="0" borderId="1" xfId="3" applyFont="1" applyFill="1" applyBorder="1" applyAlignment="1">
      <alignment horizontal="center" vertical="center"/>
    </xf>
    <xf numFmtId="0" fontId="2" fillId="2" borderId="1" xfId="0" applyFont="1" applyFill="1" applyBorder="1" applyAlignment="1">
      <alignment horizontal="justify" vertical="center" wrapText="1"/>
    </xf>
    <xf numFmtId="0" fontId="4" fillId="9" borderId="1" xfId="3" applyFont="1" applyFill="1" applyBorder="1" applyAlignment="1">
      <alignment horizontal="justify" vertical="center" wrapText="1"/>
    </xf>
    <xf numFmtId="0" fontId="4" fillId="9" borderId="1" xfId="3" applyFont="1" applyFill="1" applyBorder="1" applyAlignment="1" applyProtection="1">
      <alignment horizontal="center" vertical="center" wrapText="1"/>
      <protection locked="0"/>
    </xf>
    <xf numFmtId="0" fontId="7" fillId="0" borderId="1" xfId="3" applyFont="1" applyFill="1" applyBorder="1" applyAlignment="1" applyProtection="1">
      <alignment horizontal="center" vertical="center" wrapText="1"/>
      <protection locked="0"/>
    </xf>
    <xf numFmtId="0" fontId="4" fillId="0" borderId="1" xfId="3" applyFont="1" applyFill="1" applyBorder="1" applyAlignment="1" applyProtection="1">
      <alignment horizontal="center" vertical="center" wrapText="1"/>
      <protection locked="0"/>
    </xf>
    <xf numFmtId="0" fontId="7" fillId="2" borderId="1" xfId="3" applyFont="1" applyFill="1" applyBorder="1" applyAlignment="1">
      <alignment horizontal="center" vertical="center"/>
    </xf>
    <xf numFmtId="0" fontId="7" fillId="0" borderId="1" xfId="3" applyFont="1" applyFill="1" applyBorder="1" applyAlignment="1">
      <alignment horizontal="center" vertical="center" wrapText="1"/>
    </xf>
    <xf numFmtId="14" fontId="7" fillId="2" borderId="1" xfId="3" applyNumberFormat="1" applyFont="1" applyFill="1" applyBorder="1" applyAlignment="1">
      <alignment horizontal="center" vertical="center" wrapText="1"/>
    </xf>
    <xf numFmtId="165" fontId="7" fillId="0" borderId="1" xfId="5"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9" fontId="7" fillId="7" borderId="1" xfId="5" applyFont="1" applyFill="1" applyBorder="1" applyAlignment="1">
      <alignment horizontal="center" vertical="center" wrapText="1"/>
    </xf>
    <xf numFmtId="9" fontId="4" fillId="7" borderId="1" xfId="5" applyFont="1" applyFill="1" applyBorder="1" applyAlignment="1">
      <alignment horizontal="center" vertical="center"/>
    </xf>
    <xf numFmtId="0" fontId="9" fillId="7" borderId="1" xfId="3" applyFont="1" applyFill="1" applyBorder="1" applyAlignment="1">
      <alignment horizontal="center" vertical="center"/>
    </xf>
    <xf numFmtId="0" fontId="4" fillId="9" borderId="1" xfId="3" applyFont="1" applyFill="1" applyBorder="1" applyAlignment="1">
      <alignment horizontal="left" vertical="center" wrapText="1"/>
    </xf>
    <xf numFmtId="0" fontId="4" fillId="9" borderId="1" xfId="3" applyFont="1" applyFill="1" applyBorder="1" applyAlignment="1">
      <alignment horizontal="center" vertical="center"/>
    </xf>
    <xf numFmtId="9" fontId="4" fillId="9" borderId="1" xfId="5" applyFont="1" applyFill="1" applyBorder="1" applyAlignment="1">
      <alignment horizontal="center" vertical="center"/>
    </xf>
    <xf numFmtId="0" fontId="7" fillId="0" borderId="1" xfId="3" applyFont="1" applyBorder="1" applyAlignment="1">
      <alignment horizontal="center" vertical="center" wrapText="1"/>
    </xf>
    <xf numFmtId="1" fontId="7" fillId="2" borderId="1" xfId="4" applyNumberFormat="1" applyFont="1" applyFill="1" applyBorder="1" applyAlignment="1">
      <alignment horizontal="center" vertical="center" wrapText="1"/>
    </xf>
    <xf numFmtId="9" fontId="7" fillId="7" borderId="1" xfId="5" applyFont="1" applyFill="1" applyBorder="1" applyAlignment="1">
      <alignment horizontal="center" vertical="center"/>
    </xf>
    <xf numFmtId="0" fontId="7" fillId="2" borderId="1" xfId="5" applyNumberFormat="1" applyFont="1" applyFill="1" applyBorder="1" applyAlignment="1">
      <alignment horizontal="center" vertical="center" wrapText="1"/>
    </xf>
    <xf numFmtId="0" fontId="7" fillId="0" borderId="1" xfId="3" applyFont="1" applyFill="1" applyBorder="1" applyAlignment="1">
      <alignment horizontal="center" vertical="center"/>
    </xf>
    <xf numFmtId="49" fontId="7" fillId="7" borderId="1" xfId="3" applyNumberFormat="1" applyFont="1" applyFill="1" applyBorder="1" applyAlignment="1">
      <alignment horizontal="center" vertical="center"/>
    </xf>
    <xf numFmtId="0" fontId="4" fillId="9" borderId="1" xfId="3" applyFont="1" applyFill="1" applyBorder="1" applyAlignment="1">
      <alignment horizontal="center" vertical="center" wrapText="1"/>
    </xf>
    <xf numFmtId="0" fontId="2" fillId="0" borderId="1" xfId="0" applyFont="1" applyBorder="1" applyAlignment="1" applyProtection="1">
      <alignment horizontal="center"/>
      <protection locked="0"/>
    </xf>
    <xf numFmtId="0" fontId="3" fillId="0"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4" fillId="7" borderId="1" xfId="3" applyFont="1" applyFill="1" applyBorder="1" applyAlignment="1" applyProtection="1">
      <alignment horizontal="center" vertical="center"/>
    </xf>
    <xf numFmtId="0" fontId="3" fillId="8" borderId="9" xfId="3" applyFont="1" applyFill="1" applyBorder="1" applyAlignment="1">
      <alignment horizontal="center" vertical="center"/>
    </xf>
    <xf numFmtId="0" fontId="7" fillId="7" borderId="17" xfId="3" applyFont="1" applyFill="1" applyBorder="1" applyAlignment="1" applyProtection="1">
      <alignment horizontal="center" vertical="center"/>
      <protection locked="0"/>
    </xf>
    <xf numFmtId="0" fontId="4" fillId="9" borderId="21" xfId="3" applyFont="1" applyFill="1" applyBorder="1" applyAlignment="1" applyProtection="1">
      <alignment horizontal="left" vertical="center" wrapText="1"/>
      <protection locked="0"/>
    </xf>
    <xf numFmtId="0" fontId="7" fillId="7" borderId="17" xfId="3" applyFont="1" applyFill="1" applyBorder="1" applyAlignment="1" applyProtection="1">
      <alignment horizontal="center" vertical="center" wrapText="1"/>
      <protection locked="0"/>
    </xf>
    <xf numFmtId="0" fontId="7" fillId="7" borderId="21" xfId="3" applyFont="1" applyFill="1" applyBorder="1" applyAlignment="1" applyProtection="1">
      <alignment horizontal="center" vertical="center" wrapText="1"/>
      <protection locked="0"/>
    </xf>
    <xf numFmtId="0" fontId="7" fillId="7" borderId="22" xfId="3" applyFont="1" applyFill="1" applyBorder="1" applyAlignment="1" applyProtection="1">
      <alignment horizontal="center" vertical="center" wrapText="1"/>
      <protection locked="0"/>
    </xf>
    <xf numFmtId="0" fontId="7" fillId="7" borderId="2" xfId="3" applyFont="1" applyFill="1" applyBorder="1" applyAlignment="1" applyProtection="1">
      <alignment horizontal="center" vertical="center"/>
      <protection locked="0"/>
    </xf>
    <xf numFmtId="0" fontId="7" fillId="7" borderId="4" xfId="3" applyFont="1" applyFill="1" applyBorder="1" applyAlignment="1" applyProtection="1">
      <alignment horizontal="center" vertical="center"/>
      <protection locked="0"/>
    </xf>
    <xf numFmtId="0" fontId="3" fillId="8" borderId="18" xfId="3" applyFont="1" applyFill="1" applyBorder="1" applyAlignment="1">
      <alignment horizontal="center" vertical="center"/>
    </xf>
    <xf numFmtId="0" fontId="3" fillId="8" borderId="17" xfId="3" applyFont="1" applyFill="1" applyBorder="1" applyAlignment="1">
      <alignment horizontal="center" vertical="center"/>
    </xf>
    <xf numFmtId="0" fontId="3" fillId="0" borderId="18" xfId="3" applyFont="1" applyFill="1" applyBorder="1" applyAlignment="1">
      <alignment horizontal="center" vertical="center"/>
    </xf>
    <xf numFmtId="0" fontId="3" fillId="0" borderId="17" xfId="3"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4" fillId="9" borderId="18" xfId="3" applyFont="1" applyFill="1" applyBorder="1" applyAlignment="1">
      <alignment horizontal="justify" vertical="center" wrapText="1"/>
    </xf>
    <xf numFmtId="0" fontId="4" fillId="9" borderId="17" xfId="3" applyFont="1" applyFill="1" applyBorder="1" applyAlignment="1" applyProtection="1">
      <alignment horizontal="center" vertical="center" wrapText="1"/>
      <protection locked="0"/>
    </xf>
    <xf numFmtId="0" fontId="4" fillId="7" borderId="1" xfId="3" applyFont="1" applyFill="1" applyBorder="1" applyAlignment="1" applyProtection="1">
      <alignment horizontal="center" vertical="center" wrapText="1"/>
      <protection locked="0"/>
    </xf>
    <xf numFmtId="0" fontId="4" fillId="7" borderId="17" xfId="3" applyFont="1" applyFill="1" applyBorder="1" applyAlignment="1" applyProtection="1">
      <alignment horizontal="center" vertical="center" wrapText="1"/>
      <protection locked="0"/>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19" xfId="3" applyFont="1" applyFill="1" applyBorder="1" applyAlignment="1">
      <alignment horizontal="center" vertical="center" wrapText="1"/>
    </xf>
    <xf numFmtId="165" fontId="7" fillId="0" borderId="17" xfId="5" applyNumberFormat="1" applyFont="1" applyFill="1" applyBorder="1" applyAlignment="1">
      <alignment horizontal="center" vertical="center" wrapText="1"/>
    </xf>
    <xf numFmtId="9" fontId="7" fillId="7" borderId="17" xfId="5" applyFont="1" applyFill="1" applyBorder="1" applyAlignment="1">
      <alignment horizontal="center" vertical="center" wrapText="1"/>
    </xf>
    <xf numFmtId="0" fontId="7" fillId="2" borderId="2" xfId="2" applyFont="1" applyFill="1" applyBorder="1" applyAlignment="1" applyProtection="1">
      <alignment horizontal="center" vertical="center" wrapText="1"/>
    </xf>
    <xf numFmtId="0" fontId="7" fillId="2" borderId="3" xfId="2" applyFont="1" applyFill="1" applyBorder="1" applyAlignment="1" applyProtection="1">
      <alignment horizontal="center" vertical="center" wrapText="1"/>
    </xf>
    <xf numFmtId="0" fontId="7" fillId="2" borderId="19" xfId="2" applyFont="1" applyFill="1" applyBorder="1" applyAlignment="1" applyProtection="1">
      <alignment horizontal="center" vertical="center" wrapText="1"/>
    </xf>
    <xf numFmtId="0" fontId="9" fillId="7" borderId="17" xfId="3" applyFont="1" applyFill="1" applyBorder="1" applyAlignment="1">
      <alignment horizontal="center" vertical="center"/>
    </xf>
    <xf numFmtId="0" fontId="4" fillId="9" borderId="18" xfId="3" applyFont="1" applyFill="1" applyBorder="1" applyAlignment="1">
      <alignment horizontal="left" vertical="center" wrapText="1"/>
    </xf>
    <xf numFmtId="9" fontId="4" fillId="9" borderId="17" xfId="5" applyFont="1" applyFill="1" applyBorder="1" applyAlignment="1">
      <alignment horizontal="center" vertical="center"/>
    </xf>
    <xf numFmtId="0" fontId="7" fillId="0" borderId="17" xfId="3" applyFont="1" applyFill="1" applyBorder="1" applyAlignment="1">
      <alignment horizontal="center" vertical="center" wrapText="1"/>
    </xf>
    <xf numFmtId="1" fontId="7" fillId="2" borderId="17" xfId="4" applyNumberFormat="1" applyFont="1" applyFill="1" applyBorder="1" applyAlignment="1">
      <alignment horizontal="center" vertical="center" wrapText="1"/>
    </xf>
    <xf numFmtId="0" fontId="7" fillId="2" borderId="17" xfId="5" applyNumberFormat="1" applyFont="1" applyFill="1" applyBorder="1" applyAlignment="1">
      <alignment horizontal="center" vertical="center" wrapText="1"/>
    </xf>
    <xf numFmtId="0" fontId="7" fillId="0" borderId="17" xfId="3" applyFont="1" applyFill="1" applyBorder="1" applyAlignment="1">
      <alignment horizontal="center" vertical="center"/>
    </xf>
    <xf numFmtId="0" fontId="7" fillId="2" borderId="17" xfId="3" applyFont="1" applyFill="1" applyBorder="1" applyAlignment="1">
      <alignment horizontal="center" vertical="center"/>
    </xf>
    <xf numFmtId="0" fontId="7" fillId="2" borderId="17" xfId="3" applyFont="1" applyFill="1" applyBorder="1" applyAlignment="1">
      <alignment horizontal="center" vertical="center" wrapText="1"/>
    </xf>
    <xf numFmtId="0" fontId="3" fillId="8" borderId="15" xfId="3" applyFont="1" applyFill="1" applyBorder="1" applyAlignment="1">
      <alignment horizontal="center" vertical="center"/>
    </xf>
    <xf numFmtId="0" fontId="3" fillId="8" borderId="16" xfId="3" applyFont="1" applyFill="1" applyBorder="1" applyAlignment="1">
      <alignment horizontal="center" vertical="center"/>
    </xf>
    <xf numFmtId="0" fontId="2" fillId="0" borderId="2" xfId="0" applyFont="1" applyFill="1" applyBorder="1" applyAlignment="1">
      <alignment horizontal="justify" vertical="center"/>
    </xf>
    <xf numFmtId="0" fontId="2" fillId="0" borderId="3" xfId="0" applyFont="1" applyFill="1" applyBorder="1" applyAlignment="1">
      <alignment horizontal="justify" vertical="center"/>
    </xf>
    <xf numFmtId="0" fontId="2" fillId="0" borderId="4" xfId="0" applyFont="1" applyFill="1" applyBorder="1" applyAlignment="1">
      <alignment horizontal="justify" vertical="center"/>
    </xf>
    <xf numFmtId="0" fontId="2" fillId="2" borderId="1" xfId="0" applyFont="1" applyFill="1" applyBorder="1" applyAlignment="1">
      <alignment horizontal="center" vertical="center"/>
    </xf>
    <xf numFmtId="0" fontId="7" fillId="0" borderId="1" xfId="0" applyFont="1" applyFill="1" applyBorder="1" applyAlignment="1">
      <alignment horizontal="justify" vertical="center"/>
    </xf>
    <xf numFmtId="0" fontId="15" fillId="0" borderId="1" xfId="3" applyFont="1" applyFill="1" applyBorder="1" applyAlignment="1" applyProtection="1">
      <alignment horizontal="center" vertical="center" wrapText="1"/>
      <protection locked="0"/>
    </xf>
    <xf numFmtId="0" fontId="4" fillId="8" borderId="1" xfId="3" applyFont="1" applyFill="1" applyBorder="1" applyAlignment="1">
      <alignment horizontal="center" vertical="center"/>
    </xf>
    <xf numFmtId="9" fontId="7" fillId="0" borderId="1" xfId="5" applyFont="1" applyFill="1" applyBorder="1" applyAlignment="1">
      <alignment horizontal="center" vertical="center"/>
    </xf>
    <xf numFmtId="0" fontId="7" fillId="0" borderId="1" xfId="5" applyNumberFormat="1" applyFont="1" applyFill="1" applyBorder="1" applyAlignment="1">
      <alignment horizontal="center" vertical="center" wrapText="1"/>
    </xf>
    <xf numFmtId="0" fontId="7" fillId="7" borderId="4" xfId="3" applyFont="1" applyFill="1" applyBorder="1" applyAlignment="1">
      <alignment horizontal="center" vertical="center" wrapText="1"/>
    </xf>
    <xf numFmtId="0" fontId="7" fillId="0" borderId="2"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4" xfId="0" applyFont="1" applyFill="1" applyBorder="1" applyAlignment="1">
      <alignment horizontal="center" vertical="center" wrapText="1"/>
    </xf>
    <xf numFmtId="9" fontId="3" fillId="12" borderId="2" xfId="1" applyFont="1" applyFill="1" applyBorder="1" applyAlignment="1">
      <alignment horizontal="center" vertical="center" wrapText="1"/>
    </xf>
    <xf numFmtId="9" fontId="3" fillId="12" borderId="4" xfId="1"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0" fontId="2" fillId="0" borderId="1" xfId="1" applyNumberFormat="1" applyFont="1" applyFill="1" applyBorder="1" applyAlignment="1">
      <alignment horizontal="center" vertical="center" wrapText="1"/>
    </xf>
    <xf numFmtId="0" fontId="19" fillId="11" borderId="11" xfId="0" applyFont="1" applyFill="1" applyBorder="1" applyAlignment="1">
      <alignment horizontal="center"/>
    </xf>
    <xf numFmtId="0" fontId="19" fillId="11" borderId="0" xfId="0" applyFont="1" applyFill="1" applyBorder="1" applyAlignment="1">
      <alignment horizontal="center"/>
    </xf>
    <xf numFmtId="0" fontId="3" fillId="2" borderId="1" xfId="0" applyFont="1" applyFill="1" applyBorder="1" applyAlignment="1" applyProtection="1">
      <alignment horizontal="justify" vertical="center" wrapText="1"/>
    </xf>
    <xf numFmtId="0" fontId="2" fillId="2" borderId="1" xfId="0" applyFont="1" applyFill="1" applyBorder="1" applyAlignment="1" applyProtection="1">
      <alignment horizontal="center" vertical="center" wrapText="1"/>
    </xf>
    <xf numFmtId="0" fontId="17" fillId="10" borderId="13" xfId="0" applyFont="1" applyFill="1" applyBorder="1" applyAlignment="1">
      <alignment horizontal="center" vertical="center"/>
    </xf>
    <xf numFmtId="0" fontId="17" fillId="10" borderId="23" xfId="0" applyFont="1" applyFill="1" applyBorder="1" applyAlignment="1">
      <alignment horizontal="center" vertical="center"/>
    </xf>
    <xf numFmtId="0" fontId="17" fillId="10" borderId="14" xfId="0" applyFont="1" applyFill="1" applyBorder="1" applyAlignment="1">
      <alignment horizontal="center" vertical="center"/>
    </xf>
    <xf numFmtId="0" fontId="2" fillId="2" borderId="1" xfId="0" applyFont="1" applyFill="1" applyBorder="1" applyAlignment="1" applyProtection="1">
      <alignment horizontal="center"/>
      <protection locked="0"/>
    </xf>
    <xf numFmtId="0" fontId="3" fillId="2" borderId="1" xfId="0" applyFont="1" applyFill="1" applyBorder="1" applyAlignment="1">
      <alignment horizontal="center" vertical="center"/>
    </xf>
    <xf numFmtId="0" fontId="4" fillId="9" borderId="21" xfId="3" applyFont="1" applyFill="1" applyBorder="1" applyAlignment="1" applyProtection="1">
      <alignment horizontal="center" vertical="center" wrapText="1"/>
      <protection locked="0"/>
    </xf>
    <xf numFmtId="0" fontId="7" fillId="7" borderId="6" xfId="3" applyFont="1" applyFill="1" applyBorder="1" applyAlignment="1" applyProtection="1">
      <alignment horizontal="center" vertical="center" wrapText="1"/>
      <protection locked="0"/>
    </xf>
    <xf numFmtId="0" fontId="7" fillId="7" borderId="7" xfId="3" applyFont="1" applyFill="1" applyBorder="1" applyAlignment="1" applyProtection="1">
      <alignment horizontal="center" vertical="center" wrapText="1"/>
      <protection locked="0"/>
    </xf>
    <xf numFmtId="0" fontId="7" fillId="7" borderId="25" xfId="3" applyFont="1" applyFill="1" applyBorder="1" applyAlignment="1" applyProtection="1">
      <alignment horizontal="center" vertical="center" wrapText="1"/>
      <protection locked="0"/>
    </xf>
    <xf numFmtId="0" fontId="7" fillId="7" borderId="31" xfId="3" applyFont="1" applyFill="1" applyBorder="1" applyAlignment="1" applyProtection="1">
      <alignment horizontal="center" vertical="center" wrapText="1"/>
      <protection locked="0"/>
    </xf>
    <xf numFmtId="0" fontId="7" fillId="7" borderId="32" xfId="3" applyFont="1" applyFill="1" applyBorder="1" applyAlignment="1" applyProtection="1">
      <alignment horizontal="center" vertical="center" wrapText="1"/>
      <protection locked="0"/>
    </xf>
    <xf numFmtId="0" fontId="7" fillId="7" borderId="33" xfId="3" applyFont="1" applyFill="1" applyBorder="1" applyAlignment="1" applyProtection="1">
      <alignment horizontal="center" vertical="center" wrapText="1"/>
      <protection locked="0"/>
    </xf>
    <xf numFmtId="0" fontId="7" fillId="7" borderId="21" xfId="3" applyFont="1" applyFill="1" applyBorder="1" applyAlignment="1">
      <alignment horizontal="center" vertical="center"/>
    </xf>
    <xf numFmtId="0" fontId="7" fillId="7" borderId="2" xfId="3" applyFont="1" applyFill="1" applyBorder="1" applyAlignment="1" applyProtection="1">
      <alignment horizontal="center" vertical="center" wrapText="1"/>
      <protection locked="0"/>
    </xf>
    <xf numFmtId="0" fontId="4" fillId="7" borderId="3" xfId="3" applyFont="1" applyFill="1" applyBorder="1" applyAlignment="1" applyProtection="1">
      <alignment horizontal="center" vertical="center" wrapText="1"/>
      <protection locked="0"/>
    </xf>
    <xf numFmtId="0" fontId="4" fillId="7" borderId="19" xfId="3" applyFont="1" applyFill="1" applyBorder="1" applyAlignment="1" applyProtection="1">
      <alignment horizontal="center" vertical="center" wrapText="1"/>
      <protection locked="0"/>
    </xf>
    <xf numFmtId="0" fontId="7" fillId="7" borderId="3" xfId="3" applyFont="1" applyFill="1" applyBorder="1" applyAlignment="1" applyProtection="1">
      <alignment horizontal="center" vertical="center"/>
      <protection locked="0"/>
    </xf>
    <xf numFmtId="0" fontId="7" fillId="7" borderId="19" xfId="3" applyFont="1" applyFill="1" applyBorder="1" applyAlignment="1" applyProtection="1">
      <alignment horizontal="center" vertical="center"/>
      <protection locked="0"/>
    </xf>
    <xf numFmtId="0" fontId="7" fillId="7" borderId="3" xfId="3" applyFont="1" applyFill="1" applyBorder="1" applyAlignment="1" applyProtection="1">
      <alignment horizontal="center" vertical="center" wrapText="1"/>
      <protection locked="0"/>
    </xf>
    <xf numFmtId="0" fontId="7" fillId="7" borderId="4" xfId="3" applyFont="1" applyFill="1" applyBorder="1" applyAlignment="1" applyProtection="1">
      <alignment horizontal="center" vertical="center" wrapText="1"/>
      <protection locked="0"/>
    </xf>
    <xf numFmtId="0" fontId="3" fillId="0" borderId="24" xfId="3" applyFont="1" applyFill="1" applyBorder="1" applyAlignment="1">
      <alignment horizontal="center" vertical="center"/>
    </xf>
    <xf numFmtId="0" fontId="3" fillId="0" borderId="7" xfId="3" applyFont="1" applyFill="1" applyBorder="1" applyAlignment="1">
      <alignment horizontal="center" vertical="center"/>
    </xf>
    <xf numFmtId="0" fontId="3" fillId="0" borderId="25" xfId="3" applyFont="1" applyFill="1" applyBorder="1" applyAlignment="1">
      <alignment horizontal="center" vertical="center"/>
    </xf>
    <xf numFmtId="0" fontId="3" fillId="0" borderId="26" xfId="3" applyFont="1" applyFill="1" applyBorder="1" applyAlignment="1">
      <alignment horizontal="center" vertical="center"/>
    </xf>
    <xf numFmtId="0" fontId="3" fillId="0" borderId="0" xfId="3" applyFont="1" applyFill="1" applyBorder="1" applyAlignment="1">
      <alignment horizontal="center" vertical="center"/>
    </xf>
    <xf numFmtId="0" fontId="3" fillId="0" borderId="27" xfId="3" applyFont="1" applyFill="1" applyBorder="1" applyAlignment="1">
      <alignment horizontal="center" vertical="center"/>
    </xf>
    <xf numFmtId="0" fontId="3" fillId="0" borderId="28" xfId="3" applyFont="1" applyFill="1" applyBorder="1" applyAlignment="1">
      <alignment horizontal="center" vertical="center"/>
    </xf>
    <xf numFmtId="0" fontId="3" fillId="0" borderId="23" xfId="3" applyFont="1" applyFill="1" applyBorder="1" applyAlignment="1">
      <alignment horizontal="center" vertical="center"/>
    </xf>
    <xf numFmtId="0" fontId="3" fillId="0" borderId="29" xfId="3" applyFont="1" applyFill="1" applyBorder="1" applyAlignment="1">
      <alignment horizontal="center" vertical="center"/>
    </xf>
    <xf numFmtId="0" fontId="3" fillId="0" borderId="2" xfId="3" applyFont="1" applyFill="1" applyBorder="1" applyAlignment="1">
      <alignment horizontal="center" vertical="center"/>
    </xf>
    <xf numFmtId="0" fontId="3" fillId="0" borderId="3" xfId="3" applyFont="1" applyFill="1" applyBorder="1" applyAlignment="1">
      <alignment horizontal="center" vertical="center"/>
    </xf>
    <xf numFmtId="0" fontId="3" fillId="0" borderId="19" xfId="3" applyFont="1" applyFill="1" applyBorder="1" applyAlignment="1">
      <alignment horizontal="center" vertical="center"/>
    </xf>
    <xf numFmtId="0" fontId="3" fillId="8" borderId="30" xfId="3" applyFont="1" applyFill="1" applyBorder="1" applyAlignment="1">
      <alignment horizontal="center" vertical="center"/>
    </xf>
    <xf numFmtId="0" fontId="3" fillId="8" borderId="3" xfId="3" applyFont="1" applyFill="1" applyBorder="1" applyAlignment="1">
      <alignment horizontal="center" vertical="center"/>
    </xf>
    <xf numFmtId="0" fontId="3" fillId="8" borderId="19" xfId="3" applyFont="1" applyFill="1" applyBorder="1" applyAlignment="1">
      <alignment horizontal="center" vertical="center"/>
    </xf>
    <xf numFmtId="0" fontId="4" fillId="9" borderId="2" xfId="3" applyFont="1" applyFill="1" applyBorder="1" applyAlignment="1" applyProtection="1">
      <alignment horizontal="center" vertical="center" wrapText="1"/>
      <protection locked="0"/>
    </xf>
    <xf numFmtId="0" fontId="4" fillId="9" borderId="3" xfId="3" applyFont="1" applyFill="1" applyBorder="1" applyAlignment="1" applyProtection="1">
      <alignment horizontal="center" vertical="center" wrapText="1"/>
      <protection locked="0"/>
    </xf>
    <xf numFmtId="0" fontId="4" fillId="9" borderId="19" xfId="3" applyFont="1" applyFill="1" applyBorder="1" applyAlignment="1" applyProtection="1">
      <alignment horizontal="center" vertical="center" wrapText="1"/>
      <protection locked="0"/>
    </xf>
    <xf numFmtId="49" fontId="7" fillId="7" borderId="17" xfId="3" applyNumberFormat="1" applyFont="1" applyFill="1" applyBorder="1" applyAlignment="1">
      <alignment horizontal="center" vertical="center"/>
    </xf>
    <xf numFmtId="0" fontId="7" fillId="2" borderId="1" xfId="2" applyFont="1" applyFill="1" applyBorder="1" applyAlignment="1" applyProtection="1">
      <alignment horizontal="center" vertical="center" wrapText="1"/>
    </xf>
    <xf numFmtId="0" fontId="7" fillId="2" borderId="17" xfId="2" applyFont="1" applyFill="1" applyBorder="1" applyAlignment="1" applyProtection="1">
      <alignment horizontal="center" vertical="center" wrapText="1"/>
    </xf>
    <xf numFmtId="14" fontId="7" fillId="7" borderId="17" xfId="3" applyNumberFormat="1" applyFont="1" applyFill="1" applyBorder="1" applyAlignment="1">
      <alignment horizontal="center" vertical="center" wrapText="1"/>
    </xf>
    <xf numFmtId="0" fontId="20" fillId="0" borderId="1" xfId="8" applyFont="1" applyBorder="1" applyAlignment="1">
      <alignment horizontal="center" vertical="center" wrapText="1"/>
    </xf>
    <xf numFmtId="0" fontId="20" fillId="0" borderId="34" xfId="8" applyFont="1" applyFill="1" applyBorder="1" applyAlignment="1">
      <alignment horizontal="center" vertical="center" wrapText="1"/>
    </xf>
    <xf numFmtId="0" fontId="20" fillId="0" borderId="32" xfId="8" applyFont="1" applyFill="1" applyBorder="1" applyAlignment="1">
      <alignment horizontal="center" vertical="center" wrapText="1"/>
    </xf>
    <xf numFmtId="0" fontId="20" fillId="0" borderId="33" xfId="8" applyFont="1" applyFill="1" applyBorder="1" applyAlignment="1">
      <alignment horizontal="center" vertical="center" wrapText="1"/>
    </xf>
    <xf numFmtId="49" fontId="22" fillId="13" borderId="35" xfId="8" applyNumberFormat="1" applyFont="1" applyFill="1" applyBorder="1" applyAlignment="1">
      <alignment horizontal="center" vertical="center" wrapText="1"/>
    </xf>
    <xf numFmtId="49" fontId="22" fillId="13" borderId="39" xfId="8" applyNumberFormat="1" applyFont="1" applyFill="1" applyBorder="1" applyAlignment="1">
      <alignment horizontal="center" vertical="center" wrapText="1"/>
    </xf>
  </cellXfs>
  <cellStyles count="9">
    <cellStyle name="Millares 3" xfId="4"/>
    <cellStyle name="Normal" xfId="0" builtinId="0"/>
    <cellStyle name="Normal 2" xfId="2"/>
    <cellStyle name="Normal 3 2" xfId="6"/>
    <cellStyle name="Normal 4" xfId="3"/>
    <cellStyle name="Normal 8" xfId="8"/>
    <cellStyle name="Normal_573_2009_ Actualizado 22_12_2009" xfId="7"/>
    <cellStyle name="Porcentaje" xfId="1" builtinId="5"/>
    <cellStyle name="Porcentual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'[1]1'!$B$21:$D$21</c:f>
              <c:strCache>
                <c:ptCount val="1"/>
                <c:pt idx="0">
                  <c:v>Número de quejas tramitadas</c:v>
                </c:pt>
              </c:strCache>
            </c:strRef>
          </c:tx>
          <c:cat>
            <c:strRef>
              <c:f>'[1]1'!$A$29:$A$40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'[1]1'!$C$29:$C$40</c:f>
              <c:numCache>
                <c:formatCode>General</c:formatCode>
                <c:ptCount val="12"/>
                <c:pt idx="0">
                  <c:v>0</c:v>
                </c:pt>
                <c:pt idx="1">
                  <c:v>30</c:v>
                </c:pt>
                <c:pt idx="2">
                  <c:v>78</c:v>
                </c:pt>
                <c:pt idx="3">
                  <c:v>129</c:v>
                </c:pt>
                <c:pt idx="4">
                  <c:v>176</c:v>
                </c:pt>
                <c:pt idx="5">
                  <c:v>187</c:v>
                </c:pt>
                <c:pt idx="6">
                  <c:v>244</c:v>
                </c:pt>
                <c:pt idx="7">
                  <c:v>267</c:v>
                </c:pt>
                <c:pt idx="8">
                  <c:v>279</c:v>
                </c:pt>
                <c:pt idx="9">
                  <c:v>279</c:v>
                </c:pt>
                <c:pt idx="10">
                  <c:v>279</c:v>
                </c:pt>
                <c:pt idx="11">
                  <c:v>279</c:v>
                </c:pt>
              </c:numCache>
            </c:numRef>
          </c:val>
          <c:smooth val="0"/>
          <c:extLst>
            <c:ext xmlns:c16="http://schemas.microsoft.com/office/drawing/2014/chart" uri="{C3380CC4-5D6E-409C-BE32-E72D297353CC}">
              <c16:uniqueId val="{00000000-FC4A-4493-BC25-C1715F8060AB}"/>
            </c:ext>
          </c:extLst>
        </c:ser>
        <c:ser>
          <c:idx val="1"/>
          <c:order val="1"/>
          <c:tx>
            <c:strRef>
              <c:f>'[1]1'!$E$21:$H$21</c:f>
              <c:strCache>
                <c:ptCount val="1"/>
                <c:pt idx="0">
                  <c:v>Número de solicitudes de queja recibidas</c:v>
                </c:pt>
              </c:strCache>
            </c:strRef>
          </c:tx>
          <c:cat>
            <c:strRef>
              <c:f>'[1]1'!$A$29:$A$40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'[1]1'!$E$29:$E$40</c:f>
              <c:numCache>
                <c:formatCode>General</c:formatCode>
                <c:ptCount val="12"/>
                <c:pt idx="0">
                  <c:v>0</c:v>
                </c:pt>
                <c:pt idx="1">
                  <c:v>30</c:v>
                </c:pt>
                <c:pt idx="2">
                  <c:v>78</c:v>
                </c:pt>
                <c:pt idx="3">
                  <c:v>129</c:v>
                </c:pt>
                <c:pt idx="4">
                  <c:v>176</c:v>
                </c:pt>
                <c:pt idx="5">
                  <c:v>187</c:v>
                </c:pt>
                <c:pt idx="6">
                  <c:v>244</c:v>
                </c:pt>
                <c:pt idx="7">
                  <c:v>267</c:v>
                </c:pt>
                <c:pt idx="8">
                  <c:v>292</c:v>
                </c:pt>
                <c:pt idx="9">
                  <c:v>292</c:v>
                </c:pt>
                <c:pt idx="10">
                  <c:v>292</c:v>
                </c:pt>
                <c:pt idx="11">
                  <c:v>292</c:v>
                </c:pt>
              </c:numCache>
            </c:numRef>
          </c:val>
          <c:smooth val="0"/>
          <c:extLst>
            <c:ext xmlns:c16="http://schemas.microsoft.com/office/drawing/2014/chart" uri="{C3380CC4-5D6E-409C-BE32-E72D297353CC}">
              <c16:uniqueId val="{00000001-FC4A-4493-BC25-C1715F8060AB}"/>
            </c:ext>
          </c:extLst>
        </c:ser>
        <c:dLbls>
          <c:showLegendKey val="0"/>
          <c:showVal val="0"/>
          <c:showCatName val="0"/>
          <c:showSerName val="0"/>
          <c:showPercent val="0"/>
          <c:showBubbleSize val="0"/>
        </c:dLbls>
        <c:marker val="1"/>
        <c:smooth val="0"/>
        <c:axId val="1965203648"/>
        <c:axId val="1965217792"/>
      </c:lineChart>
      <c:catAx>
        <c:axId val="196520364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O"/>
          </a:p>
        </c:txPr>
        <c:crossAx val="1965217792"/>
        <c:crosses val="autoZero"/>
        <c:auto val="1"/>
        <c:lblAlgn val="ctr"/>
        <c:lblOffset val="100"/>
        <c:noMultiLvlLbl val="0"/>
      </c:catAx>
      <c:valAx>
        <c:axId val="1965217792"/>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965203648"/>
        <c:crosses val="autoZero"/>
        <c:crossBetween val="between"/>
      </c:valAx>
    </c:plotArea>
    <c:legend>
      <c:legendPos val="r"/>
      <c:overlay val="0"/>
      <c:txPr>
        <a:bodyPr/>
        <a:lstStyle/>
        <a:p>
          <a:pPr>
            <a:defRPr sz="82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'[1]2'!$B$21:$D$21</c:f>
              <c:strCache>
                <c:ptCount val="1"/>
                <c:pt idx="0">
                  <c:v>Número de capacitaciones ejecutadas</c:v>
                </c:pt>
              </c:strCache>
            </c:strRef>
          </c:tx>
          <c:cat>
            <c:strRef>
              <c:f>'[1]2'!$A$29:$A$40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'[1]2'!$C$29:$C$40</c:f>
              <c:numCache>
                <c:formatCode>General</c:formatCode>
                <c:ptCount val="12"/>
                <c:pt idx="0">
                  <c:v>0</c:v>
                </c:pt>
                <c:pt idx="1">
                  <c:v>0</c:v>
                </c:pt>
                <c:pt idx="2">
                  <c:v>1</c:v>
                </c:pt>
                <c:pt idx="3">
                  <c:v>1</c:v>
                </c:pt>
                <c:pt idx="4">
                  <c:v>1</c:v>
                </c:pt>
                <c:pt idx="5">
                  <c:v>1</c:v>
                </c:pt>
                <c:pt idx="6">
                  <c:v>1</c:v>
                </c:pt>
                <c:pt idx="7">
                  <c:v>1</c:v>
                </c:pt>
                <c:pt idx="8">
                  <c:v>2</c:v>
                </c:pt>
                <c:pt idx="9">
                  <c:v>2</c:v>
                </c:pt>
                <c:pt idx="10">
                  <c:v>2</c:v>
                </c:pt>
                <c:pt idx="11">
                  <c:v>2</c:v>
                </c:pt>
              </c:numCache>
            </c:numRef>
          </c:val>
          <c:smooth val="0"/>
          <c:extLst>
            <c:ext xmlns:c16="http://schemas.microsoft.com/office/drawing/2014/chart" uri="{C3380CC4-5D6E-409C-BE32-E72D297353CC}">
              <c16:uniqueId val="{00000000-3904-4BCD-9B5E-4989AC17D19B}"/>
            </c:ext>
          </c:extLst>
        </c:ser>
        <c:ser>
          <c:idx val="1"/>
          <c:order val="1"/>
          <c:tx>
            <c:strRef>
              <c:f>'[1]2'!$E$21:$H$21</c:f>
              <c:strCache>
                <c:ptCount val="1"/>
                <c:pt idx="0">
                  <c:v>Número de capacitaciones programadas</c:v>
                </c:pt>
              </c:strCache>
            </c:strRef>
          </c:tx>
          <c:cat>
            <c:strRef>
              <c:f>'[1]2'!$A$29:$A$40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'[1]2'!$E$29:$E$40</c:f>
              <c:numCache>
                <c:formatCode>General</c:formatCode>
                <c:ptCount val="12"/>
                <c:pt idx="0">
                  <c:v>0</c:v>
                </c:pt>
                <c:pt idx="1">
                  <c:v>0</c:v>
                </c:pt>
                <c:pt idx="2">
                  <c:v>1</c:v>
                </c:pt>
                <c:pt idx="3">
                  <c:v>1</c:v>
                </c:pt>
                <c:pt idx="4">
                  <c:v>1</c:v>
                </c:pt>
                <c:pt idx="5">
                  <c:v>1</c:v>
                </c:pt>
                <c:pt idx="6">
                  <c:v>1</c:v>
                </c:pt>
                <c:pt idx="7">
                  <c:v>1</c:v>
                </c:pt>
                <c:pt idx="8">
                  <c:v>2</c:v>
                </c:pt>
                <c:pt idx="9">
                  <c:v>2</c:v>
                </c:pt>
                <c:pt idx="10">
                  <c:v>2</c:v>
                </c:pt>
                <c:pt idx="11">
                  <c:v>2</c:v>
                </c:pt>
              </c:numCache>
            </c:numRef>
          </c:val>
          <c:smooth val="0"/>
          <c:extLst>
            <c:ext xmlns:c16="http://schemas.microsoft.com/office/drawing/2014/chart" uri="{C3380CC4-5D6E-409C-BE32-E72D297353CC}">
              <c16:uniqueId val="{00000001-3904-4BCD-9B5E-4989AC17D19B}"/>
            </c:ext>
          </c:extLst>
        </c:ser>
        <c:dLbls>
          <c:showLegendKey val="0"/>
          <c:showVal val="0"/>
          <c:showCatName val="0"/>
          <c:showSerName val="0"/>
          <c:showPercent val="0"/>
          <c:showBubbleSize val="0"/>
        </c:dLbls>
        <c:marker val="1"/>
        <c:smooth val="0"/>
        <c:axId val="1965206368"/>
        <c:axId val="1965205824"/>
      </c:lineChart>
      <c:catAx>
        <c:axId val="196520636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O"/>
          </a:p>
        </c:txPr>
        <c:crossAx val="1965205824"/>
        <c:crosses val="autoZero"/>
        <c:auto val="1"/>
        <c:lblAlgn val="ctr"/>
        <c:lblOffset val="100"/>
        <c:noMultiLvlLbl val="0"/>
      </c:catAx>
      <c:valAx>
        <c:axId val="1965205824"/>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965206368"/>
        <c:crosses val="autoZero"/>
        <c:crossBetween val="between"/>
      </c:valAx>
    </c:plotArea>
    <c:legend>
      <c:legendPos val="r"/>
      <c:overlay val="0"/>
      <c:txPr>
        <a:bodyPr/>
        <a:lstStyle/>
        <a:p>
          <a:pPr>
            <a:defRPr sz="82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'[1]3_PAAC'!$B$21:$D$21</c:f>
              <c:strCache>
                <c:ptCount val="1"/>
                <c:pt idx="0">
                  <c:v>Porcentaje de actividades ejecutadas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'[1]3_PAAC'!$A$29:$A$40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'[1]3_PAAC'!$C$29:$C$40</c:f>
              <c:numCache>
                <c:formatCode>General</c:formatCode>
                <c:ptCount val="12"/>
                <c:pt idx="0">
                  <c:v>0.2</c:v>
                </c:pt>
                <c:pt idx="1">
                  <c:v>0.2</c:v>
                </c:pt>
                <c:pt idx="2">
                  <c:v>0.2</c:v>
                </c:pt>
                <c:pt idx="3">
                  <c:v>0.25</c:v>
                </c:pt>
                <c:pt idx="4">
                  <c:v>0.45</c:v>
                </c:pt>
                <c:pt idx="5">
                  <c:v>0.45</c:v>
                </c:pt>
                <c:pt idx="6">
                  <c:v>0.45</c:v>
                </c:pt>
                <c:pt idx="7">
                  <c:v>0.45</c:v>
                </c:pt>
                <c:pt idx="8">
                  <c:v>0.45</c:v>
                </c:pt>
                <c:pt idx="9">
                  <c:v>0.45</c:v>
                </c:pt>
                <c:pt idx="10">
                  <c:v>0.45</c:v>
                </c:pt>
                <c:pt idx="11">
                  <c:v>0.45</c:v>
                </c:pt>
              </c:numCache>
            </c:numRef>
          </c:val>
          <c:smooth val="0"/>
          <c:extLst>
            <c:ext xmlns:c16="http://schemas.microsoft.com/office/drawing/2014/chart" uri="{C3380CC4-5D6E-409C-BE32-E72D297353CC}">
              <c16:uniqueId val="{00000000-1309-4C79-A492-ECF367B9FC5D}"/>
            </c:ext>
          </c:extLst>
        </c:ser>
        <c:ser>
          <c:idx val="1"/>
          <c:order val="1"/>
          <c:tx>
            <c:strRef>
              <c:f>'[1]3_PAAC'!$E$21:$H$21</c:f>
              <c:strCache>
                <c:ptCount val="1"/>
                <c:pt idx="0">
                  <c:v>Porcentaje de actividades programadas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'[1]3_PAAC'!$A$29:$A$40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'[1]3_PAAC'!$E$29:$E$40</c:f>
              <c:numCache>
                <c:formatCode>General</c:formatCode>
                <c:ptCount val="12"/>
                <c:pt idx="0">
                  <c:v>0.2</c:v>
                </c:pt>
                <c:pt idx="1">
                  <c:v>0.2</c:v>
                </c:pt>
                <c:pt idx="2">
                  <c:v>0.2</c:v>
                </c:pt>
                <c:pt idx="3">
                  <c:v>0.25</c:v>
                </c:pt>
                <c:pt idx="4">
                  <c:v>0.45</c:v>
                </c:pt>
                <c:pt idx="5">
                  <c:v>0.5</c:v>
                </c:pt>
                <c:pt idx="6">
                  <c:v>0.5</c:v>
                </c:pt>
                <c:pt idx="7">
                  <c:v>0.5</c:v>
                </c:pt>
                <c:pt idx="8">
                  <c:v>0.7</c:v>
                </c:pt>
                <c:pt idx="9">
                  <c:v>0.85</c:v>
                </c:pt>
                <c:pt idx="10">
                  <c:v>0.85</c:v>
                </c:pt>
                <c:pt idx="11">
                  <c:v>1</c:v>
                </c:pt>
              </c:numCache>
            </c:numRef>
          </c:val>
          <c:smooth val="0"/>
          <c:extLst>
            <c:ext xmlns:c16="http://schemas.microsoft.com/office/drawing/2014/chart" uri="{C3380CC4-5D6E-409C-BE32-E72D297353CC}">
              <c16:uniqueId val="{00000001-1309-4C79-A492-ECF367B9FC5D}"/>
            </c:ext>
          </c:extLst>
        </c:ser>
        <c:dLbls>
          <c:showLegendKey val="0"/>
          <c:showVal val="0"/>
          <c:showCatName val="0"/>
          <c:showSerName val="0"/>
          <c:showPercent val="0"/>
          <c:showBubbleSize val="0"/>
        </c:dLbls>
        <c:marker val="1"/>
        <c:smooth val="0"/>
        <c:axId val="1965217248"/>
        <c:axId val="1965204736"/>
      </c:lineChart>
      <c:catAx>
        <c:axId val="1965217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333333"/>
                </a:solidFill>
                <a:latin typeface="Calibri"/>
                <a:ea typeface="Calibri"/>
                <a:cs typeface="Calibri"/>
              </a:defRPr>
            </a:pPr>
            <a:endParaRPr lang="es-CO"/>
          </a:p>
        </c:txPr>
        <c:crossAx val="1965204736"/>
        <c:crosses val="autoZero"/>
        <c:auto val="1"/>
        <c:lblAlgn val="ctr"/>
        <c:lblOffset val="100"/>
        <c:noMultiLvlLbl val="0"/>
      </c:catAx>
      <c:valAx>
        <c:axId val="1965204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1965217248"/>
        <c:crosses val="autoZero"/>
        <c:crossBetween val="between"/>
      </c:valAx>
      <c:spPr>
        <a:noFill/>
        <a:ln w="25400">
          <a:noFill/>
        </a:ln>
      </c:spPr>
    </c:plotArea>
    <c:legend>
      <c:legendPos val="b"/>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'[1]4'!$B$14:$M$14</c:f>
              <c:strCache>
                <c:ptCount val="1"/>
                <c:pt idx="0">
                  <c:v>Actuaciones con observancia de requisitos legales, sustanciales y procedimentales</c:v>
                </c:pt>
              </c:strCache>
            </c:strRef>
          </c:tx>
          <c:cat>
            <c:strRef>
              <c:f>'[1]4'!$B$22:$M$22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'[1]4'!$B$60:$M$60</c:f>
              <c:numCache>
                <c:formatCode>General</c:formatCode>
                <c:ptCount val="12"/>
                <c:pt idx="0">
                  <c:v>1177</c:v>
                </c:pt>
                <c:pt idx="1">
                  <c:v>1014</c:v>
                </c:pt>
                <c:pt idx="2">
                  <c:v>1056</c:v>
                </c:pt>
                <c:pt idx="3">
                  <c:v>1038</c:v>
                </c:pt>
                <c:pt idx="4">
                  <c:v>1125</c:v>
                </c:pt>
                <c:pt idx="5">
                  <c:v>1127</c:v>
                </c:pt>
                <c:pt idx="6">
                  <c:v>1656</c:v>
                </c:pt>
                <c:pt idx="7">
                  <c:v>1362</c:v>
                </c:pt>
                <c:pt idx="8">
                  <c:v>1282</c:v>
                </c:pt>
                <c:pt idx="9">
                  <c:v>0</c:v>
                </c:pt>
                <c:pt idx="10">
                  <c:v>0</c:v>
                </c:pt>
                <c:pt idx="11">
                  <c:v>0</c:v>
                </c:pt>
              </c:numCache>
            </c:numRef>
          </c:val>
          <c:smooth val="0"/>
          <c:extLst>
            <c:ext xmlns:c16="http://schemas.microsoft.com/office/drawing/2014/chart" uri="{C3380CC4-5D6E-409C-BE32-E72D297353CC}">
              <c16:uniqueId val="{00000000-9C3C-46C6-B0DA-B78BBD8F36F1}"/>
            </c:ext>
          </c:extLst>
        </c:ser>
        <c:dLbls>
          <c:showLegendKey val="0"/>
          <c:showVal val="0"/>
          <c:showCatName val="0"/>
          <c:showSerName val="0"/>
          <c:showPercent val="0"/>
          <c:showBubbleSize val="0"/>
        </c:dLbls>
        <c:marker val="1"/>
        <c:smooth val="0"/>
        <c:axId val="1965211808"/>
        <c:axId val="1965208000"/>
      </c:lineChart>
      <c:catAx>
        <c:axId val="1965211808"/>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O"/>
          </a:p>
        </c:txPr>
        <c:crossAx val="1965208000"/>
        <c:crosses val="autoZero"/>
        <c:auto val="1"/>
        <c:lblAlgn val="ctr"/>
        <c:lblOffset val="100"/>
        <c:noMultiLvlLbl val="0"/>
      </c:catAx>
      <c:valAx>
        <c:axId val="1965208000"/>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965211808"/>
        <c:crosses val="autoZero"/>
        <c:crossBetween val="between"/>
      </c:valAx>
    </c:plotArea>
    <c:legend>
      <c:legendPos val="r"/>
      <c:overlay val="0"/>
      <c:txPr>
        <a:bodyPr/>
        <a:lstStyle/>
        <a:p>
          <a:pPr>
            <a:defRPr sz="82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66675</xdr:rowOff>
    </xdr:from>
    <xdr:to>
      <xdr:col>1</xdr:col>
      <xdr:colOff>1962150</xdr:colOff>
      <xdr:row>3</xdr:row>
      <xdr:rowOff>485775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66675"/>
          <a:ext cx="237172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419100</xdr:colOff>
      <xdr:row>0</xdr:row>
      <xdr:rowOff>152400</xdr:rowOff>
    </xdr:from>
    <xdr:to>
      <xdr:col>1</xdr:col>
      <xdr:colOff>485775</xdr:colOff>
      <xdr:row>3</xdr:row>
      <xdr:rowOff>104775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608" t="7639" r="18504" b="10522"/>
        <a:stretch>
          <a:fillRect/>
        </a:stretch>
      </xdr:blipFill>
      <xdr:spPr bwMode="auto">
        <a:xfrm>
          <a:off x="419100" y="152400"/>
          <a:ext cx="6381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1314450</xdr:colOff>
      <xdr:row>42</xdr:row>
      <xdr:rowOff>76200</xdr:rowOff>
    </xdr:from>
    <xdr:to>
      <xdr:col>5</xdr:col>
      <xdr:colOff>1200150</xdr:colOff>
      <xdr:row>46</xdr:row>
      <xdr:rowOff>447675</xdr:rowOff>
    </xdr:to>
    <xdr:graphicFrame macro="">
      <xdr:nvGraphicFramePr>
        <xdr:cNvPr id="2"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333375</xdr:colOff>
      <xdr:row>0</xdr:row>
      <xdr:rowOff>47625</xdr:rowOff>
    </xdr:from>
    <xdr:to>
      <xdr:col>0</xdr:col>
      <xdr:colOff>1314450</xdr:colOff>
      <xdr:row>3</xdr:row>
      <xdr:rowOff>238125</xdr:rowOff>
    </xdr:to>
    <xdr:pic>
      <xdr:nvPicPr>
        <xdr:cNvPr id="3"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333375" y="47625"/>
          <a:ext cx="9810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1181100</xdr:colOff>
      <xdr:row>42</xdr:row>
      <xdr:rowOff>85725</xdr:rowOff>
    </xdr:from>
    <xdr:to>
      <xdr:col>5</xdr:col>
      <xdr:colOff>1066800</xdr:colOff>
      <xdr:row>46</xdr:row>
      <xdr:rowOff>457200</xdr:rowOff>
    </xdr:to>
    <xdr:graphicFrame macro="">
      <xdr:nvGraphicFramePr>
        <xdr:cNvPr id="2"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333375</xdr:colOff>
      <xdr:row>0</xdr:row>
      <xdr:rowOff>47625</xdr:rowOff>
    </xdr:from>
    <xdr:to>
      <xdr:col>0</xdr:col>
      <xdr:colOff>1314450</xdr:colOff>
      <xdr:row>3</xdr:row>
      <xdr:rowOff>238125</xdr:rowOff>
    </xdr:to>
    <xdr:pic>
      <xdr:nvPicPr>
        <xdr:cNvPr id="3"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333375" y="47625"/>
          <a:ext cx="9810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476250</xdr:colOff>
      <xdr:row>42</xdr:row>
      <xdr:rowOff>104775</xdr:rowOff>
    </xdr:from>
    <xdr:to>
      <xdr:col>6</xdr:col>
      <xdr:colOff>295275</xdr:colOff>
      <xdr:row>46</xdr:row>
      <xdr:rowOff>476250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333375</xdr:colOff>
      <xdr:row>0</xdr:row>
      <xdr:rowOff>47625</xdr:rowOff>
    </xdr:from>
    <xdr:to>
      <xdr:col>0</xdr:col>
      <xdr:colOff>1314450</xdr:colOff>
      <xdr:row>3</xdr:row>
      <xdr:rowOff>238125</xdr:rowOff>
    </xdr:to>
    <xdr:pic>
      <xdr:nvPicPr>
        <xdr:cNvPr id="3"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333375" y="47625"/>
          <a:ext cx="9810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447675</xdr:colOff>
      <xdr:row>0</xdr:row>
      <xdr:rowOff>76200</xdr:rowOff>
    </xdr:from>
    <xdr:to>
      <xdr:col>1</xdr:col>
      <xdr:colOff>1076325</xdr:colOff>
      <xdr:row>3</xdr:row>
      <xdr:rowOff>333375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76200"/>
          <a:ext cx="16478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285750</xdr:colOff>
      <xdr:row>60</xdr:row>
      <xdr:rowOff>209550</xdr:rowOff>
    </xdr:from>
    <xdr:to>
      <xdr:col>11</xdr:col>
      <xdr:colOff>419100</xdr:colOff>
      <xdr:row>67</xdr:row>
      <xdr:rowOff>323850</xdr:rowOff>
    </xdr:to>
    <xdr:graphicFrame macro="">
      <xdr:nvGraphicFramePr>
        <xdr:cNvPr id="2"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333375</xdr:colOff>
      <xdr:row>0</xdr:row>
      <xdr:rowOff>47625</xdr:rowOff>
    </xdr:from>
    <xdr:to>
      <xdr:col>0</xdr:col>
      <xdr:colOff>1314450</xdr:colOff>
      <xdr:row>3</xdr:row>
      <xdr:rowOff>238125</xdr:rowOff>
    </xdr:to>
    <xdr:pic>
      <xdr:nvPicPr>
        <xdr:cNvPr id="3"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333375" y="47625"/>
          <a:ext cx="9810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2"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3"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4"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7"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8"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0"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1"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2"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3"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4"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5"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barros/Downloads/07_poa_control_disciplinario_iii_trimestre_2019_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ón 1. Metas - Magnitud"/>
      <sheetName val="Anualización"/>
      <sheetName val="1"/>
      <sheetName val="2"/>
      <sheetName val="3_PAAC"/>
      <sheetName val="ACT_3"/>
      <sheetName val="4"/>
      <sheetName val="Variables"/>
    </sheetNames>
    <sheetDataSet>
      <sheetData sheetId="0">
        <row r="14">
          <cell r="T14">
            <v>0.96024464831804279</v>
          </cell>
        </row>
        <row r="17">
          <cell r="T17">
            <v>1</v>
          </cell>
        </row>
        <row r="20">
          <cell r="T20">
            <v>0.45</v>
          </cell>
        </row>
      </sheetData>
      <sheetData sheetId="1">
        <row r="11">
          <cell r="E11">
            <v>1</v>
          </cell>
        </row>
        <row r="12">
          <cell r="E12">
            <v>1</v>
          </cell>
        </row>
        <row r="13">
          <cell r="E13">
            <v>1</v>
          </cell>
        </row>
      </sheetData>
      <sheetData sheetId="2">
        <row r="8">
          <cell r="E8" t="str">
            <v>Gestionar el 100% de las quejas recibidas dentro de los términos señalados por la Resolución No. 284 de 2013</v>
          </cell>
        </row>
        <row r="14">
          <cell r="B14" t="str">
            <v>Trámite oportuno de quejas</v>
          </cell>
        </row>
        <row r="15">
          <cell r="G15" t="str">
            <v>Constante</v>
          </cell>
        </row>
        <row r="21">
          <cell r="B21" t="str">
            <v>Número de quejas tramitadas</v>
          </cell>
          <cell r="E21" t="str">
            <v>Número de solicitudes de queja recibidas</v>
          </cell>
        </row>
        <row r="29">
          <cell r="A29" t="str">
            <v xml:space="preserve">Enero </v>
          </cell>
          <cell r="C29">
            <v>0</v>
          </cell>
          <cell r="E29">
            <v>0</v>
          </cell>
        </row>
        <row r="30">
          <cell r="A30" t="str">
            <v>Febrero</v>
          </cell>
          <cell r="C30">
            <v>30</v>
          </cell>
          <cell r="E30">
            <v>30</v>
          </cell>
        </row>
        <row r="31">
          <cell r="A31" t="str">
            <v>Marzo</v>
          </cell>
          <cell r="C31">
            <v>78</v>
          </cell>
          <cell r="E31">
            <v>78</v>
          </cell>
        </row>
        <row r="32">
          <cell r="A32" t="str">
            <v>Abril</v>
          </cell>
          <cell r="B32">
            <v>51</v>
          </cell>
          <cell r="C32">
            <v>129</v>
          </cell>
          <cell r="D32">
            <v>51</v>
          </cell>
          <cell r="E32">
            <v>129</v>
          </cell>
        </row>
        <row r="33">
          <cell r="A33" t="str">
            <v>Mayo</v>
          </cell>
          <cell r="B33">
            <v>47</v>
          </cell>
          <cell r="C33">
            <v>176</v>
          </cell>
          <cell r="D33">
            <v>47</v>
          </cell>
          <cell r="E33">
            <v>176</v>
          </cell>
        </row>
        <row r="34">
          <cell r="A34" t="str">
            <v>Junio</v>
          </cell>
          <cell r="B34">
            <v>11</v>
          </cell>
          <cell r="C34">
            <v>187</v>
          </cell>
          <cell r="D34">
            <v>11</v>
          </cell>
          <cell r="E34">
            <v>187</v>
          </cell>
        </row>
        <row r="35">
          <cell r="A35" t="str">
            <v>Julio</v>
          </cell>
          <cell r="B35">
            <v>57</v>
          </cell>
          <cell r="C35">
            <v>244</v>
          </cell>
          <cell r="D35">
            <v>57</v>
          </cell>
          <cell r="E35">
            <v>244</v>
          </cell>
        </row>
        <row r="36">
          <cell r="A36" t="str">
            <v>Agosto</v>
          </cell>
          <cell r="B36">
            <v>23</v>
          </cell>
          <cell r="C36">
            <v>267</v>
          </cell>
          <cell r="D36">
            <v>23</v>
          </cell>
          <cell r="E36">
            <v>267</v>
          </cell>
        </row>
        <row r="37">
          <cell r="A37" t="str">
            <v>Septiembre</v>
          </cell>
          <cell r="C37">
            <v>279</v>
          </cell>
          <cell r="D37">
            <v>25</v>
          </cell>
          <cell r="E37">
            <v>292</v>
          </cell>
        </row>
        <row r="38">
          <cell r="A38" t="str">
            <v>Octubre</v>
          </cell>
          <cell r="C38">
            <v>279</v>
          </cell>
          <cell r="E38">
            <v>292</v>
          </cell>
        </row>
        <row r="39">
          <cell r="A39" t="str">
            <v>Noviembre</v>
          </cell>
          <cell r="C39">
            <v>279</v>
          </cell>
          <cell r="E39">
            <v>292</v>
          </cell>
        </row>
        <row r="40">
          <cell r="A40" t="str">
            <v>Diciembre</v>
          </cell>
          <cell r="C40">
            <v>279</v>
          </cell>
          <cell r="E40">
            <v>292</v>
          </cell>
        </row>
        <row r="48">
          <cell r="B48" t="str">
            <v>Las quejas que llegan a la Oficina de Disicplinarios, son atendidas en forma oportuna, de conformidad con lo disipuesto en la Resolución No. 114 de 2010, Modificada por el art. 4, Resolución Sec. General 284 de 2013  "Por la cual se actualiza el Manual Distrital de Procesos y Procedimientos Disciplinarios para las entidades distritales a las que se aplica el Código Disciplinario Único" en donde se estupula un término de 8 días hábiles, para evaluar la queja y proyectar el respectivo Auto.</v>
          </cell>
        </row>
      </sheetData>
      <sheetData sheetId="3">
        <row r="8">
          <cell r="E8" t="str">
            <v xml:space="preserve"> Adelantar en el 100% los procesos de capacitación programados para la vigencia sobre el Código Disciplinario Único</v>
          </cell>
        </row>
        <row r="14">
          <cell r="B14" t="str">
            <v>Capacitación sobre el Código Disciplinario Único</v>
          </cell>
        </row>
        <row r="15">
          <cell r="G15" t="str">
            <v>Constante</v>
          </cell>
        </row>
        <row r="21">
          <cell r="B21" t="str">
            <v>Número de capacitaciones ejecutadas</v>
          </cell>
          <cell r="E21" t="str">
            <v>Número de capacitaciones programadas</v>
          </cell>
        </row>
        <row r="29">
          <cell r="A29" t="str">
            <v xml:space="preserve">Enero </v>
          </cell>
          <cell r="B29">
            <v>0</v>
          </cell>
          <cell r="C29">
            <v>0</v>
          </cell>
          <cell r="D29">
            <v>0</v>
          </cell>
          <cell r="E29">
            <v>0</v>
          </cell>
        </row>
        <row r="30">
          <cell r="A30" t="str">
            <v>Febrero</v>
          </cell>
          <cell r="B30">
            <v>0</v>
          </cell>
          <cell r="C30">
            <v>0</v>
          </cell>
          <cell r="D30">
            <v>0</v>
          </cell>
          <cell r="E30">
            <v>0</v>
          </cell>
        </row>
        <row r="31">
          <cell r="A31" t="str">
            <v>Marzo</v>
          </cell>
          <cell r="C31">
            <v>1</v>
          </cell>
          <cell r="E31">
            <v>1</v>
          </cell>
        </row>
        <row r="32">
          <cell r="A32" t="str">
            <v>Abril</v>
          </cell>
          <cell r="B32">
            <v>0</v>
          </cell>
          <cell r="C32">
            <v>1</v>
          </cell>
          <cell r="D32">
            <v>0</v>
          </cell>
          <cell r="E32">
            <v>1</v>
          </cell>
        </row>
        <row r="33">
          <cell r="A33" t="str">
            <v>Mayo</v>
          </cell>
          <cell r="B33">
            <v>0</v>
          </cell>
          <cell r="C33">
            <v>1</v>
          </cell>
          <cell r="D33">
            <v>0</v>
          </cell>
          <cell r="E33">
            <v>1</v>
          </cell>
        </row>
        <row r="34">
          <cell r="A34" t="str">
            <v>Junio</v>
          </cell>
          <cell r="B34">
            <v>0</v>
          </cell>
          <cell r="C34">
            <v>1</v>
          </cell>
          <cell r="D34">
            <v>0</v>
          </cell>
          <cell r="E34">
            <v>1</v>
          </cell>
        </row>
        <row r="35">
          <cell r="A35" t="str">
            <v>Julio</v>
          </cell>
          <cell r="B35">
            <v>0</v>
          </cell>
          <cell r="C35">
            <v>1</v>
          </cell>
          <cell r="D35">
            <v>0</v>
          </cell>
          <cell r="E35">
            <v>1</v>
          </cell>
        </row>
        <row r="36">
          <cell r="A36" t="str">
            <v>Agosto</v>
          </cell>
          <cell r="B36">
            <v>0</v>
          </cell>
          <cell r="C36">
            <v>1</v>
          </cell>
          <cell r="D36">
            <v>0</v>
          </cell>
          <cell r="E36">
            <v>1</v>
          </cell>
        </row>
        <row r="37">
          <cell r="A37" t="str">
            <v>Septiembre</v>
          </cell>
          <cell r="B37">
            <v>1</v>
          </cell>
          <cell r="C37">
            <v>2</v>
          </cell>
          <cell r="D37">
            <v>1</v>
          </cell>
          <cell r="E37">
            <v>2</v>
          </cell>
        </row>
        <row r="38">
          <cell r="A38" t="str">
            <v>Octubre</v>
          </cell>
          <cell r="B38">
            <v>0</v>
          </cell>
          <cell r="C38">
            <v>2</v>
          </cell>
          <cell r="D38">
            <v>0</v>
          </cell>
          <cell r="E38">
            <v>2</v>
          </cell>
        </row>
        <row r="39">
          <cell r="A39" t="str">
            <v>Noviembre</v>
          </cell>
          <cell r="B39">
            <v>0</v>
          </cell>
          <cell r="C39">
            <v>2</v>
          </cell>
          <cell r="D39">
            <v>0</v>
          </cell>
          <cell r="E39">
            <v>2</v>
          </cell>
        </row>
        <row r="40">
          <cell r="A40" t="str">
            <v>Diciembre</v>
          </cell>
          <cell r="B40">
            <v>0</v>
          </cell>
          <cell r="C40">
            <v>2</v>
          </cell>
          <cell r="D40">
            <v>0</v>
          </cell>
          <cell r="E40">
            <v>2</v>
          </cell>
        </row>
        <row r="48">
          <cell r="B48" t="str">
            <v>Se realizó la capacitación de funcionarios en el Auditorio Naranja el día 20 de septembre del año en curso, con una participación de 108 funcionarios.</v>
          </cell>
        </row>
      </sheetData>
      <sheetData sheetId="4">
        <row r="8">
          <cell r="E8" t="str">
            <v>Realizar el 100% de las actividades programadas en el Plan Anticorrupción y de Atención al Ciudadano de la vigencia por la Oficina de Control Disciplinario</v>
          </cell>
        </row>
        <row r="14">
          <cell r="B14" t="str">
            <v>Cumplimiento del P.A.A.C</v>
          </cell>
        </row>
        <row r="15">
          <cell r="G15" t="str">
            <v>Constante</v>
          </cell>
        </row>
        <row r="21">
          <cell r="B21" t="str">
            <v xml:space="preserve">Porcentaje de actividades ejecutadas </v>
          </cell>
          <cell r="E21" t="str">
            <v>Porcentaje de actividades programadas</v>
          </cell>
        </row>
        <row r="29">
          <cell r="A29" t="str">
            <v xml:space="preserve">Enero </v>
          </cell>
          <cell r="B29">
            <v>0.2</v>
          </cell>
          <cell r="C29">
            <v>0.2</v>
          </cell>
          <cell r="D29">
            <v>0.2</v>
          </cell>
          <cell r="E29">
            <v>0.2</v>
          </cell>
        </row>
        <row r="30">
          <cell r="A30" t="str">
            <v>Febrero</v>
          </cell>
          <cell r="B30">
            <v>0</v>
          </cell>
          <cell r="C30">
            <v>0.2</v>
          </cell>
          <cell r="D30">
            <v>0</v>
          </cell>
          <cell r="E30">
            <v>0.2</v>
          </cell>
        </row>
        <row r="31">
          <cell r="A31" t="str">
            <v>Marzo</v>
          </cell>
          <cell r="B31">
            <v>0</v>
          </cell>
          <cell r="C31">
            <v>0.2</v>
          </cell>
          <cell r="D31">
            <v>0</v>
          </cell>
          <cell r="E31">
            <v>0.2</v>
          </cell>
        </row>
        <row r="32">
          <cell r="A32" t="str">
            <v>Abril</v>
          </cell>
          <cell r="B32">
            <v>0.05</v>
          </cell>
          <cell r="C32">
            <v>0.25</v>
          </cell>
          <cell r="D32">
            <v>0.05</v>
          </cell>
          <cell r="E32">
            <v>0.25</v>
          </cell>
        </row>
        <row r="33">
          <cell r="A33" t="str">
            <v>Mayo</v>
          </cell>
          <cell r="B33">
            <v>0.2</v>
          </cell>
          <cell r="C33">
            <v>0.45</v>
          </cell>
          <cell r="E33">
            <v>0.45</v>
          </cell>
        </row>
        <row r="34">
          <cell r="A34" t="str">
            <v>Junio</v>
          </cell>
          <cell r="B34">
            <v>0</v>
          </cell>
          <cell r="C34">
            <v>0.45</v>
          </cell>
          <cell r="D34">
            <v>0.05</v>
          </cell>
          <cell r="E34">
            <v>0.5</v>
          </cell>
        </row>
        <row r="35">
          <cell r="A35" t="str">
            <v>Julio</v>
          </cell>
          <cell r="B35">
            <v>0</v>
          </cell>
          <cell r="C35">
            <v>0.45</v>
          </cell>
          <cell r="D35">
            <v>0</v>
          </cell>
          <cell r="E35">
            <v>0.5</v>
          </cell>
        </row>
        <row r="36">
          <cell r="A36" t="str">
            <v>Agosto</v>
          </cell>
          <cell r="B36">
            <v>0</v>
          </cell>
          <cell r="C36">
            <v>0.45</v>
          </cell>
          <cell r="D36">
            <v>0</v>
          </cell>
          <cell r="E36">
            <v>0.5</v>
          </cell>
        </row>
        <row r="37">
          <cell r="A37" t="str">
            <v>Septiembre</v>
          </cell>
          <cell r="C37">
            <v>0.45</v>
          </cell>
          <cell r="D37">
            <v>0.2</v>
          </cell>
          <cell r="E37">
            <v>0.7</v>
          </cell>
        </row>
        <row r="38">
          <cell r="A38" t="str">
            <v>Octubre</v>
          </cell>
          <cell r="C38">
            <v>0.45</v>
          </cell>
          <cell r="D38">
            <v>0.15</v>
          </cell>
          <cell r="E38">
            <v>0.85</v>
          </cell>
        </row>
        <row r="39">
          <cell r="A39" t="str">
            <v>Noviembre</v>
          </cell>
          <cell r="B39">
            <v>0</v>
          </cell>
          <cell r="C39">
            <v>0.45</v>
          </cell>
          <cell r="D39">
            <v>0</v>
          </cell>
          <cell r="E39">
            <v>0.85</v>
          </cell>
        </row>
        <row r="40">
          <cell r="A40" t="str">
            <v>Diciembre</v>
          </cell>
          <cell r="B40">
            <v>0</v>
          </cell>
          <cell r="C40">
            <v>0.45</v>
          </cell>
          <cell r="E40">
            <v>1</v>
          </cell>
        </row>
        <row r="48">
          <cell r="B48" t="str">
            <v>Las quejas que llegan a la oficina son atendidas de forma oportuna.</v>
          </cell>
        </row>
      </sheetData>
      <sheetData sheetId="5"/>
      <sheetData sheetId="6">
        <row r="8">
          <cell r="F8" t="str">
            <v>Adelantar el procedimiento conforme con las competencias otorgadas por la Ley 734 de 2002</v>
          </cell>
        </row>
        <row r="14">
          <cell r="B14" t="str">
            <v>Actuaciones con observancia de requisitos legales, sustanciales y procedimentales</v>
          </cell>
        </row>
        <row r="22">
          <cell r="B22" t="str">
            <v>Enero</v>
          </cell>
          <cell r="C22" t="str">
            <v>Febrero</v>
          </cell>
          <cell r="D22" t="str">
            <v>Marzo</v>
          </cell>
          <cell r="E22" t="str">
            <v>Abril</v>
          </cell>
          <cell r="F22" t="str">
            <v>Mayo</v>
          </cell>
          <cell r="G22" t="str">
            <v>Junio</v>
          </cell>
          <cell r="H22" t="str">
            <v>Julio</v>
          </cell>
          <cell r="I22" t="str">
            <v>Agosto</v>
          </cell>
          <cell r="J22" t="str">
            <v>Septiembre</v>
          </cell>
          <cell r="K22" t="str">
            <v>Octubre</v>
          </cell>
          <cell r="L22" t="str">
            <v>Noviembre</v>
          </cell>
          <cell r="M22" t="str">
            <v>Diciembre</v>
          </cell>
        </row>
        <row r="23">
          <cell r="A23" t="str">
            <v>Apertura Indagación preliminar</v>
          </cell>
          <cell r="E23">
            <v>51</v>
          </cell>
          <cell r="F23">
            <v>74</v>
          </cell>
          <cell r="G23">
            <v>16</v>
          </cell>
          <cell r="H23">
            <v>39</v>
          </cell>
          <cell r="I23">
            <v>27</v>
          </cell>
          <cell r="J23">
            <v>11</v>
          </cell>
        </row>
        <row r="24">
          <cell r="A24" t="str">
            <v>Autos Inhibitorios</v>
          </cell>
          <cell r="E24">
            <v>5</v>
          </cell>
          <cell r="F24">
            <v>0</v>
          </cell>
          <cell r="G24">
            <v>2</v>
          </cell>
          <cell r="H24">
            <v>1</v>
          </cell>
          <cell r="I24">
            <v>4</v>
          </cell>
          <cell r="J24">
            <v>1</v>
          </cell>
          <cell r="L24">
            <v>0</v>
          </cell>
        </row>
        <row r="25">
          <cell r="A25" t="str">
            <v>Auto de acumulación o de incorporación</v>
          </cell>
          <cell r="B25">
            <v>0</v>
          </cell>
          <cell r="D25">
            <v>0</v>
          </cell>
          <cell r="E25">
            <v>0</v>
          </cell>
          <cell r="F25">
            <v>3</v>
          </cell>
          <cell r="G25">
            <v>0</v>
          </cell>
          <cell r="H25">
            <v>2</v>
          </cell>
          <cell r="I25">
            <v>8</v>
          </cell>
          <cell r="J25">
            <v>3</v>
          </cell>
        </row>
        <row r="27">
          <cell r="A27" t="str">
            <v>Prórroga del término de la investigación disciplinaria</v>
          </cell>
          <cell r="C27">
            <v>0</v>
          </cell>
          <cell r="D27">
            <v>0</v>
          </cell>
          <cell r="E27">
            <v>0</v>
          </cell>
          <cell r="F27">
            <v>0</v>
          </cell>
          <cell r="G27">
            <v>0</v>
          </cell>
          <cell r="H27">
            <v>1</v>
          </cell>
          <cell r="I27">
            <v>0</v>
          </cell>
          <cell r="J27">
            <v>0</v>
          </cell>
          <cell r="K27">
            <v>0</v>
          </cell>
          <cell r="L27">
            <v>0</v>
          </cell>
          <cell r="M27">
            <v>0</v>
          </cell>
        </row>
        <row r="28">
          <cell r="A28" t="str">
            <v>Auto de Cierre de Investigación</v>
          </cell>
          <cell r="E28">
            <v>0</v>
          </cell>
          <cell r="F28">
            <v>0</v>
          </cell>
          <cell r="G28">
            <v>0</v>
          </cell>
          <cell r="H28">
            <v>0</v>
          </cell>
          <cell r="I28">
            <v>1</v>
          </cell>
          <cell r="J28">
            <v>0</v>
          </cell>
          <cell r="L28">
            <v>0</v>
          </cell>
          <cell r="M28">
            <v>0</v>
          </cell>
        </row>
        <row r="29">
          <cell r="A29" t="str">
            <v xml:space="preserve">Auto Pliego de Cargos </v>
          </cell>
          <cell r="B29">
            <v>0</v>
          </cell>
          <cell r="C29">
            <v>0</v>
          </cell>
          <cell r="D29">
            <v>0</v>
          </cell>
          <cell r="E29">
            <v>0</v>
          </cell>
          <cell r="F29">
            <v>0</v>
          </cell>
          <cell r="G29">
            <v>0</v>
          </cell>
          <cell r="H29">
            <v>0</v>
          </cell>
          <cell r="I29">
            <v>0</v>
          </cell>
          <cell r="J29">
            <v>0</v>
          </cell>
          <cell r="K29">
            <v>0</v>
          </cell>
          <cell r="L29">
            <v>0</v>
          </cell>
          <cell r="M29">
            <v>0</v>
          </cell>
        </row>
        <row r="30">
          <cell r="A30" t="str">
            <v>Auto de Citación a Audiencia Pública</v>
          </cell>
          <cell r="B30">
            <v>0</v>
          </cell>
          <cell r="C30">
            <v>0</v>
          </cell>
          <cell r="D30">
            <v>0</v>
          </cell>
          <cell r="E30">
            <v>0</v>
          </cell>
          <cell r="F30">
            <v>0</v>
          </cell>
          <cell r="G30">
            <v>0</v>
          </cell>
          <cell r="H30">
            <v>0</v>
          </cell>
          <cell r="I30">
            <v>0</v>
          </cell>
          <cell r="J30">
            <v>0</v>
          </cell>
          <cell r="K30">
            <v>0</v>
          </cell>
          <cell r="L30">
            <v>0</v>
          </cell>
          <cell r="M30">
            <v>0</v>
          </cell>
        </row>
        <row r="31">
          <cell r="A31" t="str">
            <v>Auto Decreto de pruebas</v>
          </cell>
          <cell r="E31">
            <v>17</v>
          </cell>
          <cell r="F31">
            <v>14</v>
          </cell>
          <cell r="G31">
            <v>0</v>
          </cell>
          <cell r="H31">
            <v>11</v>
          </cell>
          <cell r="I31">
            <v>14</v>
          </cell>
          <cell r="J31">
            <v>66</v>
          </cell>
        </row>
        <row r="32">
          <cell r="A32" t="str">
            <v>Auto que resuelve  nulidad de parte o de oficio</v>
          </cell>
          <cell r="B32">
            <v>0</v>
          </cell>
          <cell r="C32">
            <v>0</v>
          </cell>
          <cell r="D32">
            <v>0</v>
          </cell>
          <cell r="E32">
            <v>0</v>
          </cell>
          <cell r="F32">
            <v>0</v>
          </cell>
          <cell r="G32">
            <v>0</v>
          </cell>
          <cell r="H32">
            <v>0</v>
          </cell>
          <cell r="I32">
            <v>0</v>
          </cell>
          <cell r="J32">
            <v>0</v>
          </cell>
          <cell r="K32">
            <v>0</v>
          </cell>
          <cell r="L32">
            <v>0</v>
          </cell>
          <cell r="M32">
            <v>0</v>
          </cell>
        </row>
        <row r="34">
          <cell r="A34" t="str">
            <v>Auto que resuelve recurso de reposición</v>
          </cell>
          <cell r="C34">
            <v>0</v>
          </cell>
          <cell r="D34">
            <v>0</v>
          </cell>
          <cell r="E34">
            <v>0</v>
          </cell>
          <cell r="F34">
            <v>0</v>
          </cell>
          <cell r="G34">
            <v>0</v>
          </cell>
          <cell r="H34">
            <v>0</v>
          </cell>
          <cell r="I34">
            <v>0</v>
          </cell>
          <cell r="J34">
            <v>0</v>
          </cell>
          <cell r="K34">
            <v>0</v>
          </cell>
          <cell r="M34">
            <v>0</v>
          </cell>
        </row>
        <row r="35">
          <cell r="A35" t="str">
            <v>Auto de remisión por competencia</v>
          </cell>
          <cell r="B35">
            <v>0</v>
          </cell>
          <cell r="D35">
            <v>0</v>
          </cell>
          <cell r="E35">
            <v>0</v>
          </cell>
          <cell r="F35">
            <v>0</v>
          </cell>
          <cell r="G35">
            <v>1</v>
          </cell>
          <cell r="H35">
            <v>0</v>
          </cell>
          <cell r="I35">
            <v>0</v>
          </cell>
          <cell r="J35">
            <v>0</v>
          </cell>
          <cell r="L35">
            <v>0</v>
          </cell>
          <cell r="M35">
            <v>0</v>
          </cell>
        </row>
        <row r="36">
          <cell r="A36" t="str">
            <v xml:space="preserve"> Expedientes archivados </v>
          </cell>
          <cell r="E36">
            <v>0</v>
          </cell>
          <cell r="F36">
            <v>1</v>
          </cell>
          <cell r="G36">
            <v>1</v>
          </cell>
          <cell r="H36">
            <v>57</v>
          </cell>
          <cell r="I36">
            <v>44</v>
          </cell>
          <cell r="J36">
            <v>47</v>
          </cell>
        </row>
        <row r="37">
          <cell r="A37" t="str">
            <v>Fallos</v>
          </cell>
          <cell r="B37">
            <v>0</v>
          </cell>
          <cell r="C37">
            <v>0</v>
          </cell>
          <cell r="D37">
            <v>0</v>
          </cell>
          <cell r="E37">
            <v>0</v>
          </cell>
          <cell r="F37">
            <v>0</v>
          </cell>
          <cell r="G37">
            <v>0</v>
          </cell>
          <cell r="H37">
            <v>0</v>
          </cell>
          <cell r="I37">
            <v>1</v>
          </cell>
          <cell r="J37">
            <v>0</v>
          </cell>
          <cell r="K37">
            <v>0</v>
          </cell>
          <cell r="L37">
            <v>0</v>
          </cell>
          <cell r="M37">
            <v>0</v>
          </cell>
        </row>
        <row r="38">
          <cell r="A38" t="str">
            <v xml:space="preserve"> Expedientes Activos</v>
          </cell>
          <cell r="B38">
            <v>841</v>
          </cell>
          <cell r="C38">
            <v>866</v>
          </cell>
          <cell r="E38">
            <v>965</v>
          </cell>
          <cell r="F38">
            <v>1029</v>
          </cell>
          <cell r="G38">
            <v>1045</v>
          </cell>
          <cell r="H38">
            <v>1102</v>
          </cell>
          <cell r="I38">
            <v>1125</v>
          </cell>
          <cell r="J38">
            <v>1150</v>
          </cell>
        </row>
        <row r="39">
          <cell r="A39" t="str">
            <v>Expedientes Prescritos</v>
          </cell>
          <cell r="B39">
            <v>0</v>
          </cell>
          <cell r="C39">
            <v>0</v>
          </cell>
          <cell r="D39">
            <v>0</v>
          </cell>
          <cell r="E39">
            <v>0</v>
          </cell>
          <cell r="F39">
            <v>0</v>
          </cell>
          <cell r="G39">
            <v>0</v>
          </cell>
          <cell r="H39">
            <v>0</v>
          </cell>
          <cell r="I39">
            <v>0</v>
          </cell>
          <cell r="J39">
            <v>0</v>
          </cell>
          <cell r="K39">
            <v>0</v>
          </cell>
          <cell r="L39">
            <v>0</v>
          </cell>
          <cell r="M39">
            <v>0</v>
          </cell>
        </row>
        <row r="40">
          <cell r="A40" t="str">
            <v>Contestación de tutelas, derechos de petición o demandas ante lo Contencioso Administrativo</v>
          </cell>
          <cell r="B40">
            <v>0</v>
          </cell>
          <cell r="C40">
            <v>0</v>
          </cell>
          <cell r="D40">
            <v>0</v>
          </cell>
          <cell r="E40">
            <v>0</v>
          </cell>
          <cell r="F40">
            <v>0</v>
          </cell>
          <cell r="H40">
            <v>0</v>
          </cell>
          <cell r="I40">
            <v>0</v>
          </cell>
          <cell r="J40">
            <v>0</v>
          </cell>
          <cell r="K40">
            <v>0</v>
          </cell>
          <cell r="L40">
            <v>0</v>
          </cell>
          <cell r="M40">
            <v>0</v>
          </cell>
        </row>
        <row r="41">
          <cell r="B41">
            <v>0</v>
          </cell>
          <cell r="E41">
            <v>0</v>
          </cell>
          <cell r="F41">
            <v>0</v>
          </cell>
          <cell r="G41">
            <v>0</v>
          </cell>
          <cell r="H41">
            <v>0</v>
          </cell>
          <cell r="I41">
            <v>0</v>
          </cell>
          <cell r="J41">
            <v>0</v>
          </cell>
        </row>
        <row r="42">
          <cell r="D42">
            <v>0</v>
          </cell>
          <cell r="E42">
            <v>0</v>
          </cell>
          <cell r="F42">
            <v>0</v>
          </cell>
          <cell r="G42">
            <v>0</v>
          </cell>
          <cell r="H42">
            <v>0</v>
          </cell>
          <cell r="I42">
            <v>0</v>
          </cell>
          <cell r="J42">
            <v>0</v>
          </cell>
          <cell r="M42">
            <v>0</v>
          </cell>
        </row>
        <row r="43">
          <cell r="A43" t="str">
            <v>Auto que concede recurso de queja</v>
          </cell>
          <cell r="B43">
            <v>0</v>
          </cell>
          <cell r="C43">
            <v>0</v>
          </cell>
          <cell r="D43">
            <v>0</v>
          </cell>
          <cell r="E43">
            <v>0</v>
          </cell>
          <cell r="F43">
            <v>0</v>
          </cell>
          <cell r="G43">
            <v>0</v>
          </cell>
          <cell r="H43">
            <v>0</v>
          </cell>
          <cell r="I43">
            <v>0</v>
          </cell>
          <cell r="J43">
            <v>0</v>
          </cell>
          <cell r="K43">
            <v>0</v>
          </cell>
          <cell r="L43">
            <v>0</v>
          </cell>
          <cell r="M43">
            <v>0</v>
          </cell>
        </row>
        <row r="44">
          <cell r="A44" t="str">
            <v>Auto que declara persona ausente</v>
          </cell>
          <cell r="B44">
            <v>0</v>
          </cell>
          <cell r="C44">
            <v>0</v>
          </cell>
          <cell r="D44">
            <v>0</v>
          </cell>
          <cell r="E44">
            <v>0</v>
          </cell>
          <cell r="F44">
            <v>0</v>
          </cell>
          <cell r="G44">
            <v>0</v>
          </cell>
          <cell r="H44">
            <v>0</v>
          </cell>
          <cell r="I44">
            <v>0</v>
          </cell>
          <cell r="J44">
            <v>0</v>
          </cell>
          <cell r="K44">
            <v>0</v>
          </cell>
          <cell r="L44">
            <v>0</v>
          </cell>
          <cell r="M44">
            <v>0</v>
          </cell>
        </row>
        <row r="45">
          <cell r="A45" t="str">
            <v>Auto que designa defensor de oficio</v>
          </cell>
          <cell r="B45">
            <v>0</v>
          </cell>
          <cell r="C45">
            <v>0</v>
          </cell>
          <cell r="D45">
            <v>0</v>
          </cell>
          <cell r="E45">
            <v>0</v>
          </cell>
          <cell r="F45">
            <v>0</v>
          </cell>
          <cell r="G45">
            <v>0</v>
          </cell>
          <cell r="H45">
            <v>0</v>
          </cell>
          <cell r="I45">
            <v>0</v>
          </cell>
          <cell r="J45">
            <v>0</v>
          </cell>
          <cell r="K45">
            <v>0</v>
          </cell>
          <cell r="L45">
            <v>0</v>
          </cell>
          <cell r="M45">
            <v>0</v>
          </cell>
        </row>
        <row r="46">
          <cell r="A46" t="str">
            <v xml:space="preserve">Avoca Conocimiento </v>
          </cell>
          <cell r="B46">
            <v>0</v>
          </cell>
          <cell r="C46">
            <v>2</v>
          </cell>
          <cell r="D46">
            <v>5</v>
          </cell>
          <cell r="E46">
            <v>0</v>
          </cell>
          <cell r="F46">
            <v>0</v>
          </cell>
          <cell r="G46">
            <v>0</v>
          </cell>
          <cell r="H46">
            <v>0</v>
          </cell>
          <cell r="I46">
            <v>0</v>
          </cell>
          <cell r="J46">
            <v>0</v>
          </cell>
        </row>
        <row r="47">
          <cell r="A47" t="str">
            <v xml:space="preserve">Auto que ordena una comision </v>
          </cell>
          <cell r="B47">
            <v>0</v>
          </cell>
          <cell r="C47">
            <v>0</v>
          </cell>
          <cell r="D47">
            <v>0</v>
          </cell>
          <cell r="E47">
            <v>0</v>
          </cell>
          <cell r="F47">
            <v>0</v>
          </cell>
          <cell r="G47">
            <v>0</v>
          </cell>
          <cell r="H47">
            <v>0</v>
          </cell>
          <cell r="I47">
            <v>0</v>
          </cell>
          <cell r="J47">
            <v>0</v>
          </cell>
        </row>
        <row r="48">
          <cell r="A48" t="str">
            <v xml:space="preserve">Auto de desglose </v>
          </cell>
          <cell r="B48">
            <v>0</v>
          </cell>
          <cell r="C48">
            <v>0</v>
          </cell>
          <cell r="D48">
            <v>0</v>
          </cell>
          <cell r="E48">
            <v>0</v>
          </cell>
          <cell r="F48">
            <v>0</v>
          </cell>
          <cell r="G48">
            <v>0</v>
          </cell>
          <cell r="H48">
            <v>0</v>
          </cell>
          <cell r="I48">
            <v>0</v>
          </cell>
          <cell r="J48">
            <v>2</v>
          </cell>
          <cell r="K48">
            <v>0</v>
          </cell>
          <cell r="L48">
            <v>0</v>
          </cell>
          <cell r="M48">
            <v>0</v>
          </cell>
        </row>
        <row r="49">
          <cell r="A49" t="str">
            <v>Auto que dispone la citacion de audiencia a testigo renuente</v>
          </cell>
          <cell r="B49">
            <v>0</v>
          </cell>
          <cell r="C49">
            <v>0</v>
          </cell>
          <cell r="D49">
            <v>0</v>
          </cell>
          <cell r="E49">
            <v>0</v>
          </cell>
          <cell r="F49">
            <v>0</v>
          </cell>
          <cell r="G49">
            <v>0</v>
          </cell>
          <cell r="H49">
            <v>0</v>
          </cell>
          <cell r="I49">
            <v>0</v>
          </cell>
          <cell r="J49">
            <v>0</v>
          </cell>
          <cell r="K49">
            <v>0</v>
          </cell>
          <cell r="L49">
            <v>0</v>
          </cell>
          <cell r="M49">
            <v>0</v>
          </cell>
        </row>
        <row r="50">
          <cell r="A50" t="str">
            <v>Auto que reconoce personería</v>
          </cell>
          <cell r="B50">
            <v>0</v>
          </cell>
          <cell r="D50">
            <v>0</v>
          </cell>
          <cell r="E50">
            <v>0</v>
          </cell>
          <cell r="F50">
            <v>0</v>
          </cell>
          <cell r="G50">
            <v>0</v>
          </cell>
          <cell r="H50">
            <v>0</v>
          </cell>
          <cell r="I50">
            <v>0</v>
          </cell>
          <cell r="J50">
            <v>0</v>
          </cell>
          <cell r="K50">
            <v>0</v>
          </cell>
          <cell r="L50">
            <v>0</v>
          </cell>
          <cell r="M50">
            <v>0</v>
          </cell>
        </row>
        <row r="51">
          <cell r="A51" t="str">
            <v xml:space="preserve">Auto de Obedézcase y cúmplase lo resuelto por el superior </v>
          </cell>
          <cell r="B51">
            <v>0</v>
          </cell>
          <cell r="C51">
            <v>0</v>
          </cell>
          <cell r="D51">
            <v>0</v>
          </cell>
          <cell r="E51">
            <v>0</v>
          </cell>
          <cell r="F51">
            <v>0</v>
          </cell>
          <cell r="G51">
            <v>0</v>
          </cell>
          <cell r="H51">
            <v>0</v>
          </cell>
          <cell r="I51">
            <v>0</v>
          </cell>
          <cell r="J51">
            <v>0</v>
          </cell>
          <cell r="K51">
            <v>0</v>
          </cell>
          <cell r="L51">
            <v>0</v>
          </cell>
          <cell r="M51">
            <v>0</v>
          </cell>
        </row>
        <row r="52">
          <cell r="A52" t="str">
            <v xml:space="preserve">Auto de Reasignación </v>
          </cell>
          <cell r="B52">
            <v>0</v>
          </cell>
          <cell r="C52">
            <v>0</v>
          </cell>
          <cell r="D52">
            <v>0</v>
          </cell>
          <cell r="E52">
            <v>0</v>
          </cell>
          <cell r="F52">
            <v>0</v>
          </cell>
          <cell r="L52">
            <v>0</v>
          </cell>
        </row>
        <row r="53">
          <cell r="A53" t="str">
            <v xml:space="preserve">Auto que declara desierto recurso de apelacion </v>
          </cell>
          <cell r="B53">
            <v>0</v>
          </cell>
          <cell r="C53">
            <v>0</v>
          </cell>
          <cell r="D53">
            <v>0</v>
          </cell>
          <cell r="E53">
            <v>0</v>
          </cell>
          <cell r="F53">
            <v>0</v>
          </cell>
          <cell r="G53">
            <v>0</v>
          </cell>
          <cell r="H53">
            <v>0</v>
          </cell>
          <cell r="I53">
            <v>0</v>
          </cell>
          <cell r="J53">
            <v>0</v>
          </cell>
          <cell r="K53">
            <v>0</v>
          </cell>
          <cell r="L53">
            <v>0</v>
          </cell>
          <cell r="M53">
            <v>0</v>
          </cell>
        </row>
        <row r="54">
          <cell r="A54" t="str">
            <v xml:space="preserve">Auto que niega la practica de pruebas </v>
          </cell>
          <cell r="B54">
            <v>0</v>
          </cell>
          <cell r="C54">
            <v>0</v>
          </cell>
          <cell r="D54">
            <v>0</v>
          </cell>
          <cell r="E54">
            <v>0</v>
          </cell>
          <cell r="F54">
            <v>0</v>
          </cell>
          <cell r="G54">
            <v>0</v>
          </cell>
          <cell r="H54">
            <v>0</v>
          </cell>
          <cell r="I54">
            <v>0</v>
          </cell>
          <cell r="J54">
            <v>0</v>
          </cell>
          <cell r="K54">
            <v>0</v>
          </cell>
          <cell r="L54">
            <v>0</v>
          </cell>
          <cell r="M54">
            <v>0</v>
          </cell>
        </row>
        <row r="55">
          <cell r="A55" t="str">
            <v xml:space="preserve">Auto que dispone la compulsa de copias al Consejo Superior de la Judicatura </v>
          </cell>
          <cell r="B55">
            <v>0</v>
          </cell>
          <cell r="C55">
            <v>0</v>
          </cell>
          <cell r="D55">
            <v>0</v>
          </cell>
          <cell r="E55">
            <v>0</v>
          </cell>
          <cell r="F55">
            <v>0</v>
          </cell>
          <cell r="G55">
            <v>0</v>
          </cell>
          <cell r="H55">
            <v>0</v>
          </cell>
          <cell r="I55">
            <v>0</v>
          </cell>
          <cell r="J55">
            <v>0</v>
          </cell>
          <cell r="K55">
            <v>0</v>
          </cell>
          <cell r="L55">
            <v>0</v>
          </cell>
          <cell r="M55">
            <v>0</v>
          </cell>
        </row>
        <row r="56">
          <cell r="A56" t="str">
            <v xml:space="preserve">Auto aclaratorio </v>
          </cell>
          <cell r="B56">
            <v>0</v>
          </cell>
          <cell r="C56">
            <v>0</v>
          </cell>
          <cell r="D56">
            <v>0</v>
          </cell>
          <cell r="E56">
            <v>0</v>
          </cell>
          <cell r="F56">
            <v>0</v>
          </cell>
          <cell r="G56">
            <v>0</v>
          </cell>
          <cell r="H56">
            <v>0</v>
          </cell>
          <cell r="I56">
            <v>0</v>
          </cell>
          <cell r="J56">
            <v>0</v>
          </cell>
          <cell r="K56">
            <v>0</v>
          </cell>
          <cell r="L56">
            <v>0</v>
          </cell>
          <cell r="M56">
            <v>0</v>
          </cell>
        </row>
        <row r="57">
          <cell r="A57" t="str">
            <v xml:space="preserve">Auto que resuelve una recusación. </v>
          </cell>
          <cell r="B57">
            <v>0</v>
          </cell>
          <cell r="C57">
            <v>0</v>
          </cell>
          <cell r="D57">
            <v>0</v>
          </cell>
          <cell r="E57">
            <v>0</v>
          </cell>
          <cell r="F57">
            <v>0</v>
          </cell>
          <cell r="G57">
            <v>0</v>
          </cell>
          <cell r="H57">
            <v>0</v>
          </cell>
          <cell r="I57">
            <v>0</v>
          </cell>
          <cell r="J57">
            <v>0</v>
          </cell>
          <cell r="K57">
            <v>0</v>
          </cell>
          <cell r="L57">
            <v>0</v>
          </cell>
          <cell r="M57">
            <v>0</v>
          </cell>
        </row>
        <row r="58">
          <cell r="A58" t="str">
            <v>Auto que decreta un impedimento</v>
          </cell>
          <cell r="B58">
            <v>0</v>
          </cell>
          <cell r="C58">
            <v>0</v>
          </cell>
          <cell r="D58">
            <v>0</v>
          </cell>
          <cell r="E58">
            <v>0</v>
          </cell>
          <cell r="F58">
            <v>0</v>
          </cell>
          <cell r="G58">
            <v>0</v>
          </cell>
          <cell r="H58">
            <v>0</v>
          </cell>
          <cell r="I58">
            <v>0</v>
          </cell>
          <cell r="J58">
            <v>0</v>
          </cell>
          <cell r="K58">
            <v>0</v>
          </cell>
          <cell r="L58">
            <v>0</v>
          </cell>
          <cell r="M58">
            <v>0</v>
          </cell>
        </row>
        <row r="59">
          <cell r="A59" t="str">
            <v xml:space="preserve">Auto que autoriza la expedición de copias </v>
          </cell>
          <cell r="B59">
            <v>0</v>
          </cell>
          <cell r="C59">
            <v>0</v>
          </cell>
          <cell r="D59">
            <v>0</v>
          </cell>
          <cell r="E59">
            <v>0</v>
          </cell>
          <cell r="F59">
            <v>0</v>
          </cell>
          <cell r="G59">
            <v>0</v>
          </cell>
          <cell r="H59">
            <v>0</v>
          </cell>
          <cell r="I59">
            <v>0</v>
          </cell>
          <cell r="J59">
            <v>0</v>
          </cell>
          <cell r="K59">
            <v>0</v>
          </cell>
          <cell r="L59">
            <v>0</v>
          </cell>
          <cell r="M59">
            <v>0</v>
          </cell>
        </row>
        <row r="60">
          <cell r="B60">
            <v>1177</v>
          </cell>
          <cell r="C60">
            <v>1014</v>
          </cell>
          <cell r="D60">
            <v>1056</v>
          </cell>
          <cell r="E60">
            <v>1038</v>
          </cell>
          <cell r="F60">
            <v>1125</v>
          </cell>
          <cell r="G60">
            <v>1127</v>
          </cell>
          <cell r="H60">
            <v>1656</v>
          </cell>
          <cell r="I60">
            <v>1362</v>
          </cell>
          <cell r="J60">
            <v>1282</v>
          </cell>
          <cell r="K60">
            <v>0</v>
          </cell>
          <cell r="L60">
            <v>0</v>
          </cell>
          <cell r="M60">
            <v>0</v>
          </cell>
        </row>
      </sheetData>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9"/>
  <sheetViews>
    <sheetView topLeftCell="F10" workbookViewId="0">
      <selection activeCell="G19" sqref="G19"/>
    </sheetView>
  </sheetViews>
  <sheetFormatPr baseColWidth="10" defaultColWidth="0" defaultRowHeight="14.25" customHeight="1" zeroHeight="1" x14ac:dyDescent="0.2"/>
  <cols>
    <col min="1" max="1" width="9.140625" style="18" customWidth="1"/>
    <col min="2" max="2" width="31.5703125" style="18" customWidth="1"/>
    <col min="3" max="3" width="53" style="18" customWidth="1"/>
    <col min="4" max="4" width="18.5703125" style="18" customWidth="1"/>
    <col min="5" max="5" width="20" style="18" customWidth="1"/>
    <col min="6" max="6" width="19" style="18" customWidth="1"/>
    <col min="7" max="7" width="34.5703125" style="18" customWidth="1"/>
    <col min="8" max="20" width="12.28515625" style="18" customWidth="1"/>
    <col min="21" max="22" width="11" style="18" customWidth="1"/>
    <col min="23" max="256" width="0" style="18" hidden="1"/>
    <col min="257" max="257" width="9.140625" style="18" customWidth="1"/>
    <col min="258" max="258" width="31.5703125" style="18" customWidth="1"/>
    <col min="259" max="259" width="53" style="18" customWidth="1"/>
    <col min="260" max="260" width="18.5703125" style="18" customWidth="1"/>
    <col min="261" max="261" width="20" style="18" customWidth="1"/>
    <col min="262" max="262" width="19" style="18" customWidth="1"/>
    <col min="263" max="263" width="34.5703125" style="18" customWidth="1"/>
    <col min="264" max="276" width="12.28515625" style="18" customWidth="1"/>
    <col min="277" max="278" width="11" style="18" customWidth="1"/>
    <col min="279" max="512" width="0" style="18" hidden="1"/>
    <col min="513" max="513" width="9.140625" style="18" customWidth="1"/>
    <col min="514" max="514" width="31.5703125" style="18" customWidth="1"/>
    <col min="515" max="515" width="53" style="18" customWidth="1"/>
    <col min="516" max="516" width="18.5703125" style="18" customWidth="1"/>
    <col min="517" max="517" width="20" style="18" customWidth="1"/>
    <col min="518" max="518" width="19" style="18" customWidth="1"/>
    <col min="519" max="519" width="34.5703125" style="18" customWidth="1"/>
    <col min="520" max="532" width="12.28515625" style="18" customWidth="1"/>
    <col min="533" max="534" width="11" style="18" customWidth="1"/>
    <col min="535" max="768" width="0" style="18" hidden="1"/>
    <col min="769" max="769" width="9.140625" style="18" customWidth="1"/>
    <col min="770" max="770" width="31.5703125" style="18" customWidth="1"/>
    <col min="771" max="771" width="53" style="18" customWidth="1"/>
    <col min="772" max="772" width="18.5703125" style="18" customWidth="1"/>
    <col min="773" max="773" width="20" style="18" customWidth="1"/>
    <col min="774" max="774" width="19" style="18" customWidth="1"/>
    <col min="775" max="775" width="34.5703125" style="18" customWidth="1"/>
    <col min="776" max="788" width="12.28515625" style="18" customWidth="1"/>
    <col min="789" max="790" width="11" style="18" customWidth="1"/>
    <col min="791" max="1024" width="0" style="18" hidden="1"/>
    <col min="1025" max="1025" width="9.140625" style="18" customWidth="1"/>
    <col min="1026" max="1026" width="31.5703125" style="18" customWidth="1"/>
    <col min="1027" max="1027" width="53" style="18" customWidth="1"/>
    <col min="1028" max="1028" width="18.5703125" style="18" customWidth="1"/>
    <col min="1029" max="1029" width="20" style="18" customWidth="1"/>
    <col min="1030" max="1030" width="19" style="18" customWidth="1"/>
    <col min="1031" max="1031" width="34.5703125" style="18" customWidth="1"/>
    <col min="1032" max="1044" width="12.28515625" style="18" customWidth="1"/>
    <col min="1045" max="1046" width="11" style="18" customWidth="1"/>
    <col min="1047" max="1280" width="0" style="18" hidden="1"/>
    <col min="1281" max="1281" width="9.140625" style="18" customWidth="1"/>
    <col min="1282" max="1282" width="31.5703125" style="18" customWidth="1"/>
    <col min="1283" max="1283" width="53" style="18" customWidth="1"/>
    <col min="1284" max="1284" width="18.5703125" style="18" customWidth="1"/>
    <col min="1285" max="1285" width="20" style="18" customWidth="1"/>
    <col min="1286" max="1286" width="19" style="18" customWidth="1"/>
    <col min="1287" max="1287" width="34.5703125" style="18" customWidth="1"/>
    <col min="1288" max="1300" width="12.28515625" style="18" customWidth="1"/>
    <col min="1301" max="1302" width="11" style="18" customWidth="1"/>
    <col min="1303" max="1536" width="0" style="18" hidden="1"/>
    <col min="1537" max="1537" width="9.140625" style="18" customWidth="1"/>
    <col min="1538" max="1538" width="31.5703125" style="18" customWidth="1"/>
    <col min="1539" max="1539" width="53" style="18" customWidth="1"/>
    <col min="1540" max="1540" width="18.5703125" style="18" customWidth="1"/>
    <col min="1541" max="1541" width="20" style="18" customWidth="1"/>
    <col min="1542" max="1542" width="19" style="18" customWidth="1"/>
    <col min="1543" max="1543" width="34.5703125" style="18" customWidth="1"/>
    <col min="1544" max="1556" width="12.28515625" style="18" customWidth="1"/>
    <col min="1557" max="1558" width="11" style="18" customWidth="1"/>
    <col min="1559" max="1792" width="0" style="18" hidden="1"/>
    <col min="1793" max="1793" width="9.140625" style="18" customWidth="1"/>
    <col min="1794" max="1794" width="31.5703125" style="18" customWidth="1"/>
    <col min="1795" max="1795" width="53" style="18" customWidth="1"/>
    <col min="1796" max="1796" width="18.5703125" style="18" customWidth="1"/>
    <col min="1797" max="1797" width="20" style="18" customWidth="1"/>
    <col min="1798" max="1798" width="19" style="18" customWidth="1"/>
    <col min="1799" max="1799" width="34.5703125" style="18" customWidth="1"/>
    <col min="1800" max="1812" width="12.28515625" style="18" customWidth="1"/>
    <col min="1813" max="1814" width="11" style="18" customWidth="1"/>
    <col min="1815" max="2048" width="0" style="18" hidden="1"/>
    <col min="2049" max="2049" width="9.140625" style="18" customWidth="1"/>
    <col min="2050" max="2050" width="31.5703125" style="18" customWidth="1"/>
    <col min="2051" max="2051" width="53" style="18" customWidth="1"/>
    <col min="2052" max="2052" width="18.5703125" style="18" customWidth="1"/>
    <col min="2053" max="2053" width="20" style="18" customWidth="1"/>
    <col min="2054" max="2054" width="19" style="18" customWidth="1"/>
    <col min="2055" max="2055" width="34.5703125" style="18" customWidth="1"/>
    <col min="2056" max="2068" width="12.28515625" style="18" customWidth="1"/>
    <col min="2069" max="2070" width="11" style="18" customWidth="1"/>
    <col min="2071" max="2304" width="0" style="18" hidden="1"/>
    <col min="2305" max="2305" width="9.140625" style="18" customWidth="1"/>
    <col min="2306" max="2306" width="31.5703125" style="18" customWidth="1"/>
    <col min="2307" max="2307" width="53" style="18" customWidth="1"/>
    <col min="2308" max="2308" width="18.5703125" style="18" customWidth="1"/>
    <col min="2309" max="2309" width="20" style="18" customWidth="1"/>
    <col min="2310" max="2310" width="19" style="18" customWidth="1"/>
    <col min="2311" max="2311" width="34.5703125" style="18" customWidth="1"/>
    <col min="2312" max="2324" width="12.28515625" style="18" customWidth="1"/>
    <col min="2325" max="2326" width="11" style="18" customWidth="1"/>
    <col min="2327" max="2560" width="0" style="18" hidden="1"/>
    <col min="2561" max="2561" width="9.140625" style="18" customWidth="1"/>
    <col min="2562" max="2562" width="31.5703125" style="18" customWidth="1"/>
    <col min="2563" max="2563" width="53" style="18" customWidth="1"/>
    <col min="2564" max="2564" width="18.5703125" style="18" customWidth="1"/>
    <col min="2565" max="2565" width="20" style="18" customWidth="1"/>
    <col min="2566" max="2566" width="19" style="18" customWidth="1"/>
    <col min="2567" max="2567" width="34.5703125" style="18" customWidth="1"/>
    <col min="2568" max="2580" width="12.28515625" style="18" customWidth="1"/>
    <col min="2581" max="2582" width="11" style="18" customWidth="1"/>
    <col min="2583" max="2816" width="0" style="18" hidden="1"/>
    <col min="2817" max="2817" width="9.140625" style="18" customWidth="1"/>
    <col min="2818" max="2818" width="31.5703125" style="18" customWidth="1"/>
    <col min="2819" max="2819" width="53" style="18" customWidth="1"/>
    <col min="2820" max="2820" width="18.5703125" style="18" customWidth="1"/>
    <col min="2821" max="2821" width="20" style="18" customWidth="1"/>
    <col min="2822" max="2822" width="19" style="18" customWidth="1"/>
    <col min="2823" max="2823" width="34.5703125" style="18" customWidth="1"/>
    <col min="2824" max="2836" width="12.28515625" style="18" customWidth="1"/>
    <col min="2837" max="2838" width="11" style="18" customWidth="1"/>
    <col min="2839" max="3072" width="0" style="18" hidden="1"/>
    <col min="3073" max="3073" width="9.140625" style="18" customWidth="1"/>
    <col min="3074" max="3074" width="31.5703125" style="18" customWidth="1"/>
    <col min="3075" max="3075" width="53" style="18" customWidth="1"/>
    <col min="3076" max="3076" width="18.5703125" style="18" customWidth="1"/>
    <col min="3077" max="3077" width="20" style="18" customWidth="1"/>
    <col min="3078" max="3078" width="19" style="18" customWidth="1"/>
    <col min="3079" max="3079" width="34.5703125" style="18" customWidth="1"/>
    <col min="3080" max="3092" width="12.28515625" style="18" customWidth="1"/>
    <col min="3093" max="3094" width="11" style="18" customWidth="1"/>
    <col min="3095" max="3328" width="0" style="18" hidden="1"/>
    <col min="3329" max="3329" width="9.140625" style="18" customWidth="1"/>
    <col min="3330" max="3330" width="31.5703125" style="18" customWidth="1"/>
    <col min="3331" max="3331" width="53" style="18" customWidth="1"/>
    <col min="3332" max="3332" width="18.5703125" style="18" customWidth="1"/>
    <col min="3333" max="3333" width="20" style="18" customWidth="1"/>
    <col min="3334" max="3334" width="19" style="18" customWidth="1"/>
    <col min="3335" max="3335" width="34.5703125" style="18" customWidth="1"/>
    <col min="3336" max="3348" width="12.28515625" style="18" customWidth="1"/>
    <col min="3349" max="3350" width="11" style="18" customWidth="1"/>
    <col min="3351" max="3584" width="0" style="18" hidden="1"/>
    <col min="3585" max="3585" width="9.140625" style="18" customWidth="1"/>
    <col min="3586" max="3586" width="31.5703125" style="18" customWidth="1"/>
    <col min="3587" max="3587" width="53" style="18" customWidth="1"/>
    <col min="3588" max="3588" width="18.5703125" style="18" customWidth="1"/>
    <col min="3589" max="3589" width="20" style="18" customWidth="1"/>
    <col min="3590" max="3590" width="19" style="18" customWidth="1"/>
    <col min="3591" max="3591" width="34.5703125" style="18" customWidth="1"/>
    <col min="3592" max="3604" width="12.28515625" style="18" customWidth="1"/>
    <col min="3605" max="3606" width="11" style="18" customWidth="1"/>
    <col min="3607" max="3840" width="0" style="18" hidden="1"/>
    <col min="3841" max="3841" width="9.140625" style="18" customWidth="1"/>
    <col min="3842" max="3842" width="31.5703125" style="18" customWidth="1"/>
    <col min="3843" max="3843" width="53" style="18" customWidth="1"/>
    <col min="3844" max="3844" width="18.5703125" style="18" customWidth="1"/>
    <col min="3845" max="3845" width="20" style="18" customWidth="1"/>
    <col min="3846" max="3846" width="19" style="18" customWidth="1"/>
    <col min="3847" max="3847" width="34.5703125" style="18" customWidth="1"/>
    <col min="3848" max="3860" width="12.28515625" style="18" customWidth="1"/>
    <col min="3861" max="3862" width="11" style="18" customWidth="1"/>
    <col min="3863" max="4096" width="0" style="18" hidden="1"/>
    <col min="4097" max="4097" width="9.140625" style="18" customWidth="1"/>
    <col min="4098" max="4098" width="31.5703125" style="18" customWidth="1"/>
    <col min="4099" max="4099" width="53" style="18" customWidth="1"/>
    <col min="4100" max="4100" width="18.5703125" style="18" customWidth="1"/>
    <col min="4101" max="4101" width="20" style="18" customWidth="1"/>
    <col min="4102" max="4102" width="19" style="18" customWidth="1"/>
    <col min="4103" max="4103" width="34.5703125" style="18" customWidth="1"/>
    <col min="4104" max="4116" width="12.28515625" style="18" customWidth="1"/>
    <col min="4117" max="4118" width="11" style="18" customWidth="1"/>
    <col min="4119" max="4352" width="0" style="18" hidden="1"/>
    <col min="4353" max="4353" width="9.140625" style="18" customWidth="1"/>
    <col min="4354" max="4354" width="31.5703125" style="18" customWidth="1"/>
    <col min="4355" max="4355" width="53" style="18" customWidth="1"/>
    <col min="4356" max="4356" width="18.5703125" style="18" customWidth="1"/>
    <col min="4357" max="4357" width="20" style="18" customWidth="1"/>
    <col min="4358" max="4358" width="19" style="18" customWidth="1"/>
    <col min="4359" max="4359" width="34.5703125" style="18" customWidth="1"/>
    <col min="4360" max="4372" width="12.28515625" style="18" customWidth="1"/>
    <col min="4373" max="4374" width="11" style="18" customWidth="1"/>
    <col min="4375" max="4608" width="0" style="18" hidden="1"/>
    <col min="4609" max="4609" width="9.140625" style="18" customWidth="1"/>
    <col min="4610" max="4610" width="31.5703125" style="18" customWidth="1"/>
    <col min="4611" max="4611" width="53" style="18" customWidth="1"/>
    <col min="4612" max="4612" width="18.5703125" style="18" customWidth="1"/>
    <col min="4613" max="4613" width="20" style="18" customWidth="1"/>
    <col min="4614" max="4614" width="19" style="18" customWidth="1"/>
    <col min="4615" max="4615" width="34.5703125" style="18" customWidth="1"/>
    <col min="4616" max="4628" width="12.28515625" style="18" customWidth="1"/>
    <col min="4629" max="4630" width="11" style="18" customWidth="1"/>
    <col min="4631" max="4864" width="0" style="18" hidden="1"/>
    <col min="4865" max="4865" width="9.140625" style="18" customWidth="1"/>
    <col min="4866" max="4866" width="31.5703125" style="18" customWidth="1"/>
    <col min="4867" max="4867" width="53" style="18" customWidth="1"/>
    <col min="4868" max="4868" width="18.5703125" style="18" customWidth="1"/>
    <col min="4869" max="4869" width="20" style="18" customWidth="1"/>
    <col min="4870" max="4870" width="19" style="18" customWidth="1"/>
    <col min="4871" max="4871" width="34.5703125" style="18" customWidth="1"/>
    <col min="4872" max="4884" width="12.28515625" style="18" customWidth="1"/>
    <col min="4885" max="4886" width="11" style="18" customWidth="1"/>
    <col min="4887" max="5120" width="0" style="18" hidden="1"/>
    <col min="5121" max="5121" width="9.140625" style="18" customWidth="1"/>
    <col min="5122" max="5122" width="31.5703125" style="18" customWidth="1"/>
    <col min="5123" max="5123" width="53" style="18" customWidth="1"/>
    <col min="5124" max="5124" width="18.5703125" style="18" customWidth="1"/>
    <col min="5125" max="5125" width="20" style="18" customWidth="1"/>
    <col min="5126" max="5126" width="19" style="18" customWidth="1"/>
    <col min="5127" max="5127" width="34.5703125" style="18" customWidth="1"/>
    <col min="5128" max="5140" width="12.28515625" style="18" customWidth="1"/>
    <col min="5141" max="5142" width="11" style="18" customWidth="1"/>
    <col min="5143" max="5376" width="0" style="18" hidden="1"/>
    <col min="5377" max="5377" width="9.140625" style="18" customWidth="1"/>
    <col min="5378" max="5378" width="31.5703125" style="18" customWidth="1"/>
    <col min="5379" max="5379" width="53" style="18" customWidth="1"/>
    <col min="5380" max="5380" width="18.5703125" style="18" customWidth="1"/>
    <col min="5381" max="5381" width="20" style="18" customWidth="1"/>
    <col min="5382" max="5382" width="19" style="18" customWidth="1"/>
    <col min="5383" max="5383" width="34.5703125" style="18" customWidth="1"/>
    <col min="5384" max="5396" width="12.28515625" style="18" customWidth="1"/>
    <col min="5397" max="5398" width="11" style="18" customWidth="1"/>
    <col min="5399" max="5632" width="0" style="18" hidden="1"/>
    <col min="5633" max="5633" width="9.140625" style="18" customWidth="1"/>
    <col min="5634" max="5634" width="31.5703125" style="18" customWidth="1"/>
    <col min="5635" max="5635" width="53" style="18" customWidth="1"/>
    <col min="5636" max="5636" width="18.5703125" style="18" customWidth="1"/>
    <col min="5637" max="5637" width="20" style="18" customWidth="1"/>
    <col min="5638" max="5638" width="19" style="18" customWidth="1"/>
    <col min="5639" max="5639" width="34.5703125" style="18" customWidth="1"/>
    <col min="5640" max="5652" width="12.28515625" style="18" customWidth="1"/>
    <col min="5653" max="5654" width="11" style="18" customWidth="1"/>
    <col min="5655" max="5888" width="0" style="18" hidden="1"/>
    <col min="5889" max="5889" width="9.140625" style="18" customWidth="1"/>
    <col min="5890" max="5890" width="31.5703125" style="18" customWidth="1"/>
    <col min="5891" max="5891" width="53" style="18" customWidth="1"/>
    <col min="5892" max="5892" width="18.5703125" style="18" customWidth="1"/>
    <col min="5893" max="5893" width="20" style="18" customWidth="1"/>
    <col min="5894" max="5894" width="19" style="18" customWidth="1"/>
    <col min="5895" max="5895" width="34.5703125" style="18" customWidth="1"/>
    <col min="5896" max="5908" width="12.28515625" style="18" customWidth="1"/>
    <col min="5909" max="5910" width="11" style="18" customWidth="1"/>
    <col min="5911" max="6144" width="0" style="18" hidden="1"/>
    <col min="6145" max="6145" width="9.140625" style="18" customWidth="1"/>
    <col min="6146" max="6146" width="31.5703125" style="18" customWidth="1"/>
    <col min="6147" max="6147" width="53" style="18" customWidth="1"/>
    <col min="6148" max="6148" width="18.5703125" style="18" customWidth="1"/>
    <col min="6149" max="6149" width="20" style="18" customWidth="1"/>
    <col min="6150" max="6150" width="19" style="18" customWidth="1"/>
    <col min="6151" max="6151" width="34.5703125" style="18" customWidth="1"/>
    <col min="6152" max="6164" width="12.28515625" style="18" customWidth="1"/>
    <col min="6165" max="6166" width="11" style="18" customWidth="1"/>
    <col min="6167" max="6400" width="0" style="18" hidden="1"/>
    <col min="6401" max="6401" width="9.140625" style="18" customWidth="1"/>
    <col min="6402" max="6402" width="31.5703125" style="18" customWidth="1"/>
    <col min="6403" max="6403" width="53" style="18" customWidth="1"/>
    <col min="6404" max="6404" width="18.5703125" style="18" customWidth="1"/>
    <col min="6405" max="6405" width="20" style="18" customWidth="1"/>
    <col min="6406" max="6406" width="19" style="18" customWidth="1"/>
    <col min="6407" max="6407" width="34.5703125" style="18" customWidth="1"/>
    <col min="6408" max="6420" width="12.28515625" style="18" customWidth="1"/>
    <col min="6421" max="6422" width="11" style="18" customWidth="1"/>
    <col min="6423" max="6656" width="0" style="18" hidden="1"/>
    <col min="6657" max="6657" width="9.140625" style="18" customWidth="1"/>
    <col min="6658" max="6658" width="31.5703125" style="18" customWidth="1"/>
    <col min="6659" max="6659" width="53" style="18" customWidth="1"/>
    <col min="6660" max="6660" width="18.5703125" style="18" customWidth="1"/>
    <col min="6661" max="6661" width="20" style="18" customWidth="1"/>
    <col min="6662" max="6662" width="19" style="18" customWidth="1"/>
    <col min="6663" max="6663" width="34.5703125" style="18" customWidth="1"/>
    <col min="6664" max="6676" width="12.28515625" style="18" customWidth="1"/>
    <col min="6677" max="6678" width="11" style="18" customWidth="1"/>
    <col min="6679" max="6912" width="0" style="18" hidden="1"/>
    <col min="6913" max="6913" width="9.140625" style="18" customWidth="1"/>
    <col min="6914" max="6914" width="31.5703125" style="18" customWidth="1"/>
    <col min="6915" max="6915" width="53" style="18" customWidth="1"/>
    <col min="6916" max="6916" width="18.5703125" style="18" customWidth="1"/>
    <col min="6917" max="6917" width="20" style="18" customWidth="1"/>
    <col min="6918" max="6918" width="19" style="18" customWidth="1"/>
    <col min="6919" max="6919" width="34.5703125" style="18" customWidth="1"/>
    <col min="6920" max="6932" width="12.28515625" style="18" customWidth="1"/>
    <col min="6933" max="6934" width="11" style="18" customWidth="1"/>
    <col min="6935" max="7168" width="0" style="18" hidden="1"/>
    <col min="7169" max="7169" width="9.140625" style="18" customWidth="1"/>
    <col min="7170" max="7170" width="31.5703125" style="18" customWidth="1"/>
    <col min="7171" max="7171" width="53" style="18" customWidth="1"/>
    <col min="7172" max="7172" width="18.5703125" style="18" customWidth="1"/>
    <col min="7173" max="7173" width="20" style="18" customWidth="1"/>
    <col min="7174" max="7174" width="19" style="18" customWidth="1"/>
    <col min="7175" max="7175" width="34.5703125" style="18" customWidth="1"/>
    <col min="7176" max="7188" width="12.28515625" style="18" customWidth="1"/>
    <col min="7189" max="7190" width="11" style="18" customWidth="1"/>
    <col min="7191" max="7424" width="0" style="18" hidden="1"/>
    <col min="7425" max="7425" width="9.140625" style="18" customWidth="1"/>
    <col min="7426" max="7426" width="31.5703125" style="18" customWidth="1"/>
    <col min="7427" max="7427" width="53" style="18" customWidth="1"/>
    <col min="7428" max="7428" width="18.5703125" style="18" customWidth="1"/>
    <col min="7429" max="7429" width="20" style="18" customWidth="1"/>
    <col min="7430" max="7430" width="19" style="18" customWidth="1"/>
    <col min="7431" max="7431" width="34.5703125" style="18" customWidth="1"/>
    <col min="7432" max="7444" width="12.28515625" style="18" customWidth="1"/>
    <col min="7445" max="7446" width="11" style="18" customWidth="1"/>
    <col min="7447" max="7680" width="0" style="18" hidden="1"/>
    <col min="7681" max="7681" width="9.140625" style="18" customWidth="1"/>
    <col min="7682" max="7682" width="31.5703125" style="18" customWidth="1"/>
    <col min="7683" max="7683" width="53" style="18" customWidth="1"/>
    <col min="7684" max="7684" width="18.5703125" style="18" customWidth="1"/>
    <col min="7685" max="7685" width="20" style="18" customWidth="1"/>
    <col min="7686" max="7686" width="19" style="18" customWidth="1"/>
    <col min="7687" max="7687" width="34.5703125" style="18" customWidth="1"/>
    <col min="7688" max="7700" width="12.28515625" style="18" customWidth="1"/>
    <col min="7701" max="7702" width="11" style="18" customWidth="1"/>
    <col min="7703" max="7936" width="0" style="18" hidden="1"/>
    <col min="7937" max="7937" width="9.140625" style="18" customWidth="1"/>
    <col min="7938" max="7938" width="31.5703125" style="18" customWidth="1"/>
    <col min="7939" max="7939" width="53" style="18" customWidth="1"/>
    <col min="7940" max="7940" width="18.5703125" style="18" customWidth="1"/>
    <col min="7941" max="7941" width="20" style="18" customWidth="1"/>
    <col min="7942" max="7942" width="19" style="18" customWidth="1"/>
    <col min="7943" max="7943" width="34.5703125" style="18" customWidth="1"/>
    <col min="7944" max="7956" width="12.28515625" style="18" customWidth="1"/>
    <col min="7957" max="7958" width="11" style="18" customWidth="1"/>
    <col min="7959" max="8192" width="0" style="18" hidden="1"/>
    <col min="8193" max="8193" width="9.140625" style="18" customWidth="1"/>
    <col min="8194" max="8194" width="31.5703125" style="18" customWidth="1"/>
    <col min="8195" max="8195" width="53" style="18" customWidth="1"/>
    <col min="8196" max="8196" width="18.5703125" style="18" customWidth="1"/>
    <col min="8197" max="8197" width="20" style="18" customWidth="1"/>
    <col min="8198" max="8198" width="19" style="18" customWidth="1"/>
    <col min="8199" max="8199" width="34.5703125" style="18" customWidth="1"/>
    <col min="8200" max="8212" width="12.28515625" style="18" customWidth="1"/>
    <col min="8213" max="8214" width="11" style="18" customWidth="1"/>
    <col min="8215" max="8448" width="0" style="18" hidden="1"/>
    <col min="8449" max="8449" width="9.140625" style="18" customWidth="1"/>
    <col min="8450" max="8450" width="31.5703125" style="18" customWidth="1"/>
    <col min="8451" max="8451" width="53" style="18" customWidth="1"/>
    <col min="8452" max="8452" width="18.5703125" style="18" customWidth="1"/>
    <col min="8453" max="8453" width="20" style="18" customWidth="1"/>
    <col min="8454" max="8454" width="19" style="18" customWidth="1"/>
    <col min="8455" max="8455" width="34.5703125" style="18" customWidth="1"/>
    <col min="8456" max="8468" width="12.28515625" style="18" customWidth="1"/>
    <col min="8469" max="8470" width="11" style="18" customWidth="1"/>
    <col min="8471" max="8704" width="0" style="18" hidden="1"/>
    <col min="8705" max="8705" width="9.140625" style="18" customWidth="1"/>
    <col min="8706" max="8706" width="31.5703125" style="18" customWidth="1"/>
    <col min="8707" max="8707" width="53" style="18" customWidth="1"/>
    <col min="8708" max="8708" width="18.5703125" style="18" customWidth="1"/>
    <col min="8709" max="8709" width="20" style="18" customWidth="1"/>
    <col min="8710" max="8710" width="19" style="18" customWidth="1"/>
    <col min="8711" max="8711" width="34.5703125" style="18" customWidth="1"/>
    <col min="8712" max="8724" width="12.28515625" style="18" customWidth="1"/>
    <col min="8725" max="8726" width="11" style="18" customWidth="1"/>
    <col min="8727" max="8960" width="0" style="18" hidden="1"/>
    <col min="8961" max="8961" width="9.140625" style="18" customWidth="1"/>
    <col min="8962" max="8962" width="31.5703125" style="18" customWidth="1"/>
    <col min="8963" max="8963" width="53" style="18" customWidth="1"/>
    <col min="8964" max="8964" width="18.5703125" style="18" customWidth="1"/>
    <col min="8965" max="8965" width="20" style="18" customWidth="1"/>
    <col min="8966" max="8966" width="19" style="18" customWidth="1"/>
    <col min="8967" max="8967" width="34.5703125" style="18" customWidth="1"/>
    <col min="8968" max="8980" width="12.28515625" style="18" customWidth="1"/>
    <col min="8981" max="8982" width="11" style="18" customWidth="1"/>
    <col min="8983" max="9216" width="0" style="18" hidden="1"/>
    <col min="9217" max="9217" width="9.140625" style="18" customWidth="1"/>
    <col min="9218" max="9218" width="31.5703125" style="18" customWidth="1"/>
    <col min="9219" max="9219" width="53" style="18" customWidth="1"/>
    <col min="9220" max="9220" width="18.5703125" style="18" customWidth="1"/>
    <col min="9221" max="9221" width="20" style="18" customWidth="1"/>
    <col min="9222" max="9222" width="19" style="18" customWidth="1"/>
    <col min="9223" max="9223" width="34.5703125" style="18" customWidth="1"/>
    <col min="9224" max="9236" width="12.28515625" style="18" customWidth="1"/>
    <col min="9237" max="9238" width="11" style="18" customWidth="1"/>
    <col min="9239" max="9472" width="0" style="18" hidden="1"/>
    <col min="9473" max="9473" width="9.140625" style="18" customWidth="1"/>
    <col min="9474" max="9474" width="31.5703125" style="18" customWidth="1"/>
    <col min="9475" max="9475" width="53" style="18" customWidth="1"/>
    <col min="9476" max="9476" width="18.5703125" style="18" customWidth="1"/>
    <col min="9477" max="9477" width="20" style="18" customWidth="1"/>
    <col min="9478" max="9478" width="19" style="18" customWidth="1"/>
    <col min="9479" max="9479" width="34.5703125" style="18" customWidth="1"/>
    <col min="9480" max="9492" width="12.28515625" style="18" customWidth="1"/>
    <col min="9493" max="9494" width="11" style="18" customWidth="1"/>
    <col min="9495" max="9728" width="0" style="18" hidden="1"/>
    <col min="9729" max="9729" width="9.140625" style="18" customWidth="1"/>
    <col min="9730" max="9730" width="31.5703125" style="18" customWidth="1"/>
    <col min="9731" max="9731" width="53" style="18" customWidth="1"/>
    <col min="9732" max="9732" width="18.5703125" style="18" customWidth="1"/>
    <col min="9733" max="9733" width="20" style="18" customWidth="1"/>
    <col min="9734" max="9734" width="19" style="18" customWidth="1"/>
    <col min="9735" max="9735" width="34.5703125" style="18" customWidth="1"/>
    <col min="9736" max="9748" width="12.28515625" style="18" customWidth="1"/>
    <col min="9749" max="9750" width="11" style="18" customWidth="1"/>
    <col min="9751" max="9984" width="0" style="18" hidden="1"/>
    <col min="9985" max="9985" width="9.140625" style="18" customWidth="1"/>
    <col min="9986" max="9986" width="31.5703125" style="18" customWidth="1"/>
    <col min="9987" max="9987" width="53" style="18" customWidth="1"/>
    <col min="9988" max="9988" width="18.5703125" style="18" customWidth="1"/>
    <col min="9989" max="9989" width="20" style="18" customWidth="1"/>
    <col min="9990" max="9990" width="19" style="18" customWidth="1"/>
    <col min="9991" max="9991" width="34.5703125" style="18" customWidth="1"/>
    <col min="9992" max="10004" width="12.28515625" style="18" customWidth="1"/>
    <col min="10005" max="10006" width="11" style="18" customWidth="1"/>
    <col min="10007" max="10240" width="0" style="18" hidden="1"/>
    <col min="10241" max="10241" width="9.140625" style="18" customWidth="1"/>
    <col min="10242" max="10242" width="31.5703125" style="18" customWidth="1"/>
    <col min="10243" max="10243" width="53" style="18" customWidth="1"/>
    <col min="10244" max="10244" width="18.5703125" style="18" customWidth="1"/>
    <col min="10245" max="10245" width="20" style="18" customWidth="1"/>
    <col min="10246" max="10246" width="19" style="18" customWidth="1"/>
    <col min="10247" max="10247" width="34.5703125" style="18" customWidth="1"/>
    <col min="10248" max="10260" width="12.28515625" style="18" customWidth="1"/>
    <col min="10261" max="10262" width="11" style="18" customWidth="1"/>
    <col min="10263" max="10496" width="0" style="18" hidden="1"/>
    <col min="10497" max="10497" width="9.140625" style="18" customWidth="1"/>
    <col min="10498" max="10498" width="31.5703125" style="18" customWidth="1"/>
    <col min="10499" max="10499" width="53" style="18" customWidth="1"/>
    <col min="10500" max="10500" width="18.5703125" style="18" customWidth="1"/>
    <col min="10501" max="10501" width="20" style="18" customWidth="1"/>
    <col min="10502" max="10502" width="19" style="18" customWidth="1"/>
    <col min="10503" max="10503" width="34.5703125" style="18" customWidth="1"/>
    <col min="10504" max="10516" width="12.28515625" style="18" customWidth="1"/>
    <col min="10517" max="10518" width="11" style="18" customWidth="1"/>
    <col min="10519" max="10752" width="0" style="18" hidden="1"/>
    <col min="10753" max="10753" width="9.140625" style="18" customWidth="1"/>
    <col min="10754" max="10754" width="31.5703125" style="18" customWidth="1"/>
    <col min="10755" max="10755" width="53" style="18" customWidth="1"/>
    <col min="10756" max="10756" width="18.5703125" style="18" customWidth="1"/>
    <col min="10757" max="10757" width="20" style="18" customWidth="1"/>
    <col min="10758" max="10758" width="19" style="18" customWidth="1"/>
    <col min="10759" max="10759" width="34.5703125" style="18" customWidth="1"/>
    <col min="10760" max="10772" width="12.28515625" style="18" customWidth="1"/>
    <col min="10773" max="10774" width="11" style="18" customWidth="1"/>
    <col min="10775" max="11008" width="0" style="18" hidden="1"/>
    <col min="11009" max="11009" width="9.140625" style="18" customWidth="1"/>
    <col min="11010" max="11010" width="31.5703125" style="18" customWidth="1"/>
    <col min="11011" max="11011" width="53" style="18" customWidth="1"/>
    <col min="11012" max="11012" width="18.5703125" style="18" customWidth="1"/>
    <col min="11013" max="11013" width="20" style="18" customWidth="1"/>
    <col min="11014" max="11014" width="19" style="18" customWidth="1"/>
    <col min="11015" max="11015" width="34.5703125" style="18" customWidth="1"/>
    <col min="11016" max="11028" width="12.28515625" style="18" customWidth="1"/>
    <col min="11029" max="11030" width="11" style="18" customWidth="1"/>
    <col min="11031" max="11264" width="0" style="18" hidden="1"/>
    <col min="11265" max="11265" width="9.140625" style="18" customWidth="1"/>
    <col min="11266" max="11266" width="31.5703125" style="18" customWidth="1"/>
    <col min="11267" max="11267" width="53" style="18" customWidth="1"/>
    <col min="11268" max="11268" width="18.5703125" style="18" customWidth="1"/>
    <col min="11269" max="11269" width="20" style="18" customWidth="1"/>
    <col min="11270" max="11270" width="19" style="18" customWidth="1"/>
    <col min="11271" max="11271" width="34.5703125" style="18" customWidth="1"/>
    <col min="11272" max="11284" width="12.28515625" style="18" customWidth="1"/>
    <col min="11285" max="11286" width="11" style="18" customWidth="1"/>
    <col min="11287" max="11520" width="0" style="18" hidden="1"/>
    <col min="11521" max="11521" width="9.140625" style="18" customWidth="1"/>
    <col min="11522" max="11522" width="31.5703125" style="18" customWidth="1"/>
    <col min="11523" max="11523" width="53" style="18" customWidth="1"/>
    <col min="11524" max="11524" width="18.5703125" style="18" customWidth="1"/>
    <col min="11525" max="11525" width="20" style="18" customWidth="1"/>
    <col min="11526" max="11526" width="19" style="18" customWidth="1"/>
    <col min="11527" max="11527" width="34.5703125" style="18" customWidth="1"/>
    <col min="11528" max="11540" width="12.28515625" style="18" customWidth="1"/>
    <col min="11541" max="11542" width="11" style="18" customWidth="1"/>
    <col min="11543" max="11776" width="0" style="18" hidden="1"/>
    <col min="11777" max="11777" width="9.140625" style="18" customWidth="1"/>
    <col min="11778" max="11778" width="31.5703125" style="18" customWidth="1"/>
    <col min="11779" max="11779" width="53" style="18" customWidth="1"/>
    <col min="11780" max="11780" width="18.5703125" style="18" customWidth="1"/>
    <col min="11781" max="11781" width="20" style="18" customWidth="1"/>
    <col min="11782" max="11782" width="19" style="18" customWidth="1"/>
    <col min="11783" max="11783" width="34.5703125" style="18" customWidth="1"/>
    <col min="11784" max="11796" width="12.28515625" style="18" customWidth="1"/>
    <col min="11797" max="11798" width="11" style="18" customWidth="1"/>
    <col min="11799" max="12032" width="0" style="18" hidden="1"/>
    <col min="12033" max="12033" width="9.140625" style="18" customWidth="1"/>
    <col min="12034" max="12034" width="31.5703125" style="18" customWidth="1"/>
    <col min="12035" max="12035" width="53" style="18" customWidth="1"/>
    <col min="12036" max="12036" width="18.5703125" style="18" customWidth="1"/>
    <col min="12037" max="12037" width="20" style="18" customWidth="1"/>
    <col min="12038" max="12038" width="19" style="18" customWidth="1"/>
    <col min="12039" max="12039" width="34.5703125" style="18" customWidth="1"/>
    <col min="12040" max="12052" width="12.28515625" style="18" customWidth="1"/>
    <col min="12053" max="12054" width="11" style="18" customWidth="1"/>
    <col min="12055" max="12288" width="0" style="18" hidden="1"/>
    <col min="12289" max="12289" width="9.140625" style="18" customWidth="1"/>
    <col min="12290" max="12290" width="31.5703125" style="18" customWidth="1"/>
    <col min="12291" max="12291" width="53" style="18" customWidth="1"/>
    <col min="12292" max="12292" width="18.5703125" style="18" customWidth="1"/>
    <col min="12293" max="12293" width="20" style="18" customWidth="1"/>
    <col min="12294" max="12294" width="19" style="18" customWidth="1"/>
    <col min="12295" max="12295" width="34.5703125" style="18" customWidth="1"/>
    <col min="12296" max="12308" width="12.28515625" style="18" customWidth="1"/>
    <col min="12309" max="12310" width="11" style="18" customWidth="1"/>
    <col min="12311" max="12544" width="0" style="18" hidden="1"/>
    <col min="12545" max="12545" width="9.140625" style="18" customWidth="1"/>
    <col min="12546" max="12546" width="31.5703125" style="18" customWidth="1"/>
    <col min="12547" max="12547" width="53" style="18" customWidth="1"/>
    <col min="12548" max="12548" width="18.5703125" style="18" customWidth="1"/>
    <col min="12549" max="12549" width="20" style="18" customWidth="1"/>
    <col min="12550" max="12550" width="19" style="18" customWidth="1"/>
    <col min="12551" max="12551" width="34.5703125" style="18" customWidth="1"/>
    <col min="12552" max="12564" width="12.28515625" style="18" customWidth="1"/>
    <col min="12565" max="12566" width="11" style="18" customWidth="1"/>
    <col min="12567" max="12800" width="0" style="18" hidden="1"/>
    <col min="12801" max="12801" width="9.140625" style="18" customWidth="1"/>
    <col min="12802" max="12802" width="31.5703125" style="18" customWidth="1"/>
    <col min="12803" max="12803" width="53" style="18" customWidth="1"/>
    <col min="12804" max="12804" width="18.5703125" style="18" customWidth="1"/>
    <col min="12805" max="12805" width="20" style="18" customWidth="1"/>
    <col min="12806" max="12806" width="19" style="18" customWidth="1"/>
    <col min="12807" max="12807" width="34.5703125" style="18" customWidth="1"/>
    <col min="12808" max="12820" width="12.28515625" style="18" customWidth="1"/>
    <col min="12821" max="12822" width="11" style="18" customWidth="1"/>
    <col min="12823" max="13056" width="0" style="18" hidden="1"/>
    <col min="13057" max="13057" width="9.140625" style="18" customWidth="1"/>
    <col min="13058" max="13058" width="31.5703125" style="18" customWidth="1"/>
    <col min="13059" max="13059" width="53" style="18" customWidth="1"/>
    <col min="13060" max="13060" width="18.5703125" style="18" customWidth="1"/>
    <col min="13061" max="13061" width="20" style="18" customWidth="1"/>
    <col min="13062" max="13062" width="19" style="18" customWidth="1"/>
    <col min="13063" max="13063" width="34.5703125" style="18" customWidth="1"/>
    <col min="13064" max="13076" width="12.28515625" style="18" customWidth="1"/>
    <col min="13077" max="13078" width="11" style="18" customWidth="1"/>
    <col min="13079" max="13312" width="0" style="18" hidden="1"/>
    <col min="13313" max="13313" width="9.140625" style="18" customWidth="1"/>
    <col min="13314" max="13314" width="31.5703125" style="18" customWidth="1"/>
    <col min="13315" max="13315" width="53" style="18" customWidth="1"/>
    <col min="13316" max="13316" width="18.5703125" style="18" customWidth="1"/>
    <col min="13317" max="13317" width="20" style="18" customWidth="1"/>
    <col min="13318" max="13318" width="19" style="18" customWidth="1"/>
    <col min="13319" max="13319" width="34.5703125" style="18" customWidth="1"/>
    <col min="13320" max="13332" width="12.28515625" style="18" customWidth="1"/>
    <col min="13333" max="13334" width="11" style="18" customWidth="1"/>
    <col min="13335" max="13568" width="0" style="18" hidden="1"/>
    <col min="13569" max="13569" width="9.140625" style="18" customWidth="1"/>
    <col min="13570" max="13570" width="31.5703125" style="18" customWidth="1"/>
    <col min="13571" max="13571" width="53" style="18" customWidth="1"/>
    <col min="13572" max="13572" width="18.5703125" style="18" customWidth="1"/>
    <col min="13573" max="13573" width="20" style="18" customWidth="1"/>
    <col min="13574" max="13574" width="19" style="18" customWidth="1"/>
    <col min="13575" max="13575" width="34.5703125" style="18" customWidth="1"/>
    <col min="13576" max="13588" width="12.28515625" style="18" customWidth="1"/>
    <col min="13589" max="13590" width="11" style="18" customWidth="1"/>
    <col min="13591" max="13824" width="0" style="18" hidden="1"/>
    <col min="13825" max="13825" width="9.140625" style="18" customWidth="1"/>
    <col min="13826" max="13826" width="31.5703125" style="18" customWidth="1"/>
    <col min="13827" max="13827" width="53" style="18" customWidth="1"/>
    <col min="13828" max="13828" width="18.5703125" style="18" customWidth="1"/>
    <col min="13829" max="13829" width="20" style="18" customWidth="1"/>
    <col min="13830" max="13830" width="19" style="18" customWidth="1"/>
    <col min="13831" max="13831" width="34.5703125" style="18" customWidth="1"/>
    <col min="13832" max="13844" width="12.28515625" style="18" customWidth="1"/>
    <col min="13845" max="13846" width="11" style="18" customWidth="1"/>
    <col min="13847" max="14080" width="0" style="18" hidden="1"/>
    <col min="14081" max="14081" width="9.140625" style="18" customWidth="1"/>
    <col min="14082" max="14082" width="31.5703125" style="18" customWidth="1"/>
    <col min="14083" max="14083" width="53" style="18" customWidth="1"/>
    <col min="14084" max="14084" width="18.5703125" style="18" customWidth="1"/>
    <col min="14085" max="14085" width="20" style="18" customWidth="1"/>
    <col min="14086" max="14086" width="19" style="18" customWidth="1"/>
    <col min="14087" max="14087" width="34.5703125" style="18" customWidth="1"/>
    <col min="14088" max="14100" width="12.28515625" style="18" customWidth="1"/>
    <col min="14101" max="14102" width="11" style="18" customWidth="1"/>
    <col min="14103" max="14336" width="0" style="18" hidden="1"/>
    <col min="14337" max="14337" width="9.140625" style="18" customWidth="1"/>
    <col min="14338" max="14338" width="31.5703125" style="18" customWidth="1"/>
    <col min="14339" max="14339" width="53" style="18" customWidth="1"/>
    <col min="14340" max="14340" width="18.5703125" style="18" customWidth="1"/>
    <col min="14341" max="14341" width="20" style="18" customWidth="1"/>
    <col min="14342" max="14342" width="19" style="18" customWidth="1"/>
    <col min="14343" max="14343" width="34.5703125" style="18" customWidth="1"/>
    <col min="14344" max="14356" width="12.28515625" style="18" customWidth="1"/>
    <col min="14357" max="14358" width="11" style="18" customWidth="1"/>
    <col min="14359" max="14592" width="0" style="18" hidden="1"/>
    <col min="14593" max="14593" width="9.140625" style="18" customWidth="1"/>
    <col min="14594" max="14594" width="31.5703125" style="18" customWidth="1"/>
    <col min="14595" max="14595" width="53" style="18" customWidth="1"/>
    <col min="14596" max="14596" width="18.5703125" style="18" customWidth="1"/>
    <col min="14597" max="14597" width="20" style="18" customWidth="1"/>
    <col min="14598" max="14598" width="19" style="18" customWidth="1"/>
    <col min="14599" max="14599" width="34.5703125" style="18" customWidth="1"/>
    <col min="14600" max="14612" width="12.28515625" style="18" customWidth="1"/>
    <col min="14613" max="14614" width="11" style="18" customWidth="1"/>
    <col min="14615" max="14848" width="0" style="18" hidden="1"/>
    <col min="14849" max="14849" width="9.140625" style="18" customWidth="1"/>
    <col min="14850" max="14850" width="31.5703125" style="18" customWidth="1"/>
    <col min="14851" max="14851" width="53" style="18" customWidth="1"/>
    <col min="14852" max="14852" width="18.5703125" style="18" customWidth="1"/>
    <col min="14853" max="14853" width="20" style="18" customWidth="1"/>
    <col min="14854" max="14854" width="19" style="18" customWidth="1"/>
    <col min="14855" max="14855" width="34.5703125" style="18" customWidth="1"/>
    <col min="14856" max="14868" width="12.28515625" style="18" customWidth="1"/>
    <col min="14869" max="14870" width="11" style="18" customWidth="1"/>
    <col min="14871" max="15104" width="0" style="18" hidden="1"/>
    <col min="15105" max="15105" width="9.140625" style="18" customWidth="1"/>
    <col min="15106" max="15106" width="31.5703125" style="18" customWidth="1"/>
    <col min="15107" max="15107" width="53" style="18" customWidth="1"/>
    <col min="15108" max="15108" width="18.5703125" style="18" customWidth="1"/>
    <col min="15109" max="15109" width="20" style="18" customWidth="1"/>
    <col min="15110" max="15110" width="19" style="18" customWidth="1"/>
    <col min="15111" max="15111" width="34.5703125" style="18" customWidth="1"/>
    <col min="15112" max="15124" width="12.28515625" style="18" customWidth="1"/>
    <col min="15125" max="15126" width="11" style="18" customWidth="1"/>
    <col min="15127" max="15360" width="0" style="18" hidden="1"/>
    <col min="15361" max="15361" width="9.140625" style="18" customWidth="1"/>
    <col min="15362" max="15362" width="31.5703125" style="18" customWidth="1"/>
    <col min="15363" max="15363" width="53" style="18" customWidth="1"/>
    <col min="15364" max="15364" width="18.5703125" style="18" customWidth="1"/>
    <col min="15365" max="15365" width="20" style="18" customWidth="1"/>
    <col min="15366" max="15366" width="19" style="18" customWidth="1"/>
    <col min="15367" max="15367" width="34.5703125" style="18" customWidth="1"/>
    <col min="15368" max="15380" width="12.28515625" style="18" customWidth="1"/>
    <col min="15381" max="15382" width="11" style="18" customWidth="1"/>
    <col min="15383" max="15616" width="0" style="18" hidden="1"/>
    <col min="15617" max="15617" width="9.140625" style="18" customWidth="1"/>
    <col min="15618" max="15618" width="31.5703125" style="18" customWidth="1"/>
    <col min="15619" max="15619" width="53" style="18" customWidth="1"/>
    <col min="15620" max="15620" width="18.5703125" style="18" customWidth="1"/>
    <col min="15621" max="15621" width="20" style="18" customWidth="1"/>
    <col min="15622" max="15622" width="19" style="18" customWidth="1"/>
    <col min="15623" max="15623" width="34.5703125" style="18" customWidth="1"/>
    <col min="15624" max="15636" width="12.28515625" style="18" customWidth="1"/>
    <col min="15637" max="15638" width="11" style="18" customWidth="1"/>
    <col min="15639" max="15872" width="0" style="18" hidden="1"/>
    <col min="15873" max="15873" width="9.140625" style="18" customWidth="1"/>
    <col min="15874" max="15874" width="31.5703125" style="18" customWidth="1"/>
    <col min="15875" max="15875" width="53" style="18" customWidth="1"/>
    <col min="15876" max="15876" width="18.5703125" style="18" customWidth="1"/>
    <col min="15877" max="15877" width="20" style="18" customWidth="1"/>
    <col min="15878" max="15878" width="19" style="18" customWidth="1"/>
    <col min="15879" max="15879" width="34.5703125" style="18" customWidth="1"/>
    <col min="15880" max="15892" width="12.28515625" style="18" customWidth="1"/>
    <col min="15893" max="15894" width="11" style="18" customWidth="1"/>
    <col min="15895" max="16128" width="0" style="18" hidden="1"/>
    <col min="16129" max="16129" width="9.140625" style="18" customWidth="1"/>
    <col min="16130" max="16130" width="31.5703125" style="18" customWidth="1"/>
    <col min="16131" max="16131" width="53" style="18" customWidth="1"/>
    <col min="16132" max="16132" width="18.5703125" style="18" customWidth="1"/>
    <col min="16133" max="16133" width="20" style="18" customWidth="1"/>
    <col min="16134" max="16134" width="19" style="18" customWidth="1"/>
    <col min="16135" max="16135" width="34.5703125" style="18" customWidth="1"/>
    <col min="16136" max="16148" width="12.28515625" style="18" customWidth="1"/>
    <col min="16149" max="16150" width="11" style="18" customWidth="1"/>
    <col min="16151" max="16384" width="0" style="18" hidden="1"/>
  </cols>
  <sheetData>
    <row r="1" spans="1:22" s="1" customFormat="1" ht="39.75" customHeight="1" x14ac:dyDescent="0.2">
      <c r="A1" s="180"/>
      <c r="B1" s="180"/>
      <c r="C1" s="181" t="s">
        <v>0</v>
      </c>
      <c r="D1" s="181"/>
      <c r="E1" s="181"/>
      <c r="F1" s="181"/>
      <c r="G1" s="181"/>
      <c r="H1" s="181"/>
      <c r="I1" s="181"/>
      <c r="J1" s="181"/>
      <c r="K1" s="181"/>
      <c r="L1" s="181"/>
      <c r="M1" s="181"/>
      <c r="N1" s="181"/>
      <c r="O1" s="181"/>
      <c r="P1" s="181"/>
      <c r="Q1" s="181"/>
      <c r="R1" s="181"/>
      <c r="S1" s="181"/>
      <c r="T1" s="181"/>
      <c r="U1" s="181"/>
      <c r="V1" s="181"/>
    </row>
    <row r="2" spans="1:22" s="1" customFormat="1" ht="40.5" customHeight="1" x14ac:dyDescent="0.2">
      <c r="A2" s="180"/>
      <c r="B2" s="180"/>
      <c r="C2" s="181" t="s">
        <v>1</v>
      </c>
      <c r="D2" s="181"/>
      <c r="E2" s="181"/>
      <c r="F2" s="181"/>
      <c r="G2" s="181"/>
      <c r="H2" s="181"/>
      <c r="I2" s="181"/>
      <c r="J2" s="181"/>
      <c r="K2" s="181"/>
      <c r="L2" s="181"/>
      <c r="M2" s="181"/>
      <c r="N2" s="181"/>
      <c r="O2" s="181"/>
      <c r="P2" s="181"/>
      <c r="Q2" s="181"/>
      <c r="R2" s="181"/>
      <c r="S2" s="181"/>
      <c r="T2" s="181"/>
      <c r="U2" s="181"/>
      <c r="V2" s="181"/>
    </row>
    <row r="3" spans="1:22" s="1" customFormat="1" ht="40.5" customHeight="1" x14ac:dyDescent="0.2">
      <c r="A3" s="180"/>
      <c r="B3" s="180"/>
      <c r="C3" s="181" t="s">
        <v>2</v>
      </c>
      <c r="D3" s="181"/>
      <c r="E3" s="181"/>
      <c r="F3" s="181"/>
      <c r="G3" s="181"/>
      <c r="H3" s="181"/>
      <c r="I3" s="181"/>
      <c r="J3" s="181"/>
      <c r="K3" s="181"/>
      <c r="L3" s="181"/>
      <c r="M3" s="181"/>
      <c r="N3" s="181"/>
      <c r="O3" s="181"/>
      <c r="P3" s="181"/>
      <c r="Q3" s="181"/>
      <c r="R3" s="181"/>
      <c r="S3" s="181"/>
      <c r="T3" s="181"/>
      <c r="U3" s="181"/>
      <c r="V3" s="181"/>
    </row>
    <row r="4" spans="1:22" s="1" customFormat="1" ht="40.5" customHeight="1" x14ac:dyDescent="0.2">
      <c r="A4" s="180"/>
      <c r="B4" s="180"/>
      <c r="C4" s="182" t="s">
        <v>3</v>
      </c>
      <c r="D4" s="182"/>
      <c r="E4" s="182"/>
      <c r="F4" s="182"/>
      <c r="G4" s="182"/>
      <c r="H4" s="183" t="s">
        <v>4</v>
      </c>
      <c r="I4" s="183"/>
      <c r="J4" s="183"/>
      <c r="K4" s="183"/>
      <c r="L4" s="183"/>
      <c r="M4" s="183"/>
      <c r="N4" s="183"/>
      <c r="O4" s="183"/>
      <c r="P4" s="183"/>
      <c r="Q4" s="183"/>
      <c r="R4" s="183"/>
      <c r="S4" s="183"/>
      <c r="T4" s="183"/>
      <c r="U4" s="183"/>
      <c r="V4" s="183"/>
    </row>
    <row r="5" spans="1:22" s="1" customFormat="1" ht="40.5" customHeight="1" x14ac:dyDescent="0.2">
      <c r="C5" s="2"/>
      <c r="D5" s="2"/>
      <c r="E5" s="2"/>
      <c r="F5" s="3"/>
      <c r="G5" s="3"/>
      <c r="H5" s="4"/>
      <c r="I5" s="3"/>
      <c r="J5" s="3"/>
      <c r="K5" s="3"/>
      <c r="L5" s="3"/>
    </row>
    <row r="6" spans="1:22" s="1" customFormat="1" ht="42.75" customHeight="1" x14ac:dyDescent="0.2">
      <c r="A6" s="5"/>
      <c r="B6" s="5"/>
      <c r="C6" s="6"/>
      <c r="D6" s="6"/>
      <c r="E6" s="6"/>
      <c r="F6" s="7"/>
      <c r="G6" s="7"/>
      <c r="H6" s="7"/>
      <c r="I6" s="6"/>
      <c r="J6" s="6"/>
      <c r="K6" s="6"/>
      <c r="L6" s="6"/>
      <c r="M6" s="6"/>
      <c r="N6" s="6"/>
      <c r="O6" s="6"/>
      <c r="P6" s="6"/>
      <c r="Q6" s="6"/>
      <c r="R6" s="8"/>
      <c r="S6" s="8"/>
      <c r="T6" s="9"/>
      <c r="U6" s="9"/>
      <c r="V6" s="9"/>
    </row>
    <row r="7" spans="1:22" s="1" customFormat="1" ht="33.75" customHeight="1" x14ac:dyDescent="0.2">
      <c r="A7" s="5"/>
      <c r="B7" s="10" t="s">
        <v>5</v>
      </c>
      <c r="C7" s="170" t="s">
        <v>6</v>
      </c>
      <c r="D7" s="170"/>
      <c r="E7" s="170"/>
      <c r="F7" s="170"/>
      <c r="G7" s="6"/>
      <c r="H7" s="6"/>
      <c r="I7" s="6"/>
      <c r="J7" s="6"/>
      <c r="K7" s="6"/>
      <c r="L7" s="6"/>
      <c r="M7" s="6"/>
      <c r="N7" s="6"/>
      <c r="O7" s="6"/>
      <c r="P7" s="6"/>
      <c r="Q7" s="6"/>
      <c r="R7" s="8"/>
      <c r="S7" s="8"/>
      <c r="T7" s="9"/>
      <c r="U7" s="9"/>
      <c r="V7" s="9"/>
    </row>
    <row r="8" spans="1:22" s="1" customFormat="1" ht="21.75" customHeight="1" x14ac:dyDescent="0.2">
      <c r="A8" s="5"/>
      <c r="B8" s="5"/>
      <c r="C8" s="5"/>
      <c r="D8" s="5"/>
      <c r="E8" s="5"/>
      <c r="F8" s="5"/>
      <c r="G8" s="5"/>
      <c r="H8" s="5"/>
      <c r="I8" s="5"/>
      <c r="J8" s="5"/>
      <c r="K8" s="5"/>
      <c r="L8" s="5"/>
      <c r="M8" s="5"/>
      <c r="N8" s="5"/>
      <c r="O8" s="5"/>
      <c r="P8" s="5"/>
      <c r="Q8" s="5"/>
      <c r="R8" s="5"/>
      <c r="S8" s="5"/>
      <c r="T8" s="5"/>
      <c r="U8" s="5"/>
      <c r="V8" s="5"/>
    </row>
    <row r="9" spans="1:22" s="5" customFormat="1" ht="38.25" customHeight="1" x14ac:dyDescent="0.2">
      <c r="A9" s="152" t="s">
        <v>7</v>
      </c>
      <c r="B9" s="153"/>
      <c r="C9" s="153"/>
      <c r="D9" s="153"/>
      <c r="E9" s="153"/>
      <c r="F9" s="153"/>
      <c r="G9" s="153"/>
      <c r="H9" s="153"/>
      <c r="I9" s="153"/>
      <c r="J9" s="153"/>
      <c r="K9" s="153"/>
      <c r="L9" s="153"/>
      <c r="M9" s="153"/>
      <c r="N9" s="153"/>
      <c r="O9" s="153"/>
      <c r="P9" s="153"/>
      <c r="Q9" s="153"/>
      <c r="R9" s="153"/>
      <c r="S9" s="153"/>
      <c r="T9" s="153"/>
      <c r="U9" s="153"/>
      <c r="V9" s="154"/>
    </row>
    <row r="10" spans="1:22" s="11" customFormat="1" ht="38.25" customHeight="1" x14ac:dyDescent="0.25">
      <c r="A10" s="171" t="s">
        <v>8</v>
      </c>
      <c r="B10" s="172" t="s">
        <v>9</v>
      </c>
      <c r="C10" s="173"/>
      <c r="D10" s="174" t="s">
        <v>10</v>
      </c>
      <c r="E10" s="174" t="s">
        <v>11</v>
      </c>
      <c r="F10" s="171" t="s">
        <v>12</v>
      </c>
      <c r="G10" s="171" t="s">
        <v>13</v>
      </c>
      <c r="H10" s="176" t="s">
        <v>14</v>
      </c>
      <c r="I10" s="177"/>
      <c r="J10" s="177"/>
      <c r="K10" s="177"/>
      <c r="L10" s="177"/>
      <c r="M10" s="177"/>
      <c r="N10" s="177"/>
      <c r="O10" s="177"/>
      <c r="P10" s="177"/>
      <c r="Q10" s="177"/>
      <c r="R10" s="177"/>
      <c r="S10" s="177"/>
      <c r="T10" s="177"/>
      <c r="U10" s="177"/>
      <c r="V10" s="178"/>
    </row>
    <row r="11" spans="1:22" s="11" customFormat="1" ht="46.5" customHeight="1" x14ac:dyDescent="0.25">
      <c r="A11" s="171"/>
      <c r="B11" s="12" t="s">
        <v>15</v>
      </c>
      <c r="C11" s="12" t="s">
        <v>16</v>
      </c>
      <c r="D11" s="175"/>
      <c r="E11" s="175"/>
      <c r="F11" s="171"/>
      <c r="G11" s="171"/>
      <c r="H11" s="13" t="s">
        <v>17</v>
      </c>
      <c r="I11" s="13" t="s">
        <v>18</v>
      </c>
      <c r="J11" s="13" t="s">
        <v>19</v>
      </c>
      <c r="K11" s="13" t="s">
        <v>20</v>
      </c>
      <c r="L11" s="13" t="s">
        <v>21</v>
      </c>
      <c r="M11" s="13" t="s">
        <v>22</v>
      </c>
      <c r="N11" s="13" t="s">
        <v>23</v>
      </c>
      <c r="O11" s="13" t="s">
        <v>24</v>
      </c>
      <c r="P11" s="13" t="s">
        <v>25</v>
      </c>
      <c r="Q11" s="13" t="s">
        <v>26</v>
      </c>
      <c r="R11" s="13" t="s">
        <v>27</v>
      </c>
      <c r="S11" s="13" t="s">
        <v>28</v>
      </c>
      <c r="T11" s="13" t="s">
        <v>29</v>
      </c>
      <c r="U11" s="179" t="s">
        <v>30</v>
      </c>
      <c r="V11" s="179"/>
    </row>
    <row r="12" spans="1:22" ht="44.25" customHeight="1" x14ac:dyDescent="0.2">
      <c r="A12" s="155">
        <v>1</v>
      </c>
      <c r="B12" s="157" t="s">
        <v>31</v>
      </c>
      <c r="C12" s="166" t="s">
        <v>32</v>
      </c>
      <c r="D12" s="156" t="s">
        <v>33</v>
      </c>
      <c r="E12" s="167" t="str">
        <f>+'[1]1'!E8</f>
        <v>Gestionar el 100% de las quejas recibidas dentro de los términos señalados por la Resolución No. 284 de 2013</v>
      </c>
      <c r="F12" s="168" t="str">
        <f>+'[1]1'!B14</f>
        <v>Trámite oportuno de quejas</v>
      </c>
      <c r="G12" s="14" t="str">
        <f>+'[1]1'!B21</f>
        <v>Número de quejas tramitadas</v>
      </c>
      <c r="H12" s="15">
        <v>35</v>
      </c>
      <c r="I12" s="15">
        <v>30</v>
      </c>
      <c r="J12" s="15">
        <v>48</v>
      </c>
      <c r="K12" s="16">
        <f>+'[1]1'!B32</f>
        <v>51</v>
      </c>
      <c r="L12" s="16">
        <f>+'[1]1'!B33</f>
        <v>47</v>
      </c>
      <c r="M12" s="16">
        <f>+'[1]1'!B34</f>
        <v>11</v>
      </c>
      <c r="N12" s="16">
        <f>+'[1]1'!B35</f>
        <v>57</v>
      </c>
      <c r="O12" s="16">
        <f>+'[1]1'!B36</f>
        <v>23</v>
      </c>
      <c r="P12" s="16">
        <v>25</v>
      </c>
      <c r="Q12" s="16">
        <v>31</v>
      </c>
      <c r="R12" s="16">
        <v>13</v>
      </c>
      <c r="S12" s="16">
        <v>26</v>
      </c>
      <c r="T12" s="17">
        <f>+SUM(H12:S12)</f>
        <v>397</v>
      </c>
      <c r="U12" s="169" t="str">
        <f>+'[1]1'!B48</f>
        <v>Las quejas que llegan a la Oficina de Disicplinarios, son atendidas en forma oportuna, de conformidad con lo disipuesto en la Resolución No. 114 de 2010, Modificada por el art. 4, Resolución Sec. General 284 de 2013  "Por la cual se actualiza el Manual Distrital de Procesos y Procedimientos Disciplinarios para las entidades distritales a las que se aplica el Código Disciplinario Único" en donde se estupula un término de 8 días hábiles, para evaluar la queja y proyectar el respectivo Auto.</v>
      </c>
      <c r="V12" s="169"/>
    </row>
    <row r="13" spans="1:22" ht="44.25" customHeight="1" x14ac:dyDescent="0.2">
      <c r="A13" s="155"/>
      <c r="B13" s="158"/>
      <c r="C13" s="166"/>
      <c r="D13" s="156"/>
      <c r="E13" s="167"/>
      <c r="F13" s="168"/>
      <c r="G13" s="14" t="str">
        <f>+'[1]1'!E21</f>
        <v>Número de solicitudes de queja recibidas</v>
      </c>
      <c r="H13" s="15">
        <v>35</v>
      </c>
      <c r="I13" s="15">
        <v>30</v>
      </c>
      <c r="J13" s="15">
        <v>48</v>
      </c>
      <c r="K13" s="16">
        <f>+'[1]1'!D32</f>
        <v>51</v>
      </c>
      <c r="L13" s="16">
        <f>+'[1]1'!D33</f>
        <v>47</v>
      </c>
      <c r="M13" s="16">
        <f>+'[1]1'!D34</f>
        <v>11</v>
      </c>
      <c r="N13" s="16">
        <f>+'[1]1'!D35</f>
        <v>57</v>
      </c>
      <c r="O13" s="16">
        <f>+'[1]1'!D36</f>
        <v>23</v>
      </c>
      <c r="P13" s="16">
        <f>+'[1]1'!D37</f>
        <v>25</v>
      </c>
      <c r="Q13" s="16">
        <v>31</v>
      </c>
      <c r="R13" s="16">
        <v>13</v>
      </c>
      <c r="S13" s="16">
        <v>26</v>
      </c>
      <c r="T13" s="17">
        <f>+SUM(H13:S13)</f>
        <v>397</v>
      </c>
      <c r="U13" s="169"/>
      <c r="V13" s="169"/>
    </row>
    <row r="14" spans="1:22" ht="44.25" customHeight="1" x14ac:dyDescent="0.2">
      <c r="A14" s="155"/>
      <c r="B14" s="159"/>
      <c r="C14" s="166"/>
      <c r="D14" s="156"/>
      <c r="E14" s="167"/>
      <c r="F14" s="168"/>
      <c r="G14" s="19" t="s">
        <v>34</v>
      </c>
      <c r="H14" s="20">
        <f>IFERROR(+H12/H13,H12)</f>
        <v>1</v>
      </c>
      <c r="I14" s="20">
        <f t="shared" ref="I14:T14" si="0">IFERROR(+I12/I13,I12)</f>
        <v>1</v>
      </c>
      <c r="J14" s="20">
        <f t="shared" si="0"/>
        <v>1</v>
      </c>
      <c r="K14" s="20">
        <f t="shared" si="0"/>
        <v>1</v>
      </c>
      <c r="L14" s="20">
        <f t="shared" si="0"/>
        <v>1</v>
      </c>
      <c r="M14" s="20">
        <f t="shared" si="0"/>
        <v>1</v>
      </c>
      <c r="N14" s="20">
        <f t="shared" si="0"/>
        <v>1</v>
      </c>
      <c r="O14" s="20">
        <f t="shared" si="0"/>
        <v>1</v>
      </c>
      <c r="P14" s="20">
        <f t="shared" si="0"/>
        <v>1</v>
      </c>
      <c r="Q14" s="20">
        <f t="shared" si="0"/>
        <v>1</v>
      </c>
      <c r="R14" s="20">
        <f t="shared" si="0"/>
        <v>1</v>
      </c>
      <c r="S14" s="20">
        <f t="shared" si="0"/>
        <v>1</v>
      </c>
      <c r="T14" s="20">
        <f t="shared" si="0"/>
        <v>1</v>
      </c>
      <c r="U14" s="169"/>
      <c r="V14" s="169"/>
    </row>
    <row r="15" spans="1:22" ht="44.25" customHeight="1" x14ac:dyDescent="0.2">
      <c r="A15" s="155">
        <v>2</v>
      </c>
      <c r="B15" s="157" t="s">
        <v>31</v>
      </c>
      <c r="C15" s="166" t="s">
        <v>35</v>
      </c>
      <c r="D15" s="156" t="s">
        <v>33</v>
      </c>
      <c r="E15" s="167" t="str">
        <f>+'[1]2'!E8</f>
        <v xml:space="preserve"> Adelantar en el 100% los procesos de capacitación programados para la vigencia sobre el Código Disciplinario Único</v>
      </c>
      <c r="F15" s="168" t="str">
        <f>+'[1]2'!B14</f>
        <v>Capacitación sobre el Código Disciplinario Único</v>
      </c>
      <c r="G15" s="14" t="str">
        <f>+'[1]2'!B21</f>
        <v>Número de capacitaciones ejecutadas</v>
      </c>
      <c r="H15" s="15">
        <f>+'[1]2'!B29</f>
        <v>0</v>
      </c>
      <c r="I15" s="15">
        <f>+'[1]2'!B30</f>
        <v>0</v>
      </c>
      <c r="J15" s="21">
        <v>1</v>
      </c>
      <c r="K15" s="16">
        <f>+'[1]2'!B32</f>
        <v>0</v>
      </c>
      <c r="L15" s="16">
        <f>+'[1]2'!B33</f>
        <v>0</v>
      </c>
      <c r="M15" s="16">
        <f>+'[1]2'!B34</f>
        <v>0</v>
      </c>
      <c r="N15" s="16">
        <f>+'[1]2'!B35</f>
        <v>0</v>
      </c>
      <c r="O15" s="16">
        <f>+'[1]2'!B36</f>
        <v>0</v>
      </c>
      <c r="P15" s="16">
        <f>+'[1]2'!B37</f>
        <v>1</v>
      </c>
      <c r="Q15" s="16">
        <f>+'[1]2'!B38</f>
        <v>0</v>
      </c>
      <c r="R15" s="16">
        <f>+'[1]2'!B39</f>
        <v>0</v>
      </c>
      <c r="S15" s="16">
        <f>+'[1]2'!B40</f>
        <v>0</v>
      </c>
      <c r="T15" s="17">
        <f>SUM(H15:S15)</f>
        <v>2</v>
      </c>
      <c r="U15" s="169" t="str">
        <f>+'[1]2'!B48</f>
        <v>Se realizó la capacitación de funcionarios en el Auditorio Naranja el día 20 de septembre del año en curso, con una participación de 108 funcionarios.</v>
      </c>
      <c r="V15" s="169"/>
    </row>
    <row r="16" spans="1:22" ht="44.25" customHeight="1" x14ac:dyDescent="0.2">
      <c r="A16" s="155"/>
      <c r="B16" s="158"/>
      <c r="C16" s="166"/>
      <c r="D16" s="156"/>
      <c r="E16" s="167"/>
      <c r="F16" s="168"/>
      <c r="G16" s="14" t="str">
        <f>+'[1]2'!E21</f>
        <v>Número de capacitaciones programadas</v>
      </c>
      <c r="H16" s="15">
        <f>+'[1]2'!D29</f>
        <v>0</v>
      </c>
      <c r="I16" s="15">
        <f>+'[1]2'!D30</f>
        <v>0</v>
      </c>
      <c r="J16" s="15">
        <v>1</v>
      </c>
      <c r="K16" s="16">
        <f>+'[1]2'!D32</f>
        <v>0</v>
      </c>
      <c r="L16" s="16">
        <f>+'[1]2'!D33</f>
        <v>0</v>
      </c>
      <c r="M16" s="16">
        <f>+'[1]2'!D34</f>
        <v>0</v>
      </c>
      <c r="N16" s="16">
        <f>+'[1]2'!D35</f>
        <v>0</v>
      </c>
      <c r="O16" s="16">
        <f>+'[1]2'!D36</f>
        <v>0</v>
      </c>
      <c r="P16" s="16">
        <f>+'[1]2'!D37</f>
        <v>1</v>
      </c>
      <c r="Q16" s="16">
        <f>+'[1]2'!D38</f>
        <v>0</v>
      </c>
      <c r="R16" s="16">
        <f>+'[1]2'!D39</f>
        <v>0</v>
      </c>
      <c r="S16" s="16">
        <f>+'[1]2'!D40</f>
        <v>0</v>
      </c>
      <c r="T16" s="17">
        <f>SUM(H16:S16)</f>
        <v>2</v>
      </c>
      <c r="U16" s="169"/>
      <c r="V16" s="169"/>
    </row>
    <row r="17" spans="1:25" ht="44.25" customHeight="1" x14ac:dyDescent="0.2">
      <c r="A17" s="155"/>
      <c r="B17" s="159"/>
      <c r="C17" s="166"/>
      <c r="D17" s="156"/>
      <c r="E17" s="167"/>
      <c r="F17" s="168"/>
      <c r="G17" s="19" t="s">
        <v>34</v>
      </c>
      <c r="H17" s="20">
        <f t="shared" ref="H17:T17" si="1">IFERROR(+H15/H16,H15)</f>
        <v>0</v>
      </c>
      <c r="I17" s="20">
        <f t="shared" si="1"/>
        <v>0</v>
      </c>
      <c r="J17" s="20">
        <f t="shared" si="1"/>
        <v>1</v>
      </c>
      <c r="K17" s="20">
        <f t="shared" si="1"/>
        <v>0</v>
      </c>
      <c r="L17" s="20">
        <f t="shared" si="1"/>
        <v>0</v>
      </c>
      <c r="M17" s="20">
        <f t="shared" si="1"/>
        <v>0</v>
      </c>
      <c r="N17" s="20">
        <f t="shared" si="1"/>
        <v>0</v>
      </c>
      <c r="O17" s="20">
        <f t="shared" si="1"/>
        <v>0</v>
      </c>
      <c r="P17" s="20">
        <f t="shared" si="1"/>
        <v>1</v>
      </c>
      <c r="Q17" s="20">
        <f t="shared" si="1"/>
        <v>0</v>
      </c>
      <c r="R17" s="20">
        <f t="shared" si="1"/>
        <v>0</v>
      </c>
      <c r="S17" s="20">
        <f t="shared" si="1"/>
        <v>0</v>
      </c>
      <c r="T17" s="20">
        <f t="shared" si="1"/>
        <v>1</v>
      </c>
      <c r="U17" s="169"/>
      <c r="V17" s="169"/>
    </row>
    <row r="18" spans="1:25" ht="51" customHeight="1" x14ac:dyDescent="0.2">
      <c r="A18" s="155">
        <v>3</v>
      </c>
      <c r="B18" s="157" t="s">
        <v>31</v>
      </c>
      <c r="C18" s="166" t="s">
        <v>36</v>
      </c>
      <c r="D18" s="156" t="s">
        <v>33</v>
      </c>
      <c r="E18" s="167" t="str">
        <f>+'[1]3_PAAC'!E8:H8</f>
        <v>Realizar el 100% de las actividades programadas en el Plan Anticorrupción y de Atención al Ciudadano de la vigencia por la Oficina de Control Disciplinario</v>
      </c>
      <c r="F18" s="168" t="str">
        <f>+'[1]3_PAAC'!B14</f>
        <v>Cumplimiento del P.A.A.C</v>
      </c>
      <c r="G18" s="14" t="str">
        <f>+'[1]3_PAAC'!B21</f>
        <v xml:space="preserve">Porcentaje de actividades ejecutadas </v>
      </c>
      <c r="H18" s="22">
        <f>+'[1]3_PAAC'!B29</f>
        <v>0.2</v>
      </c>
      <c r="I18" s="22">
        <f>+'[1]3_PAAC'!B30</f>
        <v>0</v>
      </c>
      <c r="J18" s="22">
        <f>+'[1]3_PAAC'!B31</f>
        <v>0</v>
      </c>
      <c r="K18" s="23">
        <f>+'[1]3_PAAC'!B32</f>
        <v>0.05</v>
      </c>
      <c r="L18" s="23">
        <f>+'[1]3_PAAC'!B33</f>
        <v>0.2</v>
      </c>
      <c r="M18" s="23">
        <f>+'[1]3_PAAC'!B34</f>
        <v>0</v>
      </c>
      <c r="N18" s="23">
        <f>+'[1]3_PAAC'!B35</f>
        <v>0</v>
      </c>
      <c r="O18" s="23">
        <f>+'[1]3_PAAC'!B36</f>
        <v>0</v>
      </c>
      <c r="P18" s="23">
        <v>0.2</v>
      </c>
      <c r="Q18" s="23">
        <v>0.15</v>
      </c>
      <c r="R18" s="23">
        <f>+'[1]3_PAAC'!B39</f>
        <v>0</v>
      </c>
      <c r="S18" s="23">
        <f>+'[1]3_PAAC'!B40</f>
        <v>0</v>
      </c>
      <c r="T18" s="24">
        <f>SUM(H18:S18)</f>
        <v>0.8</v>
      </c>
      <c r="U18" s="146" t="str">
        <f>+'[1]3_PAAC'!B48</f>
        <v>Las quejas que llegan a la oficina son atendidas de forma oportuna.</v>
      </c>
      <c r="V18" s="147"/>
    </row>
    <row r="19" spans="1:25" ht="51" customHeight="1" x14ac:dyDescent="0.2">
      <c r="A19" s="155"/>
      <c r="B19" s="158"/>
      <c r="C19" s="166"/>
      <c r="D19" s="156"/>
      <c r="E19" s="167"/>
      <c r="F19" s="168"/>
      <c r="G19" s="14" t="str">
        <f>+'[1]3_PAAC'!E21</f>
        <v>Porcentaje de actividades programadas</v>
      </c>
      <c r="H19" s="22">
        <f>+'[1]3_PAAC'!D29</f>
        <v>0.2</v>
      </c>
      <c r="I19" s="22">
        <f>+'[1]3_PAAC'!D30</f>
        <v>0</v>
      </c>
      <c r="J19" s="22">
        <f>+'[1]3_PAAC'!D31</f>
        <v>0</v>
      </c>
      <c r="K19" s="23">
        <f>+'[1]3_PAAC'!D32</f>
        <v>0.05</v>
      </c>
      <c r="L19" s="25">
        <v>0</v>
      </c>
      <c r="M19" s="25">
        <f>+'[1]3_PAAC'!D34</f>
        <v>0.05</v>
      </c>
      <c r="N19" s="25">
        <f>+'[1]3_PAAC'!D35</f>
        <v>0</v>
      </c>
      <c r="O19" s="25">
        <f>+'[1]3_PAAC'!D36</f>
        <v>0</v>
      </c>
      <c r="P19" s="25">
        <f>+'[1]3_PAAC'!D37</f>
        <v>0.2</v>
      </c>
      <c r="Q19" s="25">
        <f>+'[1]3_PAAC'!D38</f>
        <v>0.15</v>
      </c>
      <c r="R19" s="25">
        <f>+'[1]3_PAAC'!D39</f>
        <v>0</v>
      </c>
      <c r="S19" s="25">
        <v>0</v>
      </c>
      <c r="T19" s="24">
        <v>0.8</v>
      </c>
      <c r="U19" s="148"/>
      <c r="V19" s="149"/>
    </row>
    <row r="20" spans="1:25" ht="51" customHeight="1" x14ac:dyDescent="0.2">
      <c r="A20" s="155"/>
      <c r="B20" s="159"/>
      <c r="C20" s="166"/>
      <c r="D20" s="156"/>
      <c r="E20" s="167"/>
      <c r="F20" s="168"/>
      <c r="G20" s="19" t="s">
        <v>34</v>
      </c>
      <c r="H20" s="20">
        <f t="shared" ref="H20:T20" si="2">IFERROR(+H18/H19,H18)</f>
        <v>1</v>
      </c>
      <c r="I20" s="20">
        <f t="shared" si="2"/>
        <v>0</v>
      </c>
      <c r="J20" s="20">
        <f t="shared" si="2"/>
        <v>0</v>
      </c>
      <c r="K20" s="20">
        <f t="shared" si="2"/>
        <v>1</v>
      </c>
      <c r="L20" s="20">
        <f t="shared" si="2"/>
        <v>0.2</v>
      </c>
      <c r="M20" s="20">
        <f t="shared" si="2"/>
        <v>0</v>
      </c>
      <c r="N20" s="20">
        <f t="shared" si="2"/>
        <v>0</v>
      </c>
      <c r="O20" s="20">
        <f t="shared" si="2"/>
        <v>0</v>
      </c>
      <c r="P20" s="20">
        <f t="shared" si="2"/>
        <v>1</v>
      </c>
      <c r="Q20" s="20">
        <f t="shared" si="2"/>
        <v>1</v>
      </c>
      <c r="R20" s="20">
        <f t="shared" si="2"/>
        <v>0</v>
      </c>
      <c r="S20" s="20">
        <f t="shared" si="2"/>
        <v>0</v>
      </c>
      <c r="T20" s="20">
        <f t="shared" si="2"/>
        <v>1</v>
      </c>
      <c r="U20" s="150"/>
      <c r="V20" s="151"/>
    </row>
    <row r="21" spans="1:25" ht="42" customHeight="1" x14ac:dyDescent="0.2">
      <c r="A21" s="152" t="s">
        <v>37</v>
      </c>
      <c r="B21" s="153"/>
      <c r="C21" s="153"/>
      <c r="D21" s="153"/>
      <c r="E21" s="153"/>
      <c r="F21" s="153"/>
      <c r="G21" s="153"/>
      <c r="H21" s="153"/>
      <c r="I21" s="153"/>
      <c r="J21" s="153"/>
      <c r="K21" s="153"/>
      <c r="L21" s="153"/>
      <c r="M21" s="153"/>
      <c r="N21" s="153"/>
      <c r="O21" s="153"/>
      <c r="P21" s="153"/>
      <c r="Q21" s="153"/>
      <c r="R21" s="153"/>
      <c r="S21" s="153"/>
      <c r="T21" s="153"/>
      <c r="U21" s="153"/>
      <c r="V21" s="154"/>
    </row>
    <row r="22" spans="1:25" ht="45" customHeight="1" x14ac:dyDescent="0.2">
      <c r="A22" s="155">
        <v>3</v>
      </c>
      <c r="B22" s="156" t="s">
        <v>31</v>
      </c>
      <c r="C22" s="157" t="s">
        <v>38</v>
      </c>
      <c r="D22" s="157" t="s">
        <v>33</v>
      </c>
      <c r="E22" s="160" t="str">
        <f>+'[1]4'!F8</f>
        <v>Adelantar el procedimiento conforme con las competencias otorgadas por la Ley 734 de 2002</v>
      </c>
      <c r="F22" s="163" t="str">
        <f>+'[1]4'!B14</f>
        <v>Actuaciones con observancia de requisitos legales, sustanciales y procedimentales</v>
      </c>
      <c r="G22" s="14" t="str">
        <f>+'[1]4'!A23</f>
        <v>Apertura Indagación preliminar</v>
      </c>
      <c r="H22" s="26">
        <v>26</v>
      </c>
      <c r="I22" s="26">
        <v>31</v>
      </c>
      <c r="J22" s="26">
        <v>53</v>
      </c>
      <c r="K22" s="27">
        <f>+'[1]4'!E23</f>
        <v>51</v>
      </c>
      <c r="L22" s="27">
        <f>+'[1]4'!F23</f>
        <v>74</v>
      </c>
      <c r="M22" s="27">
        <f>+'[1]4'!G23</f>
        <v>16</v>
      </c>
      <c r="N22" s="27">
        <f>+'[1]4'!H23</f>
        <v>39</v>
      </c>
      <c r="O22" s="27">
        <f>+'[1]4'!I23</f>
        <v>27</v>
      </c>
      <c r="P22" s="27">
        <f>+'[1]4'!J23</f>
        <v>11</v>
      </c>
      <c r="Q22" s="27">
        <v>18</v>
      </c>
      <c r="R22" s="27">
        <v>10</v>
      </c>
      <c r="S22" s="27">
        <v>9</v>
      </c>
      <c r="T22" s="28">
        <f>SUM(H22:S22)</f>
        <v>365</v>
      </c>
      <c r="U22" s="146" t="s">
        <v>39</v>
      </c>
      <c r="V22" s="147"/>
      <c r="Y22" s="29"/>
    </row>
    <row r="23" spans="1:25" ht="45" customHeight="1" x14ac:dyDescent="0.2">
      <c r="A23" s="155"/>
      <c r="B23" s="156"/>
      <c r="C23" s="158"/>
      <c r="D23" s="158"/>
      <c r="E23" s="161"/>
      <c r="F23" s="164"/>
      <c r="G23" s="14" t="str">
        <f>+'[1]4'!A24</f>
        <v>Autos Inhibitorios</v>
      </c>
      <c r="H23" s="26">
        <v>4</v>
      </c>
      <c r="I23" s="26">
        <v>4</v>
      </c>
      <c r="J23" s="26">
        <v>7</v>
      </c>
      <c r="K23" s="27">
        <f>+'[1]4'!E24</f>
        <v>5</v>
      </c>
      <c r="L23" s="27">
        <f>+'[1]4'!F24</f>
        <v>0</v>
      </c>
      <c r="M23" s="27">
        <f>+'[1]4'!G24</f>
        <v>2</v>
      </c>
      <c r="N23" s="27">
        <f>+'[1]4'!H24</f>
        <v>1</v>
      </c>
      <c r="O23" s="27">
        <f>+'[1]4'!I24</f>
        <v>4</v>
      </c>
      <c r="P23" s="27">
        <f>+'[1]4'!J24</f>
        <v>1</v>
      </c>
      <c r="Q23" s="27">
        <v>4</v>
      </c>
      <c r="R23" s="27">
        <f>+'[1]4'!L24</f>
        <v>0</v>
      </c>
      <c r="S23" s="27">
        <v>1</v>
      </c>
      <c r="T23" s="28">
        <f t="shared" ref="T23:T58" si="3">SUM(H23:S23)</f>
        <v>33</v>
      </c>
      <c r="U23" s="148"/>
      <c r="V23" s="149"/>
      <c r="Y23" s="29"/>
    </row>
    <row r="24" spans="1:25" ht="45" customHeight="1" x14ac:dyDescent="0.2">
      <c r="A24" s="155"/>
      <c r="B24" s="156"/>
      <c r="C24" s="158"/>
      <c r="D24" s="158"/>
      <c r="E24" s="161"/>
      <c r="F24" s="164"/>
      <c r="G24" s="14" t="str">
        <f>+'[1]4'!A25</f>
        <v>Auto de acumulación o de incorporación</v>
      </c>
      <c r="H24" s="26">
        <f>+'[1]4'!B25</f>
        <v>0</v>
      </c>
      <c r="I24" s="26">
        <v>3</v>
      </c>
      <c r="J24" s="26">
        <f>+'[1]4'!D25</f>
        <v>0</v>
      </c>
      <c r="K24" s="27">
        <f>+'[1]4'!E25</f>
        <v>0</v>
      </c>
      <c r="L24" s="27">
        <f>+'[1]4'!F25</f>
        <v>3</v>
      </c>
      <c r="M24" s="27">
        <f>+'[1]4'!G25</f>
        <v>0</v>
      </c>
      <c r="N24" s="27">
        <f>+'[1]4'!H25</f>
        <v>2</v>
      </c>
      <c r="O24" s="27">
        <f>+'[1]4'!I25</f>
        <v>8</v>
      </c>
      <c r="P24" s="27">
        <f>+'[1]4'!J25</f>
        <v>3</v>
      </c>
      <c r="Q24" s="27">
        <v>9</v>
      </c>
      <c r="R24" s="27">
        <v>2</v>
      </c>
      <c r="S24" s="27">
        <v>1</v>
      </c>
      <c r="T24" s="28">
        <f t="shared" si="3"/>
        <v>31</v>
      </c>
      <c r="U24" s="148"/>
      <c r="V24" s="149"/>
      <c r="Y24" s="29"/>
    </row>
    <row r="25" spans="1:25" ht="45" customHeight="1" x14ac:dyDescent="0.2">
      <c r="A25" s="155"/>
      <c r="B25" s="156"/>
      <c r="C25" s="158"/>
      <c r="D25" s="158"/>
      <c r="E25" s="161"/>
      <c r="F25" s="164"/>
      <c r="G25" s="14" t="str">
        <f>+'[1]4'!A27</f>
        <v>Prórroga del término de la investigación disciplinaria</v>
      </c>
      <c r="H25" s="26">
        <v>1</v>
      </c>
      <c r="I25" s="26">
        <f>+'[1]4'!C27</f>
        <v>0</v>
      </c>
      <c r="J25" s="26">
        <f>+'[1]4'!D27</f>
        <v>0</v>
      </c>
      <c r="K25" s="27">
        <f>+'[1]4'!E27</f>
        <v>0</v>
      </c>
      <c r="L25" s="27">
        <f>+'[1]4'!F27</f>
        <v>0</v>
      </c>
      <c r="M25" s="27">
        <f>+'[1]4'!G27</f>
        <v>0</v>
      </c>
      <c r="N25" s="27">
        <f>+'[1]4'!H27</f>
        <v>1</v>
      </c>
      <c r="O25" s="27">
        <f>+'[1]4'!I27</f>
        <v>0</v>
      </c>
      <c r="P25" s="27">
        <f>+'[1]4'!J27</f>
        <v>0</v>
      </c>
      <c r="Q25" s="27">
        <f>+'[1]4'!K27</f>
        <v>0</v>
      </c>
      <c r="R25" s="27">
        <f>+'[1]4'!L27</f>
        <v>0</v>
      </c>
      <c r="S25" s="27">
        <f>+'[1]4'!M27</f>
        <v>0</v>
      </c>
      <c r="T25" s="28">
        <f t="shared" si="3"/>
        <v>2</v>
      </c>
      <c r="U25" s="148"/>
      <c r="V25" s="149"/>
      <c r="Y25" s="29"/>
    </row>
    <row r="26" spans="1:25" ht="45" customHeight="1" x14ac:dyDescent="0.2">
      <c r="A26" s="155"/>
      <c r="B26" s="156"/>
      <c r="C26" s="158"/>
      <c r="D26" s="158"/>
      <c r="E26" s="161"/>
      <c r="F26" s="164"/>
      <c r="G26" s="14" t="str">
        <f>+'[1]4'!A28</f>
        <v>Auto de Cierre de Investigación</v>
      </c>
      <c r="H26" s="26">
        <v>7</v>
      </c>
      <c r="I26" s="26">
        <v>4</v>
      </c>
      <c r="J26" s="26">
        <v>1</v>
      </c>
      <c r="K26" s="27">
        <f>+'[1]4'!E28</f>
        <v>0</v>
      </c>
      <c r="L26" s="27">
        <f>+'[1]4'!F28</f>
        <v>0</v>
      </c>
      <c r="M26" s="27">
        <f>+'[1]4'!G28</f>
        <v>0</v>
      </c>
      <c r="N26" s="27">
        <f>+'[1]4'!H28</f>
        <v>0</v>
      </c>
      <c r="O26" s="27">
        <f>+'[1]4'!I28</f>
        <v>1</v>
      </c>
      <c r="P26" s="27">
        <f>+'[1]4'!J28</f>
        <v>0</v>
      </c>
      <c r="Q26" s="27">
        <v>1</v>
      </c>
      <c r="R26" s="27">
        <f>+'[1]4'!L28</f>
        <v>0</v>
      </c>
      <c r="S26" s="27">
        <f>+'[1]4'!M28</f>
        <v>0</v>
      </c>
      <c r="T26" s="28">
        <f t="shared" si="3"/>
        <v>14</v>
      </c>
      <c r="U26" s="148"/>
      <c r="V26" s="149"/>
      <c r="Y26" s="29"/>
    </row>
    <row r="27" spans="1:25" ht="45" customHeight="1" x14ac:dyDescent="0.2">
      <c r="A27" s="155"/>
      <c r="B27" s="156"/>
      <c r="C27" s="158"/>
      <c r="D27" s="158"/>
      <c r="E27" s="161"/>
      <c r="F27" s="164"/>
      <c r="G27" s="14" t="str">
        <f>+'[1]4'!A29</f>
        <v xml:space="preserve">Auto Pliego de Cargos </v>
      </c>
      <c r="H27" s="26">
        <f>+'[1]4'!B29</f>
        <v>0</v>
      </c>
      <c r="I27" s="26">
        <f>+'[1]4'!C29</f>
        <v>0</v>
      </c>
      <c r="J27" s="26">
        <f>+'[1]4'!D29</f>
        <v>0</v>
      </c>
      <c r="K27" s="27">
        <f>+'[1]4'!E29</f>
        <v>0</v>
      </c>
      <c r="L27" s="27">
        <f>+'[1]4'!F29</f>
        <v>0</v>
      </c>
      <c r="M27" s="27">
        <f>+'[1]4'!G29</f>
        <v>0</v>
      </c>
      <c r="N27" s="27">
        <f>+'[1]4'!H29</f>
        <v>0</v>
      </c>
      <c r="O27" s="27">
        <f>+'[1]4'!I29</f>
        <v>0</v>
      </c>
      <c r="P27" s="27">
        <f>+'[1]4'!J29</f>
        <v>0</v>
      </c>
      <c r="Q27" s="27">
        <f>+'[1]4'!K29</f>
        <v>0</v>
      </c>
      <c r="R27" s="27">
        <f>+'[1]4'!L29</f>
        <v>0</v>
      </c>
      <c r="S27" s="27">
        <f>+'[1]4'!M29</f>
        <v>0</v>
      </c>
      <c r="T27" s="28">
        <f t="shared" si="3"/>
        <v>0</v>
      </c>
      <c r="U27" s="148"/>
      <c r="V27" s="149"/>
      <c r="Y27" s="29"/>
    </row>
    <row r="28" spans="1:25" ht="45" customHeight="1" x14ac:dyDescent="0.2">
      <c r="A28" s="155"/>
      <c r="B28" s="156"/>
      <c r="C28" s="158"/>
      <c r="D28" s="158"/>
      <c r="E28" s="161"/>
      <c r="F28" s="164"/>
      <c r="G28" s="14" t="str">
        <f>+'[1]4'!A30</f>
        <v>Auto de Citación a Audiencia Pública</v>
      </c>
      <c r="H28" s="26">
        <f>+'[1]4'!B30</f>
        <v>0</v>
      </c>
      <c r="I28" s="26">
        <f>+'[1]4'!C30</f>
        <v>0</v>
      </c>
      <c r="J28" s="26">
        <f>+'[1]4'!D30</f>
        <v>0</v>
      </c>
      <c r="K28" s="27">
        <f>+'[1]4'!E30</f>
        <v>0</v>
      </c>
      <c r="L28" s="27">
        <f>+'[1]4'!F30</f>
        <v>0</v>
      </c>
      <c r="M28" s="27">
        <f>+'[1]4'!G30</f>
        <v>0</v>
      </c>
      <c r="N28" s="27">
        <f>+'[1]4'!H30</f>
        <v>0</v>
      </c>
      <c r="O28" s="27">
        <f>+'[1]4'!I30</f>
        <v>0</v>
      </c>
      <c r="P28" s="27">
        <f>+'[1]4'!J30</f>
        <v>0</v>
      </c>
      <c r="Q28" s="27">
        <f>+'[1]4'!K30</f>
        <v>0</v>
      </c>
      <c r="R28" s="27">
        <f>+'[1]4'!L30</f>
        <v>0</v>
      </c>
      <c r="S28" s="27">
        <f>+'[1]4'!M30</f>
        <v>0</v>
      </c>
      <c r="T28" s="28">
        <f t="shared" si="3"/>
        <v>0</v>
      </c>
      <c r="U28" s="148"/>
      <c r="V28" s="149"/>
      <c r="Y28" s="29"/>
    </row>
    <row r="29" spans="1:25" ht="45" customHeight="1" x14ac:dyDescent="0.2">
      <c r="A29" s="155"/>
      <c r="B29" s="156"/>
      <c r="C29" s="158"/>
      <c r="D29" s="158"/>
      <c r="E29" s="161"/>
      <c r="F29" s="164"/>
      <c r="G29" s="14" t="str">
        <f>+'[1]4'!A31</f>
        <v>Auto Decreto de pruebas</v>
      </c>
      <c r="H29" s="26">
        <v>60</v>
      </c>
      <c r="I29" s="26">
        <v>73</v>
      </c>
      <c r="J29" s="26">
        <v>87</v>
      </c>
      <c r="K29" s="27">
        <f>+'[1]4'!E31</f>
        <v>17</v>
      </c>
      <c r="L29" s="27">
        <f>+'[1]4'!F31</f>
        <v>14</v>
      </c>
      <c r="M29" s="27">
        <f>+'[1]4'!G31</f>
        <v>0</v>
      </c>
      <c r="N29" s="27">
        <f>+'[1]4'!H31</f>
        <v>11</v>
      </c>
      <c r="O29" s="27">
        <f>+'[1]4'!I31</f>
        <v>14</v>
      </c>
      <c r="P29" s="27">
        <f>+'[1]4'!J31</f>
        <v>66</v>
      </c>
      <c r="Q29" s="27">
        <v>44</v>
      </c>
      <c r="R29" s="27">
        <v>19</v>
      </c>
      <c r="S29" s="27">
        <v>18</v>
      </c>
      <c r="T29" s="28">
        <f t="shared" si="3"/>
        <v>423</v>
      </c>
      <c r="U29" s="148"/>
      <c r="V29" s="149"/>
      <c r="Y29" s="29"/>
    </row>
    <row r="30" spans="1:25" ht="45" customHeight="1" x14ac:dyDescent="0.2">
      <c r="A30" s="155"/>
      <c r="B30" s="156"/>
      <c r="C30" s="158"/>
      <c r="D30" s="158"/>
      <c r="E30" s="161"/>
      <c r="F30" s="164"/>
      <c r="G30" s="14" t="str">
        <f>+'[1]4'!A32</f>
        <v>Auto que resuelve  nulidad de parte o de oficio</v>
      </c>
      <c r="H30" s="26">
        <f>+'[1]4'!B32</f>
        <v>0</v>
      </c>
      <c r="I30" s="26">
        <f>+'[1]4'!C32</f>
        <v>0</v>
      </c>
      <c r="J30" s="26">
        <f>+'[1]4'!D32</f>
        <v>0</v>
      </c>
      <c r="K30" s="27">
        <f>+'[1]4'!E32</f>
        <v>0</v>
      </c>
      <c r="L30" s="27">
        <f>+'[1]4'!F32</f>
        <v>0</v>
      </c>
      <c r="M30" s="27">
        <f>+'[1]4'!G32</f>
        <v>0</v>
      </c>
      <c r="N30" s="27">
        <f>+'[1]4'!H32</f>
        <v>0</v>
      </c>
      <c r="O30" s="27">
        <f>+'[1]4'!I32</f>
        <v>0</v>
      </c>
      <c r="P30" s="27">
        <f>+'[1]4'!J32</f>
        <v>0</v>
      </c>
      <c r="Q30" s="27">
        <f>+'[1]4'!K32</f>
        <v>0</v>
      </c>
      <c r="R30" s="27">
        <f>+'[1]4'!L32</f>
        <v>0</v>
      </c>
      <c r="S30" s="27">
        <f>+'[1]4'!M32</f>
        <v>0</v>
      </c>
      <c r="T30" s="28">
        <f t="shared" si="3"/>
        <v>0</v>
      </c>
      <c r="U30" s="148"/>
      <c r="V30" s="149"/>
      <c r="Y30" s="29"/>
    </row>
    <row r="31" spans="1:25" ht="45" customHeight="1" x14ac:dyDescent="0.2">
      <c r="A31" s="155"/>
      <c r="B31" s="156"/>
      <c r="C31" s="158"/>
      <c r="D31" s="158"/>
      <c r="E31" s="161"/>
      <c r="F31" s="164"/>
      <c r="G31" s="14" t="str">
        <f>+'[1]4'!A34</f>
        <v>Auto que resuelve recurso de reposición</v>
      </c>
      <c r="H31" s="26">
        <v>1</v>
      </c>
      <c r="I31" s="26">
        <f>+'[1]4'!C34</f>
        <v>0</v>
      </c>
      <c r="J31" s="26">
        <f>+'[1]4'!D34</f>
        <v>0</v>
      </c>
      <c r="K31" s="27">
        <f>+'[1]4'!E34</f>
        <v>0</v>
      </c>
      <c r="L31" s="27">
        <f>+'[1]4'!F34</f>
        <v>0</v>
      </c>
      <c r="M31" s="27">
        <f>+'[1]4'!G34</f>
        <v>0</v>
      </c>
      <c r="N31" s="27">
        <f>+'[1]4'!H34</f>
        <v>0</v>
      </c>
      <c r="O31" s="27">
        <f>+'[1]4'!I34</f>
        <v>0</v>
      </c>
      <c r="P31" s="27">
        <f>+'[1]4'!J34</f>
        <v>0</v>
      </c>
      <c r="Q31" s="27">
        <f>+'[1]4'!K34</f>
        <v>0</v>
      </c>
      <c r="R31" s="27">
        <v>1</v>
      </c>
      <c r="S31" s="27">
        <f>+'[1]4'!M34</f>
        <v>0</v>
      </c>
      <c r="T31" s="28">
        <f t="shared" si="3"/>
        <v>2</v>
      </c>
      <c r="U31" s="148"/>
      <c r="V31" s="149"/>
      <c r="Y31" s="29"/>
    </row>
    <row r="32" spans="1:25" ht="45" customHeight="1" x14ac:dyDescent="0.2">
      <c r="A32" s="155"/>
      <c r="B32" s="156"/>
      <c r="C32" s="158"/>
      <c r="D32" s="158"/>
      <c r="E32" s="161"/>
      <c r="F32" s="164"/>
      <c r="G32" s="14" t="str">
        <f>+'[1]4'!A35</f>
        <v>Auto de remisión por competencia</v>
      </c>
      <c r="H32" s="26">
        <f>+'[1]4'!B35</f>
        <v>0</v>
      </c>
      <c r="I32" s="26">
        <v>7</v>
      </c>
      <c r="J32" s="26">
        <f>+'[1]4'!D35</f>
        <v>0</v>
      </c>
      <c r="K32" s="27">
        <f>+'[1]4'!E35</f>
        <v>0</v>
      </c>
      <c r="L32" s="27">
        <f>+'[1]4'!F35</f>
        <v>0</v>
      </c>
      <c r="M32" s="27">
        <f>+'[1]4'!G35</f>
        <v>1</v>
      </c>
      <c r="N32" s="27">
        <f>+'[1]4'!H35</f>
        <v>0</v>
      </c>
      <c r="O32" s="27">
        <f>+'[1]4'!I35</f>
        <v>0</v>
      </c>
      <c r="P32" s="27">
        <f>+'[1]4'!J35</f>
        <v>0</v>
      </c>
      <c r="Q32" s="27">
        <v>1</v>
      </c>
      <c r="R32" s="27">
        <f>+'[1]4'!L35</f>
        <v>0</v>
      </c>
      <c r="S32" s="27">
        <f>+'[1]4'!M35</f>
        <v>0</v>
      </c>
      <c r="T32" s="28">
        <f t="shared" si="3"/>
        <v>9</v>
      </c>
      <c r="U32" s="148"/>
      <c r="V32" s="149"/>
      <c r="Y32" s="29"/>
    </row>
    <row r="33" spans="1:25" ht="45" customHeight="1" x14ac:dyDescent="0.2">
      <c r="A33" s="155"/>
      <c r="B33" s="156"/>
      <c r="C33" s="158"/>
      <c r="D33" s="158"/>
      <c r="E33" s="161"/>
      <c r="F33" s="164"/>
      <c r="G33" s="14" t="str">
        <f>+'[1]4'!A36</f>
        <v xml:space="preserve"> Expedientes archivados </v>
      </c>
      <c r="H33" s="26">
        <v>133</v>
      </c>
      <c r="I33" s="30">
        <v>11</v>
      </c>
      <c r="J33" s="26">
        <v>2</v>
      </c>
      <c r="K33" s="27">
        <f>+'[1]4'!E36</f>
        <v>0</v>
      </c>
      <c r="L33" s="27">
        <f>+'[1]4'!F36</f>
        <v>1</v>
      </c>
      <c r="M33" s="27">
        <f>+'[1]4'!G36</f>
        <v>1</v>
      </c>
      <c r="N33" s="27">
        <f>+'[1]4'!H36</f>
        <v>57</v>
      </c>
      <c r="O33" s="27">
        <f>+'[1]4'!I36</f>
        <v>44</v>
      </c>
      <c r="P33" s="27">
        <f>+'[1]4'!J36</f>
        <v>47</v>
      </c>
      <c r="Q33" s="27">
        <v>44</v>
      </c>
      <c r="R33" s="27">
        <v>35</v>
      </c>
      <c r="S33" s="27">
        <v>16</v>
      </c>
      <c r="T33" s="28">
        <f t="shared" si="3"/>
        <v>391</v>
      </c>
      <c r="U33" s="148"/>
      <c r="V33" s="149"/>
      <c r="Y33" s="29"/>
    </row>
    <row r="34" spans="1:25" ht="45" customHeight="1" x14ac:dyDescent="0.2">
      <c r="A34" s="155"/>
      <c r="B34" s="156"/>
      <c r="C34" s="158"/>
      <c r="D34" s="158"/>
      <c r="E34" s="161"/>
      <c r="F34" s="164"/>
      <c r="G34" s="14" t="str">
        <f>+'[1]4'!A37</f>
        <v>Fallos</v>
      </c>
      <c r="H34" s="26">
        <f>+'[1]4'!B37</f>
        <v>0</v>
      </c>
      <c r="I34" s="26">
        <f>+'[1]4'!C37</f>
        <v>0</v>
      </c>
      <c r="J34" s="26">
        <f>+'[1]4'!D37</f>
        <v>0</v>
      </c>
      <c r="K34" s="27">
        <f>+'[1]4'!E37</f>
        <v>0</v>
      </c>
      <c r="L34" s="27">
        <f>+'[1]4'!F37</f>
        <v>0</v>
      </c>
      <c r="M34" s="27">
        <f>+'[1]4'!G37</f>
        <v>0</v>
      </c>
      <c r="N34" s="27">
        <f>+'[1]4'!H37</f>
        <v>0</v>
      </c>
      <c r="O34" s="27">
        <f>+'[1]4'!I37</f>
        <v>1</v>
      </c>
      <c r="P34" s="27">
        <f>+'[1]4'!J37</f>
        <v>0</v>
      </c>
      <c r="Q34" s="27">
        <f>+'[1]4'!K37</f>
        <v>0</v>
      </c>
      <c r="R34" s="27">
        <f>+'[1]4'!L37</f>
        <v>0</v>
      </c>
      <c r="S34" s="27">
        <f>+'[1]4'!M37</f>
        <v>0</v>
      </c>
      <c r="T34" s="28">
        <f t="shared" si="3"/>
        <v>1</v>
      </c>
      <c r="U34" s="148"/>
      <c r="V34" s="149"/>
      <c r="Y34" s="29"/>
    </row>
    <row r="35" spans="1:25" ht="45" customHeight="1" x14ac:dyDescent="0.2">
      <c r="A35" s="155"/>
      <c r="B35" s="156"/>
      <c r="C35" s="158"/>
      <c r="D35" s="158"/>
      <c r="E35" s="161"/>
      <c r="F35" s="164"/>
      <c r="G35" s="14" t="str">
        <f>+'[1]4'!A38</f>
        <v xml:space="preserve"> Expedientes Activos</v>
      </c>
      <c r="H35" s="26">
        <f>+'[1]4'!B38</f>
        <v>841</v>
      </c>
      <c r="I35" s="26">
        <f>+'[1]4'!C38</f>
        <v>866</v>
      </c>
      <c r="J35" s="26">
        <v>914</v>
      </c>
      <c r="K35" s="27">
        <f>+'[1]4'!E38</f>
        <v>965</v>
      </c>
      <c r="L35" s="27">
        <f>+'[1]4'!F38</f>
        <v>1029</v>
      </c>
      <c r="M35" s="27">
        <f>+'[1]4'!G38</f>
        <v>1045</v>
      </c>
      <c r="N35" s="27">
        <f>+'[1]4'!H38</f>
        <v>1102</v>
      </c>
      <c r="O35" s="27">
        <f>+'[1]4'!I38</f>
        <v>1125</v>
      </c>
      <c r="P35" s="27">
        <f>+'[1]4'!J38</f>
        <v>1150</v>
      </c>
      <c r="Q35" s="27">
        <v>1116</v>
      </c>
      <c r="R35" s="27">
        <v>1105</v>
      </c>
      <c r="S35" s="27">
        <v>1067</v>
      </c>
      <c r="T35" s="28">
        <v>1067</v>
      </c>
      <c r="U35" s="148"/>
      <c r="V35" s="149"/>
      <c r="Y35" s="29"/>
    </row>
    <row r="36" spans="1:25" ht="45" customHeight="1" x14ac:dyDescent="0.2">
      <c r="A36" s="155"/>
      <c r="B36" s="156"/>
      <c r="C36" s="158"/>
      <c r="D36" s="158"/>
      <c r="E36" s="161"/>
      <c r="F36" s="164"/>
      <c r="G36" s="14" t="str">
        <f>+'[1]4'!A39</f>
        <v>Expedientes Prescritos</v>
      </c>
      <c r="H36" s="26">
        <f>+'[1]4'!B39</f>
        <v>0</v>
      </c>
      <c r="I36" s="26">
        <f>+'[1]4'!C39</f>
        <v>0</v>
      </c>
      <c r="J36" s="26">
        <f>+'[1]4'!D39</f>
        <v>0</v>
      </c>
      <c r="K36" s="27">
        <f>+'[1]4'!E39</f>
        <v>0</v>
      </c>
      <c r="L36" s="27">
        <f>+'[1]4'!F39</f>
        <v>0</v>
      </c>
      <c r="M36" s="27">
        <f>+'[1]4'!G39</f>
        <v>0</v>
      </c>
      <c r="N36" s="27">
        <f>+'[1]4'!H39</f>
        <v>0</v>
      </c>
      <c r="O36" s="27">
        <f>+'[1]4'!I39</f>
        <v>0</v>
      </c>
      <c r="P36" s="27">
        <f>+'[1]4'!J39</f>
        <v>0</v>
      </c>
      <c r="Q36" s="27">
        <f>+'[1]4'!K39</f>
        <v>0</v>
      </c>
      <c r="R36" s="27">
        <f>+'[1]4'!L39</f>
        <v>0</v>
      </c>
      <c r="S36" s="27">
        <f>+'[1]4'!M39</f>
        <v>0</v>
      </c>
      <c r="T36" s="28">
        <f t="shared" si="3"/>
        <v>0</v>
      </c>
      <c r="U36" s="148"/>
      <c r="V36" s="149"/>
      <c r="Y36" s="29"/>
    </row>
    <row r="37" spans="1:25" ht="45" customHeight="1" x14ac:dyDescent="0.2">
      <c r="A37" s="155"/>
      <c r="B37" s="156"/>
      <c r="C37" s="158"/>
      <c r="D37" s="158"/>
      <c r="E37" s="161"/>
      <c r="F37" s="164"/>
      <c r="G37" s="14" t="str">
        <f>+'[1]4'!A40</f>
        <v>Contestación de tutelas, derechos de petición o demandas ante lo Contencioso Administrativo</v>
      </c>
      <c r="H37" s="26">
        <f>+'[1]4'!B40</f>
        <v>0</v>
      </c>
      <c r="I37" s="26">
        <f>+'[1]4'!C40</f>
        <v>0</v>
      </c>
      <c r="J37" s="26">
        <f>+'[1]4'!D40</f>
        <v>0</v>
      </c>
      <c r="K37" s="27">
        <f>+'[1]4'!E40</f>
        <v>0</v>
      </c>
      <c r="L37" s="27">
        <f>+'[1]4'!F40</f>
        <v>0</v>
      </c>
      <c r="M37" s="27">
        <v>0</v>
      </c>
      <c r="N37" s="27">
        <f>+'[1]4'!H40</f>
        <v>0</v>
      </c>
      <c r="O37" s="27">
        <f>+'[1]4'!I40</f>
        <v>0</v>
      </c>
      <c r="P37" s="27">
        <f>+'[1]4'!J40</f>
        <v>0</v>
      </c>
      <c r="Q37" s="27">
        <f>+'[1]4'!K40</f>
        <v>0</v>
      </c>
      <c r="R37" s="27">
        <f>+'[1]4'!L40</f>
        <v>0</v>
      </c>
      <c r="S37" s="27">
        <f>+'[1]4'!M40</f>
        <v>0</v>
      </c>
      <c r="T37" s="28">
        <v>0</v>
      </c>
      <c r="U37" s="148"/>
      <c r="V37" s="149"/>
      <c r="Y37" s="29"/>
    </row>
    <row r="38" spans="1:25" ht="45" customHeight="1" x14ac:dyDescent="0.2">
      <c r="A38" s="155"/>
      <c r="B38" s="156"/>
      <c r="C38" s="158"/>
      <c r="D38" s="158"/>
      <c r="E38" s="161"/>
      <c r="F38" s="164"/>
      <c r="G38" s="14" t="s">
        <v>40</v>
      </c>
      <c r="H38" s="26">
        <f>+'[1]4'!B41</f>
        <v>0</v>
      </c>
      <c r="I38" s="26">
        <v>2</v>
      </c>
      <c r="J38" s="26">
        <v>5</v>
      </c>
      <c r="K38" s="27">
        <f>+'[1]4'!E41</f>
        <v>0</v>
      </c>
      <c r="L38" s="27">
        <f>+'[1]4'!F41</f>
        <v>0</v>
      </c>
      <c r="M38" s="27">
        <f>+'[1]4'!G41</f>
        <v>0</v>
      </c>
      <c r="N38" s="27">
        <f>+'[1]4'!H41</f>
        <v>0</v>
      </c>
      <c r="O38" s="27">
        <f>+'[1]4'!I41</f>
        <v>0</v>
      </c>
      <c r="P38" s="27">
        <f>+'[1]4'!J41</f>
        <v>0</v>
      </c>
      <c r="Q38" s="27">
        <v>1</v>
      </c>
      <c r="R38" s="27">
        <v>5</v>
      </c>
      <c r="S38" s="27">
        <v>5</v>
      </c>
      <c r="T38" s="28">
        <f t="shared" si="3"/>
        <v>18</v>
      </c>
      <c r="U38" s="148"/>
      <c r="V38" s="149"/>
      <c r="Y38" s="29"/>
    </row>
    <row r="39" spans="1:25" ht="45" customHeight="1" x14ac:dyDescent="0.2">
      <c r="A39" s="155"/>
      <c r="B39" s="156"/>
      <c r="C39" s="158"/>
      <c r="D39" s="158"/>
      <c r="E39" s="161"/>
      <c r="F39" s="164"/>
      <c r="G39" s="14" t="s">
        <v>41</v>
      </c>
      <c r="H39" s="26">
        <v>104</v>
      </c>
      <c r="I39" s="26">
        <v>12</v>
      </c>
      <c r="J39" s="26">
        <f>+'[1]4'!D42</f>
        <v>0</v>
      </c>
      <c r="K39" s="27">
        <f>+'[1]4'!E42</f>
        <v>0</v>
      </c>
      <c r="L39" s="27">
        <f>+'[1]4'!F42</f>
        <v>0</v>
      </c>
      <c r="M39" s="27">
        <f>+'[1]4'!G42</f>
        <v>0</v>
      </c>
      <c r="N39" s="27">
        <f>+'[1]4'!H42</f>
        <v>0</v>
      </c>
      <c r="O39" s="27">
        <f>+'[1]4'!I42</f>
        <v>0</v>
      </c>
      <c r="P39" s="27">
        <f>+'[1]4'!J42</f>
        <v>0</v>
      </c>
      <c r="Q39" s="27">
        <v>3</v>
      </c>
      <c r="R39" s="27">
        <v>1</v>
      </c>
      <c r="S39" s="27">
        <f>+'[1]4'!M42</f>
        <v>0</v>
      </c>
      <c r="T39" s="28">
        <f t="shared" si="3"/>
        <v>120</v>
      </c>
      <c r="U39" s="148"/>
      <c r="V39" s="149"/>
      <c r="Y39" s="29"/>
    </row>
    <row r="40" spans="1:25" ht="45" customHeight="1" x14ac:dyDescent="0.2">
      <c r="A40" s="155"/>
      <c r="B40" s="156"/>
      <c r="C40" s="158"/>
      <c r="D40" s="158"/>
      <c r="E40" s="161"/>
      <c r="F40" s="164"/>
      <c r="G40" s="14" t="str">
        <f>+'[1]4'!A43</f>
        <v>Auto que concede recurso de queja</v>
      </c>
      <c r="H40" s="26">
        <f>+'[1]4'!B43</f>
        <v>0</v>
      </c>
      <c r="I40" s="26">
        <f>+'[1]4'!C43</f>
        <v>0</v>
      </c>
      <c r="J40" s="26">
        <f>+'[1]4'!D43</f>
        <v>0</v>
      </c>
      <c r="K40" s="27">
        <f>+'[1]4'!E43</f>
        <v>0</v>
      </c>
      <c r="L40" s="27">
        <f>+'[1]4'!F43</f>
        <v>0</v>
      </c>
      <c r="M40" s="27">
        <f>+'[1]4'!G43</f>
        <v>0</v>
      </c>
      <c r="N40" s="27">
        <f>+'[1]4'!H43</f>
        <v>0</v>
      </c>
      <c r="O40" s="27">
        <f>+'[1]4'!I43</f>
        <v>0</v>
      </c>
      <c r="P40" s="27">
        <f>+'[1]4'!J43</f>
        <v>0</v>
      </c>
      <c r="Q40" s="27">
        <f>+'[1]4'!K43</f>
        <v>0</v>
      </c>
      <c r="R40" s="27">
        <f>+'[1]4'!L43</f>
        <v>0</v>
      </c>
      <c r="S40" s="27">
        <f>+'[1]4'!M43</f>
        <v>0</v>
      </c>
      <c r="T40" s="28">
        <f t="shared" si="3"/>
        <v>0</v>
      </c>
      <c r="U40" s="148"/>
      <c r="V40" s="149"/>
      <c r="Y40" s="29"/>
    </row>
    <row r="41" spans="1:25" ht="45" customHeight="1" x14ac:dyDescent="0.2">
      <c r="A41" s="155"/>
      <c r="B41" s="156"/>
      <c r="C41" s="158"/>
      <c r="D41" s="158"/>
      <c r="E41" s="161"/>
      <c r="F41" s="164"/>
      <c r="G41" s="14" t="str">
        <f>+'[1]4'!A44</f>
        <v>Auto que declara persona ausente</v>
      </c>
      <c r="H41" s="26">
        <f>+'[1]4'!B44</f>
        <v>0</v>
      </c>
      <c r="I41" s="26">
        <f>+'[1]4'!C44</f>
        <v>0</v>
      </c>
      <c r="J41" s="26">
        <f>+'[1]4'!D44</f>
        <v>0</v>
      </c>
      <c r="K41" s="27">
        <f>+'[1]4'!E44</f>
        <v>0</v>
      </c>
      <c r="L41" s="27">
        <f>+'[1]4'!F44</f>
        <v>0</v>
      </c>
      <c r="M41" s="27">
        <f>+'[1]4'!G44</f>
        <v>0</v>
      </c>
      <c r="N41" s="27">
        <f>+'[1]4'!H44</f>
        <v>0</v>
      </c>
      <c r="O41" s="27">
        <f>+'[1]4'!I44</f>
        <v>0</v>
      </c>
      <c r="P41" s="27">
        <f>+'[1]4'!J44</f>
        <v>0</v>
      </c>
      <c r="Q41" s="27">
        <f>+'[1]4'!K44</f>
        <v>0</v>
      </c>
      <c r="R41" s="27">
        <f>+'[1]4'!L44</f>
        <v>0</v>
      </c>
      <c r="S41" s="27">
        <f>+'[1]4'!M44</f>
        <v>0</v>
      </c>
      <c r="T41" s="28">
        <f t="shared" si="3"/>
        <v>0</v>
      </c>
      <c r="U41" s="148"/>
      <c r="V41" s="149"/>
      <c r="Y41" s="29"/>
    </row>
    <row r="42" spans="1:25" ht="45" customHeight="1" x14ac:dyDescent="0.2">
      <c r="A42" s="155"/>
      <c r="B42" s="156"/>
      <c r="C42" s="158"/>
      <c r="D42" s="158"/>
      <c r="E42" s="161"/>
      <c r="F42" s="164"/>
      <c r="G42" s="14" t="str">
        <f>+'[1]4'!A45</f>
        <v>Auto que designa defensor de oficio</v>
      </c>
      <c r="H42" s="26">
        <f>+'[1]4'!B45</f>
        <v>0</v>
      </c>
      <c r="I42" s="26">
        <f>+'[1]4'!C45</f>
        <v>0</v>
      </c>
      <c r="J42" s="26">
        <f>+'[1]4'!D45</f>
        <v>0</v>
      </c>
      <c r="K42" s="27">
        <f>+'[1]4'!E45</f>
        <v>0</v>
      </c>
      <c r="L42" s="27">
        <f>+'[1]4'!F45</f>
        <v>0</v>
      </c>
      <c r="M42" s="27">
        <f>+'[1]4'!G45</f>
        <v>0</v>
      </c>
      <c r="N42" s="27">
        <f>+'[1]4'!H45</f>
        <v>0</v>
      </c>
      <c r="O42" s="27">
        <f>+'[1]4'!I45</f>
        <v>0</v>
      </c>
      <c r="P42" s="27">
        <f>+'[1]4'!J45</f>
        <v>0</v>
      </c>
      <c r="Q42" s="27">
        <f>+'[1]4'!K45</f>
        <v>0</v>
      </c>
      <c r="R42" s="27">
        <f>+'[1]4'!L45</f>
        <v>0</v>
      </c>
      <c r="S42" s="27">
        <f>+'[1]4'!M45</f>
        <v>0</v>
      </c>
      <c r="T42" s="28">
        <f t="shared" si="3"/>
        <v>0</v>
      </c>
      <c r="U42" s="148"/>
      <c r="V42" s="149"/>
      <c r="Y42" s="29"/>
    </row>
    <row r="43" spans="1:25" ht="45" customHeight="1" x14ac:dyDescent="0.2">
      <c r="A43" s="155"/>
      <c r="B43" s="156"/>
      <c r="C43" s="158"/>
      <c r="D43" s="158"/>
      <c r="E43" s="161"/>
      <c r="F43" s="164"/>
      <c r="G43" s="14" t="str">
        <f>+'[1]4'!A46</f>
        <v xml:space="preserve">Avoca Conocimiento </v>
      </c>
      <c r="H43" s="26">
        <f>+'[1]4'!B46</f>
        <v>0</v>
      </c>
      <c r="I43" s="26">
        <f>+'[1]4'!C46</f>
        <v>2</v>
      </c>
      <c r="J43" s="26">
        <f>+'[1]4'!D46</f>
        <v>5</v>
      </c>
      <c r="K43" s="27">
        <f>+'[1]4'!E46</f>
        <v>0</v>
      </c>
      <c r="L43" s="27">
        <f>+'[1]4'!F46</f>
        <v>0</v>
      </c>
      <c r="M43" s="27">
        <f>+'[1]4'!G46</f>
        <v>0</v>
      </c>
      <c r="N43" s="27">
        <f>+'[1]4'!H46</f>
        <v>0</v>
      </c>
      <c r="O43" s="27">
        <f>+'[1]4'!I46</f>
        <v>0</v>
      </c>
      <c r="P43" s="27">
        <f>+'[1]4'!J46</f>
        <v>0</v>
      </c>
      <c r="Q43" s="27">
        <v>1</v>
      </c>
      <c r="R43" s="27">
        <v>5</v>
      </c>
      <c r="S43" s="27">
        <v>5</v>
      </c>
      <c r="T43" s="28">
        <f t="shared" si="3"/>
        <v>18</v>
      </c>
      <c r="U43" s="148"/>
      <c r="V43" s="149"/>
      <c r="Y43" s="29"/>
    </row>
    <row r="44" spans="1:25" ht="45" customHeight="1" x14ac:dyDescent="0.2">
      <c r="A44" s="155"/>
      <c r="B44" s="156"/>
      <c r="C44" s="158"/>
      <c r="D44" s="158"/>
      <c r="E44" s="161"/>
      <c r="F44" s="164"/>
      <c r="G44" s="14" t="str">
        <f>+'[1]4'!A47</f>
        <v xml:space="preserve">Auto que ordena una comision </v>
      </c>
      <c r="H44" s="26">
        <f>+'[1]4'!B47</f>
        <v>0</v>
      </c>
      <c r="I44" s="26">
        <f>+'[1]4'!C47</f>
        <v>0</v>
      </c>
      <c r="J44" s="26">
        <f>+'[1]4'!D47</f>
        <v>0</v>
      </c>
      <c r="K44" s="27">
        <f>+'[1]4'!E47</f>
        <v>0</v>
      </c>
      <c r="L44" s="27">
        <f>+'[1]4'!F47</f>
        <v>0</v>
      </c>
      <c r="M44" s="27">
        <f>+'[1]4'!G47</f>
        <v>0</v>
      </c>
      <c r="N44" s="27">
        <f>+'[1]4'!H47</f>
        <v>0</v>
      </c>
      <c r="O44" s="27">
        <f>+'[1]4'!I47</f>
        <v>0</v>
      </c>
      <c r="P44" s="27">
        <f>+'[1]4'!J47</f>
        <v>0</v>
      </c>
      <c r="Q44" s="27">
        <v>0</v>
      </c>
      <c r="R44" s="27">
        <v>0</v>
      </c>
      <c r="S44" s="27">
        <v>0</v>
      </c>
      <c r="T44" s="28">
        <f t="shared" si="3"/>
        <v>0</v>
      </c>
      <c r="U44" s="148"/>
      <c r="V44" s="149"/>
      <c r="Y44" s="29"/>
    </row>
    <row r="45" spans="1:25" ht="45" customHeight="1" x14ac:dyDescent="0.2">
      <c r="A45" s="155"/>
      <c r="B45" s="156"/>
      <c r="C45" s="158"/>
      <c r="D45" s="158"/>
      <c r="E45" s="161"/>
      <c r="F45" s="164"/>
      <c r="G45" s="14" t="str">
        <f>+'[1]4'!A48</f>
        <v xml:space="preserve">Auto de desglose </v>
      </c>
      <c r="H45" s="26">
        <f>+'[1]4'!B48</f>
        <v>0</v>
      </c>
      <c r="I45" s="26">
        <f>+'[1]4'!C48</f>
        <v>0</v>
      </c>
      <c r="J45" s="26">
        <f>+'[1]4'!D48</f>
        <v>0</v>
      </c>
      <c r="K45" s="27">
        <f>+'[1]4'!E48</f>
        <v>0</v>
      </c>
      <c r="L45" s="27">
        <f>+'[1]4'!F48</f>
        <v>0</v>
      </c>
      <c r="M45" s="27">
        <f>+'[1]4'!G48</f>
        <v>0</v>
      </c>
      <c r="N45" s="27">
        <f>+'[1]4'!H48</f>
        <v>0</v>
      </c>
      <c r="O45" s="27">
        <f>+'[1]4'!I48</f>
        <v>0</v>
      </c>
      <c r="P45" s="27">
        <f>+'[1]4'!J48</f>
        <v>2</v>
      </c>
      <c r="Q45" s="27">
        <f>+'[1]4'!K48</f>
        <v>0</v>
      </c>
      <c r="R45" s="27">
        <f>+'[1]4'!L48</f>
        <v>0</v>
      </c>
      <c r="S45" s="27">
        <f>+'[1]4'!M48</f>
        <v>0</v>
      </c>
      <c r="T45" s="28">
        <f t="shared" si="3"/>
        <v>2</v>
      </c>
      <c r="U45" s="148"/>
      <c r="V45" s="149"/>
      <c r="Y45" s="29"/>
    </row>
    <row r="46" spans="1:25" ht="45" customHeight="1" x14ac:dyDescent="0.2">
      <c r="A46" s="155"/>
      <c r="B46" s="156"/>
      <c r="C46" s="158"/>
      <c r="D46" s="158"/>
      <c r="E46" s="161"/>
      <c r="F46" s="164"/>
      <c r="G46" s="14" t="str">
        <f>+'[1]4'!A49</f>
        <v>Auto que dispone la citacion de audiencia a testigo renuente</v>
      </c>
      <c r="H46" s="26">
        <f>+'[1]4'!B49</f>
        <v>0</v>
      </c>
      <c r="I46" s="26">
        <f>+'[1]4'!C49</f>
        <v>0</v>
      </c>
      <c r="J46" s="26">
        <f>+'[1]4'!D49</f>
        <v>0</v>
      </c>
      <c r="K46" s="27">
        <f>+'[1]4'!E49</f>
        <v>0</v>
      </c>
      <c r="L46" s="27">
        <f>+'[1]4'!F49</f>
        <v>0</v>
      </c>
      <c r="M46" s="27">
        <f>+'[1]4'!G49</f>
        <v>0</v>
      </c>
      <c r="N46" s="27">
        <f>+'[1]4'!H49</f>
        <v>0</v>
      </c>
      <c r="O46" s="27">
        <f>+'[1]4'!I49</f>
        <v>0</v>
      </c>
      <c r="P46" s="27">
        <f>+'[1]4'!J49</f>
        <v>0</v>
      </c>
      <c r="Q46" s="27">
        <f>+'[1]4'!K49</f>
        <v>0</v>
      </c>
      <c r="R46" s="27">
        <f>+'[1]4'!L49</f>
        <v>0</v>
      </c>
      <c r="S46" s="27">
        <f>+'[1]4'!M49</f>
        <v>0</v>
      </c>
      <c r="T46" s="28">
        <f t="shared" si="3"/>
        <v>0</v>
      </c>
      <c r="U46" s="148"/>
      <c r="V46" s="149"/>
      <c r="Y46" s="29"/>
    </row>
    <row r="47" spans="1:25" ht="45" customHeight="1" x14ac:dyDescent="0.2">
      <c r="A47" s="155"/>
      <c r="B47" s="156"/>
      <c r="C47" s="158"/>
      <c r="D47" s="158"/>
      <c r="E47" s="161"/>
      <c r="F47" s="164"/>
      <c r="G47" s="14" t="str">
        <f>+'[1]4'!A50</f>
        <v>Auto que reconoce personería</v>
      </c>
      <c r="H47" s="26">
        <f>+'[1]4'!B50</f>
        <v>0</v>
      </c>
      <c r="I47" s="26">
        <v>1</v>
      </c>
      <c r="J47" s="26">
        <f>+'[1]4'!D50</f>
        <v>0</v>
      </c>
      <c r="K47" s="27">
        <f>+'[1]4'!E50</f>
        <v>0</v>
      </c>
      <c r="L47" s="27">
        <f>+'[1]4'!F50</f>
        <v>0</v>
      </c>
      <c r="M47" s="27">
        <f>+'[1]4'!G50</f>
        <v>0</v>
      </c>
      <c r="N47" s="27">
        <f>+'[1]4'!H50</f>
        <v>0</v>
      </c>
      <c r="O47" s="27">
        <f>+'[1]4'!I50</f>
        <v>0</v>
      </c>
      <c r="P47" s="27">
        <f>+'[1]4'!J50</f>
        <v>0</v>
      </c>
      <c r="Q47" s="27">
        <f>+'[1]4'!K50</f>
        <v>0</v>
      </c>
      <c r="R47" s="27">
        <f>+'[1]4'!L50</f>
        <v>0</v>
      </c>
      <c r="S47" s="27">
        <f>+'[1]4'!M50</f>
        <v>0</v>
      </c>
      <c r="T47" s="28">
        <f t="shared" si="3"/>
        <v>1</v>
      </c>
      <c r="U47" s="148"/>
      <c r="V47" s="149"/>
      <c r="Y47" s="29"/>
    </row>
    <row r="48" spans="1:25" ht="45" customHeight="1" x14ac:dyDescent="0.2">
      <c r="A48" s="155"/>
      <c r="B48" s="156"/>
      <c r="C48" s="158"/>
      <c r="D48" s="158"/>
      <c r="E48" s="161"/>
      <c r="F48" s="164"/>
      <c r="G48" s="14" t="str">
        <f>+'[1]4'!A51</f>
        <v xml:space="preserve">Auto de Obedézcase y cúmplase lo resuelto por el superior </v>
      </c>
      <c r="H48" s="26">
        <f>+'[1]4'!B51</f>
        <v>0</v>
      </c>
      <c r="I48" s="26">
        <f>+'[1]4'!C51</f>
        <v>0</v>
      </c>
      <c r="J48" s="26">
        <f>+'[1]4'!D51</f>
        <v>0</v>
      </c>
      <c r="K48" s="27">
        <f>+'[1]4'!E51</f>
        <v>0</v>
      </c>
      <c r="L48" s="27">
        <f>+'[1]4'!F51</f>
        <v>0</v>
      </c>
      <c r="M48" s="27">
        <f>+'[1]4'!G51</f>
        <v>0</v>
      </c>
      <c r="N48" s="27">
        <f>+'[1]4'!H51</f>
        <v>0</v>
      </c>
      <c r="O48" s="27">
        <f>+'[1]4'!I51</f>
        <v>0</v>
      </c>
      <c r="P48" s="27">
        <f>+'[1]4'!J51</f>
        <v>0</v>
      </c>
      <c r="Q48" s="27">
        <f>+'[1]4'!K51</f>
        <v>0</v>
      </c>
      <c r="R48" s="27">
        <f>+'[1]4'!L51</f>
        <v>0</v>
      </c>
      <c r="S48" s="27">
        <f>+'[1]4'!M51</f>
        <v>0</v>
      </c>
      <c r="T48" s="28">
        <f t="shared" si="3"/>
        <v>0</v>
      </c>
      <c r="U48" s="148"/>
      <c r="V48" s="149"/>
      <c r="Y48" s="29"/>
    </row>
    <row r="49" spans="1:25" ht="45" customHeight="1" x14ac:dyDescent="0.2">
      <c r="A49" s="155"/>
      <c r="B49" s="156"/>
      <c r="C49" s="158"/>
      <c r="D49" s="158"/>
      <c r="E49" s="161"/>
      <c r="F49" s="164"/>
      <c r="G49" s="14" t="str">
        <f>+'[1]4'!A52</f>
        <v xml:space="preserve">Auto de Reasignación </v>
      </c>
      <c r="H49" s="26">
        <f>+'[1]4'!B52</f>
        <v>0</v>
      </c>
      <c r="I49" s="26">
        <f>+'[1]4'!C52</f>
        <v>0</v>
      </c>
      <c r="J49" s="26">
        <f>+'[1]4'!D52</f>
        <v>0</v>
      </c>
      <c r="K49" s="27">
        <f>+'[1]4'!E52</f>
        <v>0</v>
      </c>
      <c r="L49" s="27">
        <f>+'[1]4'!F52</f>
        <v>0</v>
      </c>
      <c r="M49" s="27">
        <v>60</v>
      </c>
      <c r="N49" s="27">
        <v>435</v>
      </c>
      <c r="O49" s="27">
        <v>134</v>
      </c>
      <c r="P49" s="27">
        <v>2</v>
      </c>
      <c r="Q49" s="27">
        <v>11</v>
      </c>
      <c r="R49" s="27">
        <f>+'[1]4'!L52</f>
        <v>0</v>
      </c>
      <c r="S49" s="27">
        <v>206</v>
      </c>
      <c r="T49" s="28">
        <f t="shared" si="3"/>
        <v>848</v>
      </c>
      <c r="U49" s="148"/>
      <c r="V49" s="149"/>
      <c r="Y49" s="29"/>
    </row>
    <row r="50" spans="1:25" ht="45" customHeight="1" x14ac:dyDescent="0.2">
      <c r="A50" s="155"/>
      <c r="B50" s="156"/>
      <c r="C50" s="158"/>
      <c r="D50" s="158"/>
      <c r="E50" s="161"/>
      <c r="F50" s="164"/>
      <c r="G50" s="14" t="str">
        <f>+'[1]4'!A53</f>
        <v xml:space="preserve">Auto que declara desierto recurso de apelacion </v>
      </c>
      <c r="H50" s="26">
        <f>+'[1]4'!B53</f>
        <v>0</v>
      </c>
      <c r="I50" s="26">
        <f>+'[1]4'!C53</f>
        <v>0</v>
      </c>
      <c r="J50" s="26">
        <f>+'[1]4'!D53</f>
        <v>0</v>
      </c>
      <c r="K50" s="27">
        <f>+'[1]4'!E53</f>
        <v>0</v>
      </c>
      <c r="L50" s="27">
        <f>+'[1]4'!F53</f>
        <v>0</v>
      </c>
      <c r="M50" s="27">
        <f>+'[1]4'!G53</f>
        <v>0</v>
      </c>
      <c r="N50" s="27">
        <f>+'[1]4'!H53</f>
        <v>0</v>
      </c>
      <c r="O50" s="27">
        <f>+'[1]4'!I53</f>
        <v>0</v>
      </c>
      <c r="P50" s="27">
        <f>+'[1]4'!J53</f>
        <v>0</v>
      </c>
      <c r="Q50" s="27">
        <f>+'[1]4'!K53</f>
        <v>0</v>
      </c>
      <c r="R50" s="27">
        <f>+'[1]4'!L53</f>
        <v>0</v>
      </c>
      <c r="S50" s="27">
        <f>+'[1]4'!M53</f>
        <v>0</v>
      </c>
      <c r="T50" s="28">
        <f t="shared" si="3"/>
        <v>0</v>
      </c>
      <c r="U50" s="148"/>
      <c r="V50" s="149"/>
      <c r="Y50" s="29"/>
    </row>
    <row r="51" spans="1:25" ht="45" customHeight="1" x14ac:dyDescent="0.2">
      <c r="A51" s="155"/>
      <c r="B51" s="156"/>
      <c r="C51" s="158"/>
      <c r="D51" s="158"/>
      <c r="E51" s="161"/>
      <c r="F51" s="164"/>
      <c r="G51" s="14" t="str">
        <f>+'[1]4'!A54</f>
        <v xml:space="preserve">Auto que niega la practica de pruebas </v>
      </c>
      <c r="H51" s="26">
        <f>+'[1]4'!B54</f>
        <v>0</v>
      </c>
      <c r="I51" s="26">
        <f>+'[1]4'!C54</f>
        <v>0</v>
      </c>
      <c r="J51" s="26">
        <f>+'[1]4'!D54</f>
        <v>0</v>
      </c>
      <c r="K51" s="27">
        <f>+'[1]4'!E54</f>
        <v>0</v>
      </c>
      <c r="L51" s="27">
        <f>+'[1]4'!F54</f>
        <v>0</v>
      </c>
      <c r="M51" s="27">
        <f>+'[1]4'!G54</f>
        <v>0</v>
      </c>
      <c r="N51" s="27">
        <f>+'[1]4'!H54</f>
        <v>0</v>
      </c>
      <c r="O51" s="27">
        <f>+'[1]4'!I54</f>
        <v>0</v>
      </c>
      <c r="P51" s="27">
        <f>+'[1]4'!J54</f>
        <v>0</v>
      </c>
      <c r="Q51" s="27">
        <f>+'[1]4'!K54</f>
        <v>0</v>
      </c>
      <c r="R51" s="27">
        <f>+'[1]4'!L54</f>
        <v>0</v>
      </c>
      <c r="S51" s="27">
        <f>+'[1]4'!M54</f>
        <v>0</v>
      </c>
      <c r="T51" s="28">
        <f t="shared" si="3"/>
        <v>0</v>
      </c>
      <c r="U51" s="148"/>
      <c r="V51" s="149"/>
      <c r="Y51" s="29"/>
    </row>
    <row r="52" spans="1:25" ht="45" customHeight="1" x14ac:dyDescent="0.2">
      <c r="A52" s="155"/>
      <c r="B52" s="156"/>
      <c r="C52" s="158"/>
      <c r="D52" s="158"/>
      <c r="E52" s="161"/>
      <c r="F52" s="164"/>
      <c r="G52" s="14" t="str">
        <f>+'[1]4'!A55</f>
        <v xml:space="preserve">Auto que dispone la compulsa de copias al Consejo Superior de la Judicatura </v>
      </c>
      <c r="H52" s="26">
        <f>+'[1]4'!B55</f>
        <v>0</v>
      </c>
      <c r="I52" s="26">
        <f>+'[1]4'!C55</f>
        <v>0</v>
      </c>
      <c r="J52" s="26">
        <f>+'[1]4'!D55</f>
        <v>0</v>
      </c>
      <c r="K52" s="27">
        <f>+'[1]4'!E55</f>
        <v>0</v>
      </c>
      <c r="L52" s="27">
        <f>+'[1]4'!F55</f>
        <v>0</v>
      </c>
      <c r="M52" s="27">
        <f>+'[1]4'!G55</f>
        <v>0</v>
      </c>
      <c r="N52" s="27">
        <f>+'[1]4'!H55</f>
        <v>0</v>
      </c>
      <c r="O52" s="27">
        <f>+'[1]4'!I55</f>
        <v>0</v>
      </c>
      <c r="P52" s="27">
        <f>+'[1]4'!J55</f>
        <v>0</v>
      </c>
      <c r="Q52" s="27">
        <f>+'[1]4'!K55</f>
        <v>0</v>
      </c>
      <c r="R52" s="27">
        <f>+'[1]4'!L55</f>
        <v>0</v>
      </c>
      <c r="S52" s="27">
        <f>+'[1]4'!M55</f>
        <v>0</v>
      </c>
      <c r="T52" s="28">
        <f t="shared" si="3"/>
        <v>0</v>
      </c>
      <c r="U52" s="148"/>
      <c r="V52" s="149"/>
      <c r="Y52" s="29"/>
    </row>
    <row r="53" spans="1:25" ht="45" customHeight="1" x14ac:dyDescent="0.2">
      <c r="A53" s="155"/>
      <c r="B53" s="156"/>
      <c r="C53" s="158"/>
      <c r="D53" s="158"/>
      <c r="E53" s="161"/>
      <c r="F53" s="164"/>
      <c r="G53" s="14" t="str">
        <f>+'[1]4'!A56</f>
        <v xml:space="preserve">Auto aclaratorio </v>
      </c>
      <c r="H53" s="26">
        <f>+'[1]4'!B56</f>
        <v>0</v>
      </c>
      <c r="I53" s="26">
        <f>+'[1]4'!C56</f>
        <v>0</v>
      </c>
      <c r="J53" s="26">
        <f>+'[1]4'!D56</f>
        <v>0</v>
      </c>
      <c r="K53" s="27">
        <f>+'[1]4'!E56</f>
        <v>0</v>
      </c>
      <c r="L53" s="27">
        <f>+'[1]4'!F56</f>
        <v>0</v>
      </c>
      <c r="M53" s="27">
        <f>+'[1]4'!G56</f>
        <v>0</v>
      </c>
      <c r="N53" s="27">
        <f>+'[1]4'!H56</f>
        <v>0</v>
      </c>
      <c r="O53" s="27">
        <f>+'[1]4'!I56</f>
        <v>0</v>
      </c>
      <c r="P53" s="27">
        <f>+'[1]4'!J56</f>
        <v>0</v>
      </c>
      <c r="Q53" s="27">
        <f>+'[1]4'!K56</f>
        <v>0</v>
      </c>
      <c r="R53" s="27">
        <f>+'[1]4'!L56</f>
        <v>0</v>
      </c>
      <c r="S53" s="27">
        <f>+'[1]4'!M56</f>
        <v>0</v>
      </c>
      <c r="T53" s="28">
        <f t="shared" si="3"/>
        <v>0</v>
      </c>
      <c r="U53" s="148"/>
      <c r="V53" s="149"/>
      <c r="Y53" s="29"/>
    </row>
    <row r="54" spans="1:25" ht="45" customHeight="1" x14ac:dyDescent="0.2">
      <c r="A54" s="155"/>
      <c r="B54" s="156"/>
      <c r="C54" s="158"/>
      <c r="D54" s="158"/>
      <c r="E54" s="161"/>
      <c r="F54" s="164"/>
      <c r="G54" s="14" t="str">
        <f>+'[1]4'!A57</f>
        <v xml:space="preserve">Auto que resuelve una recusación. </v>
      </c>
      <c r="H54" s="26">
        <f>+'[1]4'!B57</f>
        <v>0</v>
      </c>
      <c r="I54" s="26">
        <f>+'[1]4'!C57</f>
        <v>0</v>
      </c>
      <c r="J54" s="26">
        <f>+'[1]4'!D57</f>
        <v>0</v>
      </c>
      <c r="K54" s="27">
        <f>+'[1]4'!E57</f>
        <v>0</v>
      </c>
      <c r="L54" s="27">
        <f>+'[1]4'!F57</f>
        <v>0</v>
      </c>
      <c r="M54" s="27">
        <f>+'[1]4'!G57</f>
        <v>0</v>
      </c>
      <c r="N54" s="27">
        <f>+'[1]4'!H57</f>
        <v>0</v>
      </c>
      <c r="O54" s="27">
        <f>+'[1]4'!I57</f>
        <v>0</v>
      </c>
      <c r="P54" s="27">
        <f>+'[1]4'!J57</f>
        <v>0</v>
      </c>
      <c r="Q54" s="27">
        <f>+'[1]4'!K57</f>
        <v>0</v>
      </c>
      <c r="R54" s="27">
        <f>+'[1]4'!L57</f>
        <v>0</v>
      </c>
      <c r="S54" s="27">
        <f>+'[1]4'!M57</f>
        <v>0</v>
      </c>
      <c r="T54" s="28">
        <f t="shared" si="3"/>
        <v>0</v>
      </c>
      <c r="U54" s="148"/>
      <c r="V54" s="149"/>
      <c r="Y54" s="29"/>
    </row>
    <row r="55" spans="1:25" ht="45" customHeight="1" x14ac:dyDescent="0.2">
      <c r="A55" s="155"/>
      <c r="B55" s="156"/>
      <c r="C55" s="158"/>
      <c r="D55" s="158"/>
      <c r="E55" s="161"/>
      <c r="F55" s="164"/>
      <c r="G55" s="14" t="str">
        <f>+'[1]4'!A59</f>
        <v xml:space="preserve">Auto que autoriza la expedición de copias </v>
      </c>
      <c r="H55" s="26">
        <f>+'[1]4'!B59</f>
        <v>0</v>
      </c>
      <c r="I55" s="26">
        <f>+'[1]4'!C59</f>
        <v>0</v>
      </c>
      <c r="J55" s="26">
        <f>+'[1]4'!D59</f>
        <v>0</v>
      </c>
      <c r="K55" s="27">
        <f>+'[1]4'!E59</f>
        <v>0</v>
      </c>
      <c r="L55" s="27">
        <f>+'[1]4'!F59</f>
        <v>0</v>
      </c>
      <c r="M55" s="27">
        <f>+'[1]4'!G59</f>
        <v>0</v>
      </c>
      <c r="N55" s="27">
        <f>+'[1]4'!H59</f>
        <v>0</v>
      </c>
      <c r="O55" s="27">
        <f>+'[1]4'!I59</f>
        <v>0</v>
      </c>
      <c r="P55" s="27">
        <f>+'[1]4'!J59</f>
        <v>0</v>
      </c>
      <c r="Q55" s="27">
        <f>+'[1]4'!K59</f>
        <v>0</v>
      </c>
      <c r="R55" s="27">
        <f>+'[1]4'!L59</f>
        <v>0</v>
      </c>
      <c r="S55" s="27">
        <f>+'[1]4'!M59</f>
        <v>0</v>
      </c>
      <c r="T55" s="28">
        <f t="shared" si="3"/>
        <v>0</v>
      </c>
      <c r="U55" s="148"/>
      <c r="V55" s="149"/>
      <c r="Y55" s="29"/>
    </row>
    <row r="56" spans="1:25" ht="45" customHeight="1" x14ac:dyDescent="0.2">
      <c r="A56" s="155"/>
      <c r="B56" s="156"/>
      <c r="C56" s="158"/>
      <c r="D56" s="158"/>
      <c r="E56" s="161"/>
      <c r="F56" s="164"/>
      <c r="G56" s="14" t="str">
        <f>+'[1]4'!A57</f>
        <v xml:space="preserve">Auto que resuelve una recusación. </v>
      </c>
      <c r="H56" s="30">
        <f>+'[1]4'!B57</f>
        <v>0</v>
      </c>
      <c r="I56" s="30">
        <f>+'[1]4'!C57</f>
        <v>0</v>
      </c>
      <c r="J56" s="30">
        <f>+'[1]4'!D57</f>
        <v>0</v>
      </c>
      <c r="K56" s="31">
        <f>+'[1]4'!E57</f>
        <v>0</v>
      </c>
      <c r="L56" s="31">
        <f>+'[1]4'!F57</f>
        <v>0</v>
      </c>
      <c r="M56" s="31">
        <f>+'[1]4'!G57</f>
        <v>0</v>
      </c>
      <c r="N56" s="31">
        <f>+'[1]4'!H57</f>
        <v>0</v>
      </c>
      <c r="O56" s="31">
        <f>+'[1]4'!I57</f>
        <v>0</v>
      </c>
      <c r="P56" s="31">
        <f>+'[1]4'!J57</f>
        <v>0</v>
      </c>
      <c r="Q56" s="31">
        <f>+'[1]4'!K57</f>
        <v>0</v>
      </c>
      <c r="R56" s="31">
        <f>+'[1]4'!L57</f>
        <v>0</v>
      </c>
      <c r="S56" s="31">
        <f>+'[1]4'!M57</f>
        <v>0</v>
      </c>
      <c r="T56" s="28">
        <f>SUM(H56:S56)</f>
        <v>0</v>
      </c>
      <c r="U56" s="148"/>
      <c r="V56" s="149"/>
    </row>
    <row r="57" spans="1:25" ht="45" customHeight="1" x14ac:dyDescent="0.2">
      <c r="A57" s="155"/>
      <c r="B57" s="156"/>
      <c r="C57" s="158"/>
      <c r="D57" s="158"/>
      <c r="E57" s="161"/>
      <c r="F57" s="164"/>
      <c r="G57" s="14" t="str">
        <f>+'[1]4'!A58</f>
        <v>Auto que decreta un impedimento</v>
      </c>
      <c r="H57" s="30">
        <f>+'[1]4'!B58</f>
        <v>0</v>
      </c>
      <c r="I57" s="30">
        <f>+'[1]4'!C58</f>
        <v>0</v>
      </c>
      <c r="J57" s="30">
        <f>+'[1]4'!D58</f>
        <v>0</v>
      </c>
      <c r="K57" s="31">
        <f>+'[1]4'!E58</f>
        <v>0</v>
      </c>
      <c r="L57" s="31">
        <f>+'[1]4'!F58</f>
        <v>0</v>
      </c>
      <c r="M57" s="31">
        <f>+'[1]4'!G58</f>
        <v>0</v>
      </c>
      <c r="N57" s="31">
        <f>+'[1]4'!H58</f>
        <v>0</v>
      </c>
      <c r="O57" s="31">
        <f>+'[1]4'!I58</f>
        <v>0</v>
      </c>
      <c r="P57" s="31">
        <f>+'[1]4'!J58</f>
        <v>0</v>
      </c>
      <c r="Q57" s="31">
        <f>+'[1]4'!K58</f>
        <v>0</v>
      </c>
      <c r="R57" s="31">
        <f>+'[1]4'!L58</f>
        <v>0</v>
      </c>
      <c r="S57" s="31">
        <f>+'[1]4'!M58</f>
        <v>0</v>
      </c>
      <c r="T57" s="28">
        <f>SUM(H57:S57)</f>
        <v>0</v>
      </c>
      <c r="U57" s="148"/>
      <c r="V57" s="149"/>
    </row>
    <row r="58" spans="1:25" ht="45" customHeight="1" x14ac:dyDescent="0.2">
      <c r="A58" s="155"/>
      <c r="B58" s="156"/>
      <c r="C58" s="159"/>
      <c r="D58" s="159"/>
      <c r="E58" s="162"/>
      <c r="F58" s="165"/>
      <c r="G58" s="14" t="str">
        <f>+'[1]4'!A59</f>
        <v xml:space="preserve">Auto que autoriza la expedición de copias </v>
      </c>
      <c r="H58" s="30">
        <f>+'[1]4'!B59</f>
        <v>0</v>
      </c>
      <c r="I58" s="30">
        <f>+'[1]4'!C59</f>
        <v>0</v>
      </c>
      <c r="J58" s="30">
        <f>+'[1]4'!D59</f>
        <v>0</v>
      </c>
      <c r="K58" s="31">
        <f>+'[1]4'!E59</f>
        <v>0</v>
      </c>
      <c r="L58" s="31">
        <f>+'[1]4'!F59</f>
        <v>0</v>
      </c>
      <c r="M58" s="31">
        <f>+'[1]4'!G59</f>
        <v>0</v>
      </c>
      <c r="N58" s="31">
        <f>+'[1]4'!H59</f>
        <v>0</v>
      </c>
      <c r="O58" s="31">
        <f>+'[1]4'!I59</f>
        <v>0</v>
      </c>
      <c r="P58" s="31">
        <f>+'[1]4'!J59</f>
        <v>0</v>
      </c>
      <c r="Q58" s="31">
        <f>+'[1]4'!K59</f>
        <v>0</v>
      </c>
      <c r="R58" s="31">
        <f>+'[1]4'!L59</f>
        <v>0</v>
      </c>
      <c r="S58" s="31">
        <f>+'[1]4'!M59</f>
        <v>0</v>
      </c>
      <c r="T58" s="28">
        <f t="shared" si="3"/>
        <v>0</v>
      </c>
      <c r="U58" s="150"/>
      <c r="V58" s="151"/>
    </row>
    <row r="59" spans="1:25" hidden="1" x14ac:dyDescent="0.2"/>
  </sheetData>
  <mergeCells count="45">
    <mergeCell ref="A1:B4"/>
    <mergeCell ref="C1:V1"/>
    <mergeCell ref="C2:V2"/>
    <mergeCell ref="C3:V3"/>
    <mergeCell ref="C4:G4"/>
    <mergeCell ref="H4:V4"/>
    <mergeCell ref="C7:F7"/>
    <mergeCell ref="A9:V9"/>
    <mergeCell ref="A10:A11"/>
    <mergeCell ref="B10:C10"/>
    <mergeCell ref="D10:D11"/>
    <mergeCell ref="E10:E11"/>
    <mergeCell ref="F10:F11"/>
    <mergeCell ref="G10:G11"/>
    <mergeCell ref="H10:V10"/>
    <mergeCell ref="U11:V11"/>
    <mergeCell ref="U12:V14"/>
    <mergeCell ref="A15:A17"/>
    <mergeCell ref="B15:B17"/>
    <mergeCell ref="C15:C17"/>
    <mergeCell ref="D15:D17"/>
    <mergeCell ref="E15:E17"/>
    <mergeCell ref="F15:F17"/>
    <mergeCell ref="U15:V17"/>
    <mergeCell ref="A12:A14"/>
    <mergeCell ref="B12:B14"/>
    <mergeCell ref="C12:C14"/>
    <mergeCell ref="D12:D14"/>
    <mergeCell ref="E12:E14"/>
    <mergeCell ref="F12:F14"/>
    <mergeCell ref="U18:V20"/>
    <mergeCell ref="A21:V21"/>
    <mergeCell ref="A22:A58"/>
    <mergeCell ref="B22:B58"/>
    <mergeCell ref="C22:C58"/>
    <mergeCell ref="D22:D58"/>
    <mergeCell ref="E22:E58"/>
    <mergeCell ref="F22:F58"/>
    <mergeCell ref="U22:V58"/>
    <mergeCell ref="A18:A20"/>
    <mergeCell ref="B18:B20"/>
    <mergeCell ref="C18:C20"/>
    <mergeCell ref="D18:D20"/>
    <mergeCell ref="E18:E20"/>
    <mergeCell ref="F18:F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D13" sqref="D13"/>
    </sheetView>
  </sheetViews>
  <sheetFormatPr baseColWidth="10" defaultRowHeight="15" x14ac:dyDescent="0.25"/>
  <cols>
    <col min="1" max="1" width="8.5703125" style="18" customWidth="1"/>
    <col min="2" max="2" width="30.140625" style="18" customWidth="1"/>
    <col min="3" max="11" width="15.7109375" style="18" customWidth="1"/>
  </cols>
  <sheetData>
    <row r="1" spans="1:11" x14ac:dyDescent="0.25">
      <c r="A1" s="186"/>
      <c r="B1" s="186"/>
      <c r="C1" s="181" t="s">
        <v>0</v>
      </c>
      <c r="D1" s="181"/>
      <c r="E1" s="181"/>
      <c r="F1" s="181"/>
      <c r="G1" s="181"/>
      <c r="H1" s="181"/>
      <c r="I1" s="181"/>
      <c r="J1" s="181"/>
      <c r="K1" s="181"/>
    </row>
    <row r="2" spans="1:11" x14ac:dyDescent="0.25">
      <c r="A2" s="186"/>
      <c r="B2" s="186"/>
      <c r="C2" s="181" t="s">
        <v>1</v>
      </c>
      <c r="D2" s="181"/>
      <c r="E2" s="181"/>
      <c r="F2" s="181"/>
      <c r="G2" s="181"/>
      <c r="H2" s="181"/>
      <c r="I2" s="181"/>
      <c r="J2" s="181"/>
      <c r="K2" s="181"/>
    </row>
    <row r="3" spans="1:11" x14ac:dyDescent="0.25">
      <c r="A3" s="186"/>
      <c r="B3" s="186"/>
      <c r="C3" s="181" t="s">
        <v>2</v>
      </c>
      <c r="D3" s="181"/>
      <c r="E3" s="181"/>
      <c r="F3" s="181"/>
      <c r="G3" s="181"/>
      <c r="H3" s="181"/>
      <c r="I3" s="181"/>
      <c r="J3" s="181"/>
      <c r="K3" s="181"/>
    </row>
    <row r="4" spans="1:11" x14ac:dyDescent="0.25">
      <c r="A4" s="186"/>
      <c r="B4" s="186"/>
      <c r="C4" s="183" t="s">
        <v>42</v>
      </c>
      <c r="D4" s="183"/>
      <c r="E4" s="183"/>
      <c r="F4" s="183"/>
      <c r="G4" s="183" t="s">
        <v>43</v>
      </c>
      <c r="H4" s="183"/>
      <c r="I4" s="183"/>
      <c r="J4" s="183"/>
      <c r="K4" s="183"/>
    </row>
    <row r="5" spans="1:11" x14ac:dyDescent="0.25">
      <c r="A5" s="1"/>
      <c r="B5" s="1"/>
      <c r="C5" s="1"/>
      <c r="D5" s="1"/>
      <c r="E5" s="1"/>
      <c r="F5" s="1"/>
      <c r="G5" s="1"/>
      <c r="H5" s="1"/>
      <c r="I5" s="1"/>
      <c r="J5" s="1"/>
      <c r="K5" s="1"/>
    </row>
    <row r="6" spans="1:11" x14ac:dyDescent="0.25">
      <c r="A6" s="170" t="s">
        <v>5</v>
      </c>
      <c r="B6" s="170"/>
      <c r="C6" s="170" t="s">
        <v>44</v>
      </c>
      <c r="D6" s="170"/>
      <c r="E6" s="170"/>
      <c r="F6" s="1"/>
      <c r="G6" s="1"/>
      <c r="H6" s="1"/>
      <c r="I6" s="1"/>
      <c r="J6" s="1"/>
      <c r="K6" s="1"/>
    </row>
    <row r="7" spans="1:11" x14ac:dyDescent="0.25">
      <c r="A7" s="170" t="s">
        <v>45</v>
      </c>
      <c r="B7" s="170"/>
      <c r="C7" s="170" t="s">
        <v>46</v>
      </c>
      <c r="D7" s="170"/>
      <c r="E7" s="170"/>
      <c r="F7" s="1"/>
      <c r="G7" s="1"/>
      <c r="H7" s="1"/>
      <c r="I7" s="1"/>
      <c r="J7" s="1"/>
      <c r="K7" s="1"/>
    </row>
    <row r="8" spans="1:11" x14ac:dyDescent="0.25">
      <c r="A8" s="1"/>
      <c r="B8" s="1"/>
      <c r="C8" s="1"/>
      <c r="D8" s="1"/>
      <c r="E8" s="1"/>
      <c r="F8" s="1"/>
      <c r="G8" s="1"/>
      <c r="H8" s="1"/>
      <c r="I8" s="1"/>
      <c r="J8" s="1"/>
      <c r="K8" s="1"/>
    </row>
    <row r="9" spans="1:11" x14ac:dyDescent="0.25">
      <c r="A9" s="187" t="s">
        <v>47</v>
      </c>
      <c r="B9" s="187"/>
      <c r="C9" s="187"/>
      <c r="D9" s="187"/>
      <c r="E9" s="187"/>
      <c r="F9" s="187"/>
      <c r="G9" s="187"/>
      <c r="H9" s="187"/>
      <c r="I9" s="187"/>
      <c r="J9" s="187"/>
      <c r="K9" s="184" t="s">
        <v>48</v>
      </c>
    </row>
    <row r="10" spans="1:11" ht="45" x14ac:dyDescent="0.25">
      <c r="A10" s="32" t="s">
        <v>8</v>
      </c>
      <c r="B10" s="32" t="s">
        <v>11</v>
      </c>
      <c r="C10" s="32" t="s">
        <v>49</v>
      </c>
      <c r="D10" s="32" t="s">
        <v>50</v>
      </c>
      <c r="E10" s="32" t="s">
        <v>51</v>
      </c>
      <c r="F10" s="32" t="s">
        <v>52</v>
      </c>
      <c r="G10" s="32" t="s">
        <v>53</v>
      </c>
      <c r="H10" s="32" t="s">
        <v>54</v>
      </c>
      <c r="I10" s="32" t="s">
        <v>55</v>
      </c>
      <c r="J10" s="32" t="s">
        <v>56</v>
      </c>
      <c r="K10" s="185"/>
    </row>
    <row r="11" spans="1:11" ht="28.5" x14ac:dyDescent="0.25">
      <c r="A11" s="33">
        <v>1</v>
      </c>
      <c r="B11" s="33" t="s">
        <v>57</v>
      </c>
      <c r="C11" s="33" t="str">
        <f>+'[1]1'!G15</f>
        <v>Constante</v>
      </c>
      <c r="D11" s="34" t="s">
        <v>58</v>
      </c>
      <c r="E11" s="35">
        <v>1</v>
      </c>
      <c r="F11" s="35" t="s">
        <v>59</v>
      </c>
      <c r="G11" s="35">
        <v>1</v>
      </c>
      <c r="H11" s="35">
        <v>1</v>
      </c>
      <c r="I11" s="35">
        <v>1</v>
      </c>
      <c r="J11" s="35">
        <v>1</v>
      </c>
      <c r="K11" s="35">
        <f>+(AVERAGE(G11,H11,'[1]Sección 1. Metas - Magnitud'!T14,0)/[1]Anualización!E11)</f>
        <v>0.74006116207951067</v>
      </c>
    </row>
    <row r="12" spans="1:11" ht="71.25" x14ac:dyDescent="0.25">
      <c r="A12" s="33">
        <v>2</v>
      </c>
      <c r="B12" s="33" t="s">
        <v>60</v>
      </c>
      <c r="C12" s="33" t="str">
        <f>+'[1]2'!G15</f>
        <v>Constante</v>
      </c>
      <c r="D12" s="34" t="s">
        <v>58</v>
      </c>
      <c r="E12" s="35">
        <v>1</v>
      </c>
      <c r="F12" s="35" t="s">
        <v>59</v>
      </c>
      <c r="G12" s="35">
        <v>1</v>
      </c>
      <c r="H12" s="35">
        <v>1</v>
      </c>
      <c r="I12" s="35">
        <v>1</v>
      </c>
      <c r="J12" s="35">
        <v>1</v>
      </c>
      <c r="K12" s="35">
        <f>+(AVERAGE(G12,H12,'[1]Sección 1. Metas - Magnitud'!T17,0)/[1]Anualización!E12)</f>
        <v>0.75</v>
      </c>
    </row>
    <row r="13" spans="1:11" ht="85.5" x14ac:dyDescent="0.25">
      <c r="A13" s="33">
        <v>3</v>
      </c>
      <c r="B13" s="33" t="s">
        <v>61</v>
      </c>
      <c r="C13" s="33" t="str">
        <f>+'[1]3_PAAC'!G15</f>
        <v>Constante</v>
      </c>
      <c r="D13" s="34" t="s">
        <v>58</v>
      </c>
      <c r="E13" s="35">
        <v>1</v>
      </c>
      <c r="F13" s="35" t="s">
        <v>59</v>
      </c>
      <c r="G13" s="35" t="s">
        <v>59</v>
      </c>
      <c r="H13" s="35">
        <v>1</v>
      </c>
      <c r="I13" s="35">
        <v>1</v>
      </c>
      <c r="J13" s="35">
        <v>1</v>
      </c>
      <c r="K13" s="35">
        <f>+(AVERAGE(H13,'[1]Sección 1. Metas - Magnitud'!T20,0)/[1]Anualización!E13)</f>
        <v>0.48333333333333334</v>
      </c>
    </row>
  </sheetData>
  <mergeCells count="12">
    <mergeCell ref="K9:K10"/>
    <mergeCell ref="A1:B4"/>
    <mergeCell ref="C1:K1"/>
    <mergeCell ref="C2:K2"/>
    <mergeCell ref="C3:K3"/>
    <mergeCell ref="C4:F4"/>
    <mergeCell ref="G4:K4"/>
    <mergeCell ref="A6:B6"/>
    <mergeCell ref="C6:E6"/>
    <mergeCell ref="A7:B7"/>
    <mergeCell ref="C7:E7"/>
    <mergeCell ref="A9:J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opLeftCell="A7" workbookViewId="0">
      <selection activeCell="F25" sqref="F25:H25"/>
    </sheetView>
  </sheetViews>
  <sheetFormatPr baseColWidth="10" defaultRowHeight="15" x14ac:dyDescent="0.25"/>
  <cols>
    <col min="1" max="1" width="25.7109375" style="58" customWidth="1"/>
    <col min="2" max="5" width="20.7109375" style="59" customWidth="1"/>
    <col min="6" max="6" width="20.7109375" style="60" customWidth="1"/>
    <col min="7" max="8" width="20.7109375" style="59" customWidth="1"/>
  </cols>
  <sheetData>
    <row r="1" spans="1:8" x14ac:dyDescent="0.25">
      <c r="A1" s="218"/>
      <c r="B1" s="219" t="s">
        <v>62</v>
      </c>
      <c r="C1" s="219"/>
      <c r="D1" s="219"/>
      <c r="E1" s="219"/>
      <c r="F1" s="219"/>
      <c r="G1" s="219"/>
      <c r="H1" s="219"/>
    </row>
    <row r="2" spans="1:8" x14ac:dyDescent="0.25">
      <c r="A2" s="218"/>
      <c r="B2" s="220" t="s">
        <v>1</v>
      </c>
      <c r="C2" s="220"/>
      <c r="D2" s="220"/>
      <c r="E2" s="220"/>
      <c r="F2" s="220"/>
      <c r="G2" s="220"/>
      <c r="H2" s="220"/>
    </row>
    <row r="3" spans="1:8" x14ac:dyDescent="0.25">
      <c r="A3" s="218"/>
      <c r="B3" s="220" t="s">
        <v>63</v>
      </c>
      <c r="C3" s="220"/>
      <c r="D3" s="220"/>
      <c r="E3" s="220"/>
      <c r="F3" s="220"/>
      <c r="G3" s="220"/>
      <c r="H3" s="220"/>
    </row>
    <row r="4" spans="1:8" x14ac:dyDescent="0.25">
      <c r="A4" s="218"/>
      <c r="B4" s="220" t="s">
        <v>64</v>
      </c>
      <c r="C4" s="220"/>
      <c r="D4" s="220"/>
      <c r="E4" s="220"/>
      <c r="F4" s="221" t="s">
        <v>65</v>
      </c>
      <c r="G4" s="221"/>
      <c r="H4" s="221"/>
    </row>
    <row r="5" spans="1:8" x14ac:dyDescent="0.25">
      <c r="A5" s="222" t="s">
        <v>66</v>
      </c>
      <c r="B5" s="222"/>
      <c r="C5" s="222"/>
      <c r="D5" s="222"/>
      <c r="E5" s="222"/>
      <c r="F5" s="222"/>
      <c r="G5" s="222"/>
      <c r="H5" s="222"/>
    </row>
    <row r="6" spans="1:8" x14ac:dyDescent="0.25">
      <c r="A6" s="194" t="s">
        <v>67</v>
      </c>
      <c r="B6" s="194"/>
      <c r="C6" s="194"/>
      <c r="D6" s="194"/>
      <c r="E6" s="194"/>
      <c r="F6" s="194"/>
      <c r="G6" s="194"/>
      <c r="H6" s="194"/>
    </row>
    <row r="7" spans="1:8" x14ac:dyDescent="0.25">
      <c r="A7" s="223" t="s">
        <v>68</v>
      </c>
      <c r="B7" s="223"/>
      <c r="C7" s="223"/>
      <c r="D7" s="223"/>
      <c r="E7" s="223"/>
      <c r="F7" s="223"/>
      <c r="G7" s="223"/>
      <c r="H7" s="223"/>
    </row>
    <row r="8" spans="1:8" x14ac:dyDescent="0.25">
      <c r="A8" s="36" t="s">
        <v>69</v>
      </c>
      <c r="B8" s="37">
        <v>1</v>
      </c>
      <c r="C8" s="217" t="s">
        <v>70</v>
      </c>
      <c r="D8" s="217"/>
      <c r="E8" s="201" t="s">
        <v>71</v>
      </c>
      <c r="F8" s="201"/>
      <c r="G8" s="201"/>
      <c r="H8" s="201"/>
    </row>
    <row r="9" spans="1:8" ht="30" x14ac:dyDescent="0.25">
      <c r="A9" s="36" t="s">
        <v>72</v>
      </c>
      <c r="B9" s="37" t="s">
        <v>73</v>
      </c>
      <c r="C9" s="217" t="s">
        <v>74</v>
      </c>
      <c r="D9" s="217"/>
      <c r="E9" s="200" t="s">
        <v>44</v>
      </c>
      <c r="F9" s="200"/>
      <c r="G9" s="38" t="s">
        <v>75</v>
      </c>
      <c r="H9" s="37" t="s">
        <v>73</v>
      </c>
    </row>
    <row r="10" spans="1:8" ht="30" x14ac:dyDescent="0.25">
      <c r="A10" s="36" t="s">
        <v>76</v>
      </c>
      <c r="B10" s="211" t="s">
        <v>77</v>
      </c>
      <c r="C10" s="211"/>
      <c r="D10" s="211"/>
      <c r="E10" s="211"/>
      <c r="F10" s="38" t="s">
        <v>78</v>
      </c>
      <c r="G10" s="212" t="s">
        <v>77</v>
      </c>
      <c r="H10" s="212"/>
    </row>
    <row r="11" spans="1:8" ht="30" x14ac:dyDescent="0.25">
      <c r="A11" s="36" t="s">
        <v>79</v>
      </c>
      <c r="B11" s="213" t="s">
        <v>80</v>
      </c>
      <c r="C11" s="213"/>
      <c r="D11" s="213"/>
      <c r="E11" s="213"/>
      <c r="F11" s="38" t="s">
        <v>81</v>
      </c>
      <c r="G11" s="214" t="s">
        <v>82</v>
      </c>
      <c r="H11" s="214"/>
    </row>
    <row r="12" spans="1:8" x14ac:dyDescent="0.25">
      <c r="A12" s="36" t="s">
        <v>83</v>
      </c>
      <c r="B12" s="201" t="s">
        <v>84</v>
      </c>
      <c r="C12" s="201"/>
      <c r="D12" s="201"/>
      <c r="E12" s="201"/>
      <c r="F12" s="201"/>
      <c r="G12" s="201"/>
      <c r="H12" s="201"/>
    </row>
    <row r="13" spans="1:8" x14ac:dyDescent="0.25">
      <c r="A13" s="36" t="s">
        <v>85</v>
      </c>
      <c r="B13" s="215" t="s">
        <v>77</v>
      </c>
      <c r="C13" s="215"/>
      <c r="D13" s="215"/>
      <c r="E13" s="215"/>
      <c r="F13" s="215"/>
      <c r="G13" s="215"/>
      <c r="H13" s="215"/>
    </row>
    <row r="14" spans="1:8" ht="30" x14ac:dyDescent="0.25">
      <c r="A14" s="36" t="s">
        <v>86</v>
      </c>
      <c r="B14" s="204" t="s">
        <v>87</v>
      </c>
      <c r="C14" s="204"/>
      <c r="D14" s="204"/>
      <c r="E14" s="204"/>
      <c r="F14" s="38" t="s">
        <v>88</v>
      </c>
      <c r="G14" s="200" t="s">
        <v>89</v>
      </c>
      <c r="H14" s="200"/>
    </row>
    <row r="15" spans="1:8" ht="30" x14ac:dyDescent="0.25">
      <c r="A15" s="36" t="s">
        <v>90</v>
      </c>
      <c r="B15" s="216" t="s">
        <v>91</v>
      </c>
      <c r="C15" s="216"/>
      <c r="D15" s="216"/>
      <c r="E15" s="216"/>
      <c r="F15" s="38" t="s">
        <v>92</v>
      </c>
      <c r="G15" s="200" t="s">
        <v>93</v>
      </c>
      <c r="H15" s="200"/>
    </row>
    <row r="16" spans="1:8" ht="45" x14ac:dyDescent="0.25">
      <c r="A16" s="36" t="s">
        <v>94</v>
      </c>
      <c r="B16" s="204" t="s">
        <v>95</v>
      </c>
      <c r="C16" s="204"/>
      <c r="D16" s="204"/>
      <c r="E16" s="204"/>
      <c r="F16" s="204"/>
      <c r="G16" s="204"/>
      <c r="H16" s="204"/>
    </row>
    <row r="17" spans="1:8" ht="30" x14ac:dyDescent="0.25">
      <c r="A17" s="36" t="s">
        <v>96</v>
      </c>
      <c r="B17" s="204" t="s">
        <v>97</v>
      </c>
      <c r="C17" s="204"/>
      <c r="D17" s="204"/>
      <c r="E17" s="204"/>
      <c r="F17" s="204"/>
      <c r="G17" s="204"/>
      <c r="H17" s="204"/>
    </row>
    <row r="18" spans="1:8" x14ac:dyDescent="0.25">
      <c r="A18" s="36" t="s">
        <v>98</v>
      </c>
      <c r="B18" s="204" t="s">
        <v>99</v>
      </c>
      <c r="C18" s="204"/>
      <c r="D18" s="204"/>
      <c r="E18" s="204"/>
      <c r="F18" s="204"/>
      <c r="G18" s="204"/>
      <c r="H18" s="204"/>
    </row>
    <row r="19" spans="1:8" ht="30" x14ac:dyDescent="0.25">
      <c r="A19" s="36" t="s">
        <v>100</v>
      </c>
      <c r="B19" s="207" t="s">
        <v>101</v>
      </c>
      <c r="C19" s="207"/>
      <c r="D19" s="207"/>
      <c r="E19" s="207"/>
      <c r="F19" s="207"/>
      <c r="G19" s="207"/>
      <c r="H19" s="207"/>
    </row>
    <row r="20" spans="1:8" x14ac:dyDescent="0.25">
      <c r="A20" s="208" t="s">
        <v>102</v>
      </c>
      <c r="B20" s="209" t="s">
        <v>103</v>
      </c>
      <c r="C20" s="209"/>
      <c r="D20" s="209"/>
      <c r="E20" s="210" t="s">
        <v>104</v>
      </c>
      <c r="F20" s="210"/>
      <c r="G20" s="210"/>
      <c r="H20" s="210"/>
    </row>
    <row r="21" spans="1:8" x14ac:dyDescent="0.25">
      <c r="A21" s="208"/>
      <c r="B21" s="201" t="s">
        <v>105</v>
      </c>
      <c r="C21" s="201"/>
      <c r="D21" s="201"/>
      <c r="E21" s="201" t="s">
        <v>106</v>
      </c>
      <c r="F21" s="201"/>
      <c r="G21" s="201"/>
      <c r="H21" s="201"/>
    </row>
    <row r="22" spans="1:8" ht="30" x14ac:dyDescent="0.25">
      <c r="A22" s="36" t="s">
        <v>107</v>
      </c>
      <c r="B22" s="200" t="s">
        <v>108</v>
      </c>
      <c r="C22" s="200"/>
      <c r="D22" s="200"/>
      <c r="E22" s="200" t="s">
        <v>108</v>
      </c>
      <c r="F22" s="200"/>
      <c r="G22" s="200"/>
      <c r="H22" s="200"/>
    </row>
    <row r="23" spans="1:8" ht="30" x14ac:dyDescent="0.25">
      <c r="A23" s="36" t="s">
        <v>109</v>
      </c>
      <c r="B23" s="201" t="s">
        <v>110</v>
      </c>
      <c r="C23" s="201"/>
      <c r="D23" s="201"/>
      <c r="E23" s="201" t="s">
        <v>111</v>
      </c>
      <c r="F23" s="201"/>
      <c r="G23" s="201"/>
      <c r="H23" s="201"/>
    </row>
    <row r="24" spans="1:8" x14ac:dyDescent="0.25">
      <c r="A24" s="36" t="s">
        <v>112</v>
      </c>
      <c r="B24" s="202">
        <v>43466</v>
      </c>
      <c r="C24" s="202"/>
      <c r="D24" s="202"/>
      <c r="E24" s="38" t="s">
        <v>113</v>
      </c>
      <c r="F24" s="203">
        <v>1</v>
      </c>
      <c r="G24" s="203"/>
      <c r="H24" s="203"/>
    </row>
    <row r="25" spans="1:8" x14ac:dyDescent="0.25">
      <c r="A25" s="36" t="s">
        <v>114</v>
      </c>
      <c r="B25" s="202">
        <v>43830</v>
      </c>
      <c r="C25" s="204"/>
      <c r="D25" s="204"/>
      <c r="E25" s="38" t="s">
        <v>115</v>
      </c>
      <c r="F25" s="205">
        <v>1</v>
      </c>
      <c r="G25" s="205"/>
      <c r="H25" s="205"/>
    </row>
    <row r="26" spans="1:8" ht="60" x14ac:dyDescent="0.25">
      <c r="A26" s="36" t="s">
        <v>116</v>
      </c>
      <c r="B26" s="200" t="s">
        <v>117</v>
      </c>
      <c r="C26" s="200"/>
      <c r="D26" s="200"/>
      <c r="E26" s="39" t="s">
        <v>118</v>
      </c>
      <c r="F26" s="206" t="s">
        <v>59</v>
      </c>
      <c r="G26" s="206"/>
      <c r="H26" s="206"/>
    </row>
    <row r="27" spans="1:8" x14ac:dyDescent="0.25">
      <c r="A27" s="193" t="s">
        <v>119</v>
      </c>
      <c r="B27" s="193"/>
      <c r="C27" s="193"/>
      <c r="D27" s="193"/>
      <c r="E27" s="193"/>
      <c r="F27" s="193"/>
      <c r="G27" s="193"/>
      <c r="H27" s="193"/>
    </row>
    <row r="28" spans="1:8" ht="45" x14ac:dyDescent="0.25">
      <c r="A28" s="40" t="s">
        <v>120</v>
      </c>
      <c r="B28" s="40" t="s">
        <v>121</v>
      </c>
      <c r="C28" s="40" t="s">
        <v>122</v>
      </c>
      <c r="D28" s="40" t="s">
        <v>123</v>
      </c>
      <c r="E28" s="40" t="s">
        <v>124</v>
      </c>
      <c r="F28" s="41" t="s">
        <v>125</v>
      </c>
      <c r="G28" s="41" t="s">
        <v>126</v>
      </c>
      <c r="H28" s="40" t="s">
        <v>127</v>
      </c>
    </row>
    <row r="29" spans="1:8" x14ac:dyDescent="0.25">
      <c r="A29" s="42" t="s">
        <v>128</v>
      </c>
      <c r="B29" s="43">
        <v>26</v>
      </c>
      <c r="C29" s="44">
        <v>0</v>
      </c>
      <c r="D29" s="43">
        <v>26</v>
      </c>
      <c r="E29" s="44">
        <v>0</v>
      </c>
      <c r="F29" s="45">
        <f>IFERROR(+B29/D29,)</f>
        <v>1</v>
      </c>
      <c r="G29" s="46">
        <v>1</v>
      </c>
      <c r="H29" s="47">
        <f>+G29/$F$25</f>
        <v>1</v>
      </c>
    </row>
    <row r="30" spans="1:8" x14ac:dyDescent="0.25">
      <c r="A30" s="42" t="s">
        <v>129</v>
      </c>
      <c r="B30" s="43">
        <v>30</v>
      </c>
      <c r="C30" s="44">
        <f>+B30+C29</f>
        <v>30</v>
      </c>
      <c r="D30" s="43">
        <v>30</v>
      </c>
      <c r="E30" s="44">
        <f>+D30+E29</f>
        <v>30</v>
      </c>
      <c r="F30" s="45">
        <f t="shared" ref="F30:G40" si="0">IFERROR(+B30/D30,)</f>
        <v>1</v>
      </c>
      <c r="G30" s="46">
        <f t="shared" si="0"/>
        <v>1</v>
      </c>
      <c r="H30" s="47">
        <f t="shared" ref="H30:H40" si="1">+G30/$F$25</f>
        <v>1</v>
      </c>
    </row>
    <row r="31" spans="1:8" x14ac:dyDescent="0.25">
      <c r="A31" s="42" t="s">
        <v>130</v>
      </c>
      <c r="B31" s="43">
        <v>48</v>
      </c>
      <c r="C31" s="44">
        <f t="shared" ref="C31:C40" si="2">+B31+C30</f>
        <v>78</v>
      </c>
      <c r="D31" s="43">
        <v>48</v>
      </c>
      <c r="E31" s="44">
        <f t="shared" ref="E31:E40" si="3">+D31+E30</f>
        <v>78</v>
      </c>
      <c r="F31" s="45">
        <f t="shared" si="0"/>
        <v>1</v>
      </c>
      <c r="G31" s="46">
        <f t="shared" si="0"/>
        <v>1</v>
      </c>
      <c r="H31" s="47">
        <f t="shared" si="1"/>
        <v>1</v>
      </c>
    </row>
    <row r="32" spans="1:8" x14ac:dyDescent="0.25">
      <c r="A32" s="42" t="s">
        <v>131</v>
      </c>
      <c r="B32" s="43">
        <v>51</v>
      </c>
      <c r="C32" s="44">
        <f t="shared" si="2"/>
        <v>129</v>
      </c>
      <c r="D32" s="43">
        <v>51</v>
      </c>
      <c r="E32" s="44">
        <f t="shared" si="3"/>
        <v>129</v>
      </c>
      <c r="F32" s="45">
        <f t="shared" si="0"/>
        <v>1</v>
      </c>
      <c r="G32" s="46">
        <f t="shared" si="0"/>
        <v>1</v>
      </c>
      <c r="H32" s="47">
        <f t="shared" si="1"/>
        <v>1</v>
      </c>
    </row>
    <row r="33" spans="1:8" x14ac:dyDescent="0.25">
      <c r="A33" s="42" t="s">
        <v>132</v>
      </c>
      <c r="B33" s="43">
        <v>47</v>
      </c>
      <c r="C33" s="44">
        <f t="shared" si="2"/>
        <v>176</v>
      </c>
      <c r="D33" s="43">
        <v>47</v>
      </c>
      <c r="E33" s="44">
        <f t="shared" si="3"/>
        <v>176</v>
      </c>
      <c r="F33" s="45">
        <f t="shared" si="0"/>
        <v>1</v>
      </c>
      <c r="G33" s="46">
        <f t="shared" si="0"/>
        <v>1</v>
      </c>
      <c r="H33" s="47">
        <f t="shared" si="1"/>
        <v>1</v>
      </c>
    </row>
    <row r="34" spans="1:8" x14ac:dyDescent="0.25">
      <c r="A34" s="42" t="s">
        <v>133</v>
      </c>
      <c r="B34" s="43">
        <v>11</v>
      </c>
      <c r="C34" s="44">
        <f t="shared" si="2"/>
        <v>187</v>
      </c>
      <c r="D34" s="43">
        <v>11</v>
      </c>
      <c r="E34" s="44">
        <f t="shared" si="3"/>
        <v>187</v>
      </c>
      <c r="F34" s="45">
        <f t="shared" si="0"/>
        <v>1</v>
      </c>
      <c r="G34" s="46">
        <f>IFERROR(+C34/E34,)</f>
        <v>1</v>
      </c>
      <c r="H34" s="47">
        <f t="shared" si="1"/>
        <v>1</v>
      </c>
    </row>
    <row r="35" spans="1:8" x14ac:dyDescent="0.25">
      <c r="A35" s="42" t="s">
        <v>134</v>
      </c>
      <c r="B35" s="43">
        <v>57</v>
      </c>
      <c r="C35" s="44">
        <f t="shared" si="2"/>
        <v>244</v>
      </c>
      <c r="D35" s="43">
        <v>57</v>
      </c>
      <c r="E35" s="44">
        <f t="shared" si="3"/>
        <v>244</v>
      </c>
      <c r="F35" s="45">
        <f t="shared" si="0"/>
        <v>1</v>
      </c>
      <c r="G35" s="46">
        <f t="shared" si="0"/>
        <v>1</v>
      </c>
      <c r="H35" s="47">
        <f t="shared" si="1"/>
        <v>1</v>
      </c>
    </row>
    <row r="36" spans="1:8" x14ac:dyDescent="0.25">
      <c r="A36" s="42" t="s">
        <v>135</v>
      </c>
      <c r="B36" s="43">
        <v>23</v>
      </c>
      <c r="C36" s="44">
        <f t="shared" si="2"/>
        <v>267</v>
      </c>
      <c r="D36" s="43">
        <v>23</v>
      </c>
      <c r="E36" s="44">
        <f t="shared" si="3"/>
        <v>267</v>
      </c>
      <c r="F36" s="45">
        <f t="shared" si="0"/>
        <v>1</v>
      </c>
      <c r="G36" s="46">
        <f t="shared" si="0"/>
        <v>1</v>
      </c>
      <c r="H36" s="47">
        <f t="shared" si="1"/>
        <v>1</v>
      </c>
    </row>
    <row r="37" spans="1:8" x14ac:dyDescent="0.25">
      <c r="A37" s="42" t="s">
        <v>136</v>
      </c>
      <c r="B37" s="43">
        <v>25</v>
      </c>
      <c r="C37" s="44">
        <f t="shared" si="2"/>
        <v>292</v>
      </c>
      <c r="D37" s="43">
        <v>25</v>
      </c>
      <c r="E37" s="44">
        <f t="shared" si="3"/>
        <v>292</v>
      </c>
      <c r="F37" s="45">
        <f t="shared" si="0"/>
        <v>1</v>
      </c>
      <c r="G37" s="46">
        <f t="shared" si="0"/>
        <v>1</v>
      </c>
      <c r="H37" s="47">
        <f t="shared" si="1"/>
        <v>1</v>
      </c>
    </row>
    <row r="38" spans="1:8" x14ac:dyDescent="0.25">
      <c r="A38" s="42" t="s">
        <v>137</v>
      </c>
      <c r="B38" s="43">
        <v>31</v>
      </c>
      <c r="C38" s="44">
        <f t="shared" si="2"/>
        <v>323</v>
      </c>
      <c r="D38" s="43">
        <v>31</v>
      </c>
      <c r="E38" s="44">
        <f t="shared" si="3"/>
        <v>323</v>
      </c>
      <c r="F38" s="45">
        <f t="shared" si="0"/>
        <v>1</v>
      </c>
      <c r="G38" s="46">
        <f t="shared" si="0"/>
        <v>1</v>
      </c>
      <c r="H38" s="47">
        <f t="shared" si="1"/>
        <v>1</v>
      </c>
    </row>
    <row r="39" spans="1:8" x14ac:dyDescent="0.25">
      <c r="A39" s="42" t="s">
        <v>138</v>
      </c>
      <c r="B39" s="43">
        <v>13</v>
      </c>
      <c r="C39" s="44">
        <f t="shared" si="2"/>
        <v>336</v>
      </c>
      <c r="D39" s="43">
        <v>13</v>
      </c>
      <c r="E39" s="44">
        <f t="shared" si="3"/>
        <v>336</v>
      </c>
      <c r="F39" s="45">
        <f t="shared" si="0"/>
        <v>1</v>
      </c>
      <c r="G39" s="46">
        <f t="shared" si="0"/>
        <v>1</v>
      </c>
      <c r="H39" s="47">
        <f t="shared" si="1"/>
        <v>1</v>
      </c>
    </row>
    <row r="40" spans="1:8" x14ac:dyDescent="0.25">
      <c r="A40" s="42" t="s">
        <v>139</v>
      </c>
      <c r="B40" s="43">
        <v>26</v>
      </c>
      <c r="C40" s="44">
        <f t="shared" si="2"/>
        <v>362</v>
      </c>
      <c r="D40" s="43">
        <v>26</v>
      </c>
      <c r="E40" s="44">
        <f t="shared" si="3"/>
        <v>362</v>
      </c>
      <c r="F40" s="45">
        <f t="shared" si="0"/>
        <v>1</v>
      </c>
      <c r="G40" s="46">
        <f t="shared" si="0"/>
        <v>1</v>
      </c>
      <c r="H40" s="47">
        <f t="shared" si="1"/>
        <v>1</v>
      </c>
    </row>
    <row r="41" spans="1:8" ht="45" x14ac:dyDescent="0.25">
      <c r="A41" s="48" t="s">
        <v>140</v>
      </c>
      <c r="B41" s="195" t="s">
        <v>141</v>
      </c>
      <c r="C41" s="195"/>
      <c r="D41" s="195"/>
      <c r="E41" s="195"/>
      <c r="F41" s="195"/>
      <c r="G41" s="195"/>
      <c r="H41" s="195"/>
    </row>
    <row r="42" spans="1:8" x14ac:dyDescent="0.25">
      <c r="A42" s="193" t="s">
        <v>142</v>
      </c>
      <c r="B42" s="193"/>
      <c r="C42" s="193"/>
      <c r="D42" s="193"/>
      <c r="E42" s="193"/>
      <c r="F42" s="193"/>
      <c r="G42" s="193"/>
      <c r="H42" s="193"/>
    </row>
    <row r="43" spans="1:8" x14ac:dyDescent="0.25">
      <c r="A43" s="194"/>
      <c r="B43" s="194"/>
      <c r="C43" s="194"/>
      <c r="D43" s="194"/>
      <c r="E43" s="194"/>
      <c r="F43" s="194"/>
      <c r="G43" s="194"/>
      <c r="H43" s="194"/>
    </row>
    <row r="44" spans="1:8" x14ac:dyDescent="0.25">
      <c r="A44" s="194"/>
      <c r="B44" s="194"/>
      <c r="C44" s="194"/>
      <c r="D44" s="194"/>
      <c r="E44" s="194"/>
      <c r="F44" s="194"/>
      <c r="G44" s="194"/>
      <c r="H44" s="194"/>
    </row>
    <row r="45" spans="1:8" x14ac:dyDescent="0.25">
      <c r="A45" s="194"/>
      <c r="B45" s="194"/>
      <c r="C45" s="194"/>
      <c r="D45" s="194"/>
      <c r="E45" s="194"/>
      <c r="F45" s="194"/>
      <c r="G45" s="194"/>
      <c r="H45" s="194"/>
    </row>
    <row r="46" spans="1:8" x14ac:dyDescent="0.25">
      <c r="A46" s="194"/>
      <c r="B46" s="194"/>
      <c r="C46" s="194"/>
      <c r="D46" s="194"/>
      <c r="E46" s="194"/>
      <c r="F46" s="194"/>
      <c r="G46" s="194"/>
      <c r="H46" s="194"/>
    </row>
    <row r="47" spans="1:8" x14ac:dyDescent="0.25">
      <c r="A47" s="194"/>
      <c r="B47" s="194"/>
      <c r="C47" s="194"/>
      <c r="D47" s="194"/>
      <c r="E47" s="194"/>
      <c r="F47" s="194"/>
      <c r="G47" s="194"/>
      <c r="H47" s="194"/>
    </row>
    <row r="48" spans="1:8" x14ac:dyDescent="0.25">
      <c r="A48" s="36" t="s">
        <v>143</v>
      </c>
      <c r="B48" s="195" t="s">
        <v>144</v>
      </c>
      <c r="C48" s="195"/>
      <c r="D48" s="195"/>
      <c r="E48" s="195"/>
      <c r="F48" s="195"/>
      <c r="G48" s="195"/>
      <c r="H48" s="195"/>
    </row>
    <row r="49" spans="1:8" ht="30" x14ac:dyDescent="0.25">
      <c r="A49" s="36" t="s">
        <v>145</v>
      </c>
      <c r="B49" s="195" t="s">
        <v>146</v>
      </c>
      <c r="C49" s="195"/>
      <c r="D49" s="195"/>
      <c r="E49" s="195"/>
      <c r="F49" s="195"/>
      <c r="G49" s="195"/>
      <c r="H49" s="195"/>
    </row>
    <row r="50" spans="1:8" ht="30" x14ac:dyDescent="0.25">
      <c r="A50" s="49" t="s">
        <v>147</v>
      </c>
      <c r="B50" s="195" t="s">
        <v>148</v>
      </c>
      <c r="C50" s="195"/>
      <c r="D50" s="195"/>
      <c r="E50" s="195"/>
      <c r="F50" s="195"/>
      <c r="G50" s="195"/>
      <c r="H50" s="195"/>
    </row>
    <row r="51" spans="1:8" x14ac:dyDescent="0.25">
      <c r="A51" s="193" t="s">
        <v>149</v>
      </c>
      <c r="B51" s="193"/>
      <c r="C51" s="193"/>
      <c r="D51" s="193"/>
      <c r="E51" s="193"/>
      <c r="F51" s="193"/>
      <c r="G51" s="193"/>
      <c r="H51" s="193"/>
    </row>
    <row r="52" spans="1:8" x14ac:dyDescent="0.25">
      <c r="A52" s="196" t="s">
        <v>150</v>
      </c>
      <c r="B52" s="50" t="s">
        <v>151</v>
      </c>
      <c r="C52" s="197" t="s">
        <v>152</v>
      </c>
      <c r="D52" s="197"/>
      <c r="E52" s="197"/>
      <c r="F52" s="197" t="s">
        <v>153</v>
      </c>
      <c r="G52" s="197"/>
      <c r="H52" s="197"/>
    </row>
    <row r="53" spans="1:8" x14ac:dyDescent="0.25">
      <c r="A53" s="196"/>
      <c r="B53" s="51"/>
      <c r="C53" s="198"/>
      <c r="D53" s="198"/>
      <c r="E53" s="198"/>
      <c r="F53" s="198" t="s">
        <v>154</v>
      </c>
      <c r="G53" s="199"/>
      <c r="H53" s="199"/>
    </row>
    <row r="54" spans="1:8" ht="30" x14ac:dyDescent="0.25">
      <c r="A54" s="49" t="s">
        <v>155</v>
      </c>
      <c r="B54" s="190" t="s">
        <v>156</v>
      </c>
      <c r="C54" s="190"/>
      <c r="D54" s="192" t="s">
        <v>157</v>
      </c>
      <c r="E54" s="192"/>
      <c r="F54" s="190" t="s">
        <v>158</v>
      </c>
      <c r="G54" s="190"/>
      <c r="H54" s="190"/>
    </row>
    <row r="55" spans="1:8" ht="30" x14ac:dyDescent="0.25">
      <c r="A55" s="49" t="s">
        <v>159</v>
      </c>
      <c r="B55" s="188" t="s">
        <v>160</v>
      </c>
      <c r="C55" s="188"/>
      <c r="D55" s="189" t="s">
        <v>161</v>
      </c>
      <c r="E55" s="189"/>
      <c r="F55" s="190" t="s">
        <v>162</v>
      </c>
      <c r="G55" s="190"/>
      <c r="H55" s="190"/>
    </row>
    <row r="56" spans="1:8" ht="30" x14ac:dyDescent="0.25">
      <c r="A56" s="49" t="s">
        <v>163</v>
      </c>
      <c r="B56" s="188"/>
      <c r="C56" s="188"/>
      <c r="D56" s="191" t="s">
        <v>164</v>
      </c>
      <c r="E56" s="191"/>
      <c r="F56" s="188"/>
      <c r="G56" s="188"/>
      <c r="H56" s="188"/>
    </row>
    <row r="57" spans="1:8" x14ac:dyDescent="0.25">
      <c r="A57" s="49" t="s">
        <v>165</v>
      </c>
      <c r="B57" s="188"/>
      <c r="C57" s="188"/>
      <c r="D57" s="191"/>
      <c r="E57" s="191"/>
      <c r="F57" s="188"/>
      <c r="G57" s="188"/>
      <c r="H57" s="188"/>
    </row>
    <row r="58" spans="1:8" x14ac:dyDescent="0.25">
      <c r="A58" s="18"/>
      <c r="B58" s="18"/>
      <c r="C58" s="18"/>
      <c r="D58" s="18"/>
      <c r="E58" s="18"/>
      <c r="F58" s="18"/>
      <c r="G58" s="18"/>
      <c r="H58" s="52"/>
    </row>
    <row r="59" spans="1:8" x14ac:dyDescent="0.25">
      <c r="A59" s="53"/>
      <c r="B59" s="54"/>
      <c r="C59" s="54"/>
      <c r="D59" s="55"/>
      <c r="E59" s="55"/>
      <c r="F59" s="56"/>
      <c r="G59" s="57"/>
      <c r="H59" s="54"/>
    </row>
    <row r="60" spans="1:8" x14ac:dyDescent="0.25">
      <c r="A60" s="53"/>
      <c r="B60" s="54"/>
      <c r="C60" s="54"/>
      <c r="D60" s="55"/>
      <c r="E60" s="55"/>
      <c r="F60" s="56"/>
      <c r="G60" s="57"/>
      <c r="H60" s="54"/>
    </row>
    <row r="61" spans="1:8" x14ac:dyDescent="0.25">
      <c r="A61" s="53"/>
      <c r="B61" s="54"/>
      <c r="C61" s="54"/>
      <c r="D61" s="55"/>
      <c r="E61" s="55"/>
      <c r="F61" s="56"/>
      <c r="G61" s="57"/>
      <c r="H61" s="54"/>
    </row>
    <row r="62" spans="1:8" x14ac:dyDescent="0.25">
      <c r="A62" s="53"/>
      <c r="B62" s="54"/>
      <c r="C62" s="54"/>
      <c r="D62" s="55"/>
      <c r="E62" s="55"/>
      <c r="F62" s="56"/>
      <c r="G62" s="57"/>
      <c r="H62" s="54"/>
    </row>
    <row r="63" spans="1:8" x14ac:dyDescent="0.25">
      <c r="A63" s="53"/>
      <c r="B63" s="54"/>
      <c r="C63" s="54"/>
      <c r="D63" s="55"/>
      <c r="E63" s="55"/>
      <c r="F63" s="56"/>
      <c r="G63" s="57"/>
      <c r="H63" s="54"/>
    </row>
    <row r="64" spans="1:8" x14ac:dyDescent="0.25">
      <c r="A64" s="53"/>
      <c r="B64" s="54"/>
      <c r="C64" s="54"/>
      <c r="D64" s="55"/>
      <c r="E64" s="55"/>
      <c r="F64" s="56"/>
      <c r="G64" s="57"/>
      <c r="H64" s="54"/>
    </row>
    <row r="65" spans="1:8" x14ac:dyDescent="0.25">
      <c r="A65" s="53"/>
      <c r="B65" s="54"/>
      <c r="C65" s="54"/>
      <c r="D65" s="55"/>
      <c r="E65" s="55"/>
      <c r="F65" s="56"/>
      <c r="G65" s="57"/>
      <c r="H65" s="54"/>
    </row>
    <row r="66" spans="1:8" x14ac:dyDescent="0.25">
      <c r="A66" s="53"/>
      <c r="B66" s="54"/>
      <c r="C66" s="54"/>
      <c r="D66" s="55"/>
      <c r="E66" s="55"/>
      <c r="F66" s="56"/>
      <c r="G66" s="57"/>
      <c r="H66" s="54"/>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dataValidations count="5">
    <dataValidation type="list" allowBlank="1" showInputMessage="1" showErrorMessage="1" sqref="B9 B65545 B131081 B196617 B262153 B327689 B393225 B458761 B524297 B589833 B655369 B720905 B786441 B851977 B917513 B983049 H9 H65545 H131081 H196617 H262153 H327689 H393225 H458761 H524297 H589833 H655369 H720905 H786441 H851977 H917513 H983049">
      <formula1>#REF!</formula1>
    </dataValidation>
    <dataValidation type="list" allowBlank="1" showInputMessage="1" showErrorMessage="1" sqref="B12:H12 B65548:H65548 B131084:H131084 B196620:H196620 B262156:H262156 B327692:H327692 B393228:H393228 B458764:H458764 B524300:H524300 B589836:H589836 B655372:H655372 B720908:H720908 B786444:H786444 B851980:H851980 B917516:H917516 B983052:H983052">
      <formula1>#REF!</formula1>
    </dataValidation>
    <dataValidation type="list" allowBlank="1" showInputMessage="1" showErrorMessage="1" sqref="G14:H14 G65550:H65550 G131086:H131086 G196622:H196622 G262158:H262158 G327694:H327694 G393230:H393230 G458766:H458766 G524302:H524302 G589838:H589838 G655374:H655374 G720910:H720910 G786446:H786446 G851982:H851982 G917518:H917518 G983054:H983054">
      <formula1>#REF!</formula1>
    </dataValidation>
    <dataValidation type="list" allowBlank="1" showInputMessage="1" showErrorMessage="1" sqref="B11:E11 B65547:E65547 B131083:E131083 B196619:E196619 B262155:E262155 B327691:E327691 B393227:E393227 B458763:E458763 B524299:E524299 B589835:E589835 B655371:E655371 B720907:E720907 B786443:E786443 B851979:E851979 B917515:E917515 B983051:E983051">
      <formula1>#REF!</formula1>
    </dataValidation>
    <dataValidation type="list" allowBlank="1" showInputMessage="1" showErrorMessage="1" sqref="B26:D26 B65562:D65562 B131098:D131098 B196634:D196634 B262170:D262170 B327706:D327706 B393242:D393242 B458778:D458778 B524314:D524314 B589850:D589850 B655386:D655386 B720922:D720922 B786458:D786458 B851994:D851994 B917530:D917530 B983066:D983066">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6"/>
  <sheetViews>
    <sheetView topLeftCell="A32" workbookViewId="0">
      <selection activeCell="B25" sqref="B25:D25"/>
    </sheetView>
  </sheetViews>
  <sheetFormatPr baseColWidth="10" defaultRowHeight="15" x14ac:dyDescent="0.25"/>
  <cols>
    <col min="1" max="1" width="25.7109375" style="58" customWidth="1"/>
    <col min="2" max="5" width="20.7109375" style="59" customWidth="1"/>
    <col min="6" max="6" width="20.7109375" style="60" customWidth="1"/>
    <col min="7" max="8" width="20.7109375" style="59" customWidth="1"/>
  </cols>
  <sheetData>
    <row r="1" spans="1:8" x14ac:dyDescent="0.25">
      <c r="A1" s="218"/>
      <c r="B1" s="219" t="s">
        <v>62</v>
      </c>
      <c r="C1" s="219"/>
      <c r="D1" s="219"/>
      <c r="E1" s="219"/>
      <c r="F1" s="219"/>
      <c r="G1" s="219"/>
      <c r="H1" s="219"/>
    </row>
    <row r="2" spans="1:8" x14ac:dyDescent="0.25">
      <c r="A2" s="218"/>
      <c r="B2" s="220" t="s">
        <v>1</v>
      </c>
      <c r="C2" s="220"/>
      <c r="D2" s="220"/>
      <c r="E2" s="220"/>
      <c r="F2" s="220"/>
      <c r="G2" s="220"/>
      <c r="H2" s="220"/>
    </row>
    <row r="3" spans="1:8" x14ac:dyDescent="0.25">
      <c r="A3" s="218"/>
      <c r="B3" s="220" t="s">
        <v>63</v>
      </c>
      <c r="C3" s="220"/>
      <c r="D3" s="220"/>
      <c r="E3" s="220"/>
      <c r="F3" s="220"/>
      <c r="G3" s="220"/>
      <c r="H3" s="220"/>
    </row>
    <row r="4" spans="1:8" x14ac:dyDescent="0.25">
      <c r="A4" s="218"/>
      <c r="B4" s="220" t="s">
        <v>64</v>
      </c>
      <c r="C4" s="220"/>
      <c r="D4" s="220"/>
      <c r="E4" s="220"/>
      <c r="F4" s="221" t="s">
        <v>65</v>
      </c>
      <c r="G4" s="221"/>
      <c r="H4" s="221"/>
    </row>
    <row r="5" spans="1:8" x14ac:dyDescent="0.25">
      <c r="A5" s="222" t="s">
        <v>66</v>
      </c>
      <c r="B5" s="222"/>
      <c r="C5" s="222"/>
      <c r="D5" s="222"/>
      <c r="E5" s="222"/>
      <c r="F5" s="222"/>
      <c r="G5" s="222"/>
      <c r="H5" s="222"/>
    </row>
    <row r="6" spans="1:8" x14ac:dyDescent="0.25">
      <c r="A6" s="194" t="s">
        <v>67</v>
      </c>
      <c r="B6" s="194"/>
      <c r="C6" s="194"/>
      <c r="D6" s="194"/>
      <c r="E6" s="194"/>
      <c r="F6" s="194"/>
      <c r="G6" s="194"/>
      <c r="H6" s="194"/>
    </row>
    <row r="7" spans="1:8" x14ac:dyDescent="0.25">
      <c r="A7" s="258" t="s">
        <v>68</v>
      </c>
      <c r="B7" s="223"/>
      <c r="C7" s="223"/>
      <c r="D7" s="223"/>
      <c r="E7" s="223"/>
      <c r="F7" s="223"/>
      <c r="G7" s="223"/>
      <c r="H7" s="259"/>
    </row>
    <row r="8" spans="1:8" x14ac:dyDescent="0.25">
      <c r="A8" s="36" t="s">
        <v>69</v>
      </c>
      <c r="B8" s="37">
        <v>2</v>
      </c>
      <c r="C8" s="217" t="s">
        <v>70</v>
      </c>
      <c r="D8" s="217"/>
      <c r="E8" s="204" t="s">
        <v>166</v>
      </c>
      <c r="F8" s="204"/>
      <c r="G8" s="204"/>
      <c r="H8" s="257"/>
    </row>
    <row r="9" spans="1:8" ht="30" x14ac:dyDescent="0.25">
      <c r="A9" s="61" t="s">
        <v>72</v>
      </c>
      <c r="B9" s="37" t="s">
        <v>73</v>
      </c>
      <c r="C9" s="217" t="s">
        <v>74</v>
      </c>
      <c r="D9" s="217"/>
      <c r="E9" s="200" t="s">
        <v>44</v>
      </c>
      <c r="F9" s="200"/>
      <c r="G9" s="38" t="s">
        <v>75</v>
      </c>
      <c r="H9" s="62" t="s">
        <v>73</v>
      </c>
    </row>
    <row r="10" spans="1:8" ht="30" x14ac:dyDescent="0.25">
      <c r="A10" s="61" t="s">
        <v>76</v>
      </c>
      <c r="B10" s="211" t="s">
        <v>77</v>
      </c>
      <c r="C10" s="211"/>
      <c r="D10" s="211"/>
      <c r="E10" s="211"/>
      <c r="F10" s="40" t="s">
        <v>78</v>
      </c>
      <c r="G10" s="212" t="s">
        <v>77</v>
      </c>
      <c r="H10" s="253"/>
    </row>
    <row r="11" spans="1:8" ht="30" x14ac:dyDescent="0.25">
      <c r="A11" s="61" t="s">
        <v>79</v>
      </c>
      <c r="B11" s="213" t="s">
        <v>80</v>
      </c>
      <c r="C11" s="213"/>
      <c r="D11" s="213"/>
      <c r="E11" s="213"/>
      <c r="F11" s="38" t="s">
        <v>81</v>
      </c>
      <c r="G11" s="214" t="s">
        <v>82</v>
      </c>
      <c r="H11" s="254"/>
    </row>
    <row r="12" spans="1:8" x14ac:dyDescent="0.25">
      <c r="A12" s="61" t="s">
        <v>83</v>
      </c>
      <c r="B12" s="201" t="s">
        <v>167</v>
      </c>
      <c r="C12" s="201"/>
      <c r="D12" s="201"/>
      <c r="E12" s="201"/>
      <c r="F12" s="201"/>
      <c r="G12" s="201"/>
      <c r="H12" s="252"/>
    </row>
    <row r="13" spans="1:8" x14ac:dyDescent="0.25">
      <c r="A13" s="61" t="s">
        <v>85</v>
      </c>
      <c r="B13" s="215" t="s">
        <v>77</v>
      </c>
      <c r="C13" s="215"/>
      <c r="D13" s="215"/>
      <c r="E13" s="215"/>
      <c r="F13" s="215"/>
      <c r="G13" s="215"/>
      <c r="H13" s="255"/>
    </row>
    <row r="14" spans="1:8" ht="30" x14ac:dyDescent="0.25">
      <c r="A14" s="61" t="s">
        <v>86</v>
      </c>
      <c r="B14" s="204" t="s">
        <v>168</v>
      </c>
      <c r="C14" s="204"/>
      <c r="D14" s="204"/>
      <c r="E14" s="204"/>
      <c r="F14" s="38" t="s">
        <v>88</v>
      </c>
      <c r="G14" s="200" t="s">
        <v>89</v>
      </c>
      <c r="H14" s="256"/>
    </row>
    <row r="15" spans="1:8" ht="30" x14ac:dyDescent="0.25">
      <c r="A15" s="61" t="s">
        <v>90</v>
      </c>
      <c r="B15" s="216" t="s">
        <v>91</v>
      </c>
      <c r="C15" s="216"/>
      <c r="D15" s="216"/>
      <c r="E15" s="216"/>
      <c r="F15" s="38" t="s">
        <v>92</v>
      </c>
      <c r="G15" s="200" t="s">
        <v>93</v>
      </c>
      <c r="H15" s="256"/>
    </row>
    <row r="16" spans="1:8" ht="45" x14ac:dyDescent="0.25">
      <c r="A16" s="61" t="s">
        <v>94</v>
      </c>
      <c r="B16" s="204" t="s">
        <v>169</v>
      </c>
      <c r="C16" s="204"/>
      <c r="D16" s="204"/>
      <c r="E16" s="204"/>
      <c r="F16" s="204"/>
      <c r="G16" s="204"/>
      <c r="H16" s="257"/>
    </row>
    <row r="17" spans="1:8" ht="30" x14ac:dyDescent="0.25">
      <c r="A17" s="61" t="s">
        <v>96</v>
      </c>
      <c r="B17" s="246" t="s">
        <v>170</v>
      </c>
      <c r="C17" s="247"/>
      <c r="D17" s="247"/>
      <c r="E17" s="247"/>
      <c r="F17" s="247"/>
      <c r="G17" s="247"/>
      <c r="H17" s="248"/>
    </row>
    <row r="18" spans="1:8" x14ac:dyDescent="0.25">
      <c r="A18" s="61" t="s">
        <v>98</v>
      </c>
      <c r="B18" s="246" t="s">
        <v>171</v>
      </c>
      <c r="C18" s="247"/>
      <c r="D18" s="247"/>
      <c r="E18" s="247"/>
      <c r="F18" s="247"/>
      <c r="G18" s="247"/>
      <c r="H18" s="248"/>
    </row>
    <row r="19" spans="1:8" ht="30" x14ac:dyDescent="0.25">
      <c r="A19" s="61" t="s">
        <v>100</v>
      </c>
      <c r="B19" s="207" t="s">
        <v>101</v>
      </c>
      <c r="C19" s="207"/>
      <c r="D19" s="207"/>
      <c r="E19" s="207"/>
      <c r="F19" s="207"/>
      <c r="G19" s="207"/>
      <c r="H19" s="249"/>
    </row>
    <row r="20" spans="1:8" x14ac:dyDescent="0.25">
      <c r="A20" s="250" t="s">
        <v>102</v>
      </c>
      <c r="B20" s="209" t="s">
        <v>103</v>
      </c>
      <c r="C20" s="209"/>
      <c r="D20" s="209"/>
      <c r="E20" s="210" t="s">
        <v>104</v>
      </c>
      <c r="F20" s="210"/>
      <c r="G20" s="210"/>
      <c r="H20" s="251"/>
    </row>
    <row r="21" spans="1:8" x14ac:dyDescent="0.25">
      <c r="A21" s="250"/>
      <c r="B21" s="201" t="s">
        <v>172</v>
      </c>
      <c r="C21" s="201"/>
      <c r="D21" s="201"/>
      <c r="E21" s="201" t="s">
        <v>173</v>
      </c>
      <c r="F21" s="201"/>
      <c r="G21" s="201"/>
      <c r="H21" s="252"/>
    </row>
    <row r="22" spans="1:8" ht="30" x14ac:dyDescent="0.25">
      <c r="A22" s="61" t="s">
        <v>107</v>
      </c>
      <c r="B22" s="241" t="s">
        <v>108</v>
      </c>
      <c r="C22" s="242"/>
      <c r="D22" s="242"/>
      <c r="E22" s="241" t="s">
        <v>108</v>
      </c>
      <c r="F22" s="242"/>
      <c r="G22" s="242"/>
      <c r="H22" s="243"/>
    </row>
    <row r="23" spans="1:8" ht="30" x14ac:dyDescent="0.25">
      <c r="A23" s="61" t="s">
        <v>109</v>
      </c>
      <c r="B23" s="241" t="s">
        <v>174</v>
      </c>
      <c r="C23" s="242"/>
      <c r="D23" s="242"/>
      <c r="E23" s="241" t="s">
        <v>175</v>
      </c>
      <c r="F23" s="242"/>
      <c r="G23" s="242"/>
      <c r="H23" s="243"/>
    </row>
    <row r="24" spans="1:8" x14ac:dyDescent="0.25">
      <c r="A24" s="61" t="s">
        <v>112</v>
      </c>
      <c r="B24" s="202">
        <v>43466</v>
      </c>
      <c r="C24" s="202"/>
      <c r="D24" s="202"/>
      <c r="E24" s="38" t="s">
        <v>113</v>
      </c>
      <c r="F24" s="203">
        <v>1</v>
      </c>
      <c r="G24" s="203"/>
      <c r="H24" s="244"/>
    </row>
    <row r="25" spans="1:8" x14ac:dyDescent="0.25">
      <c r="A25" s="61" t="s">
        <v>114</v>
      </c>
      <c r="B25" s="202">
        <v>43830</v>
      </c>
      <c r="C25" s="204"/>
      <c r="D25" s="204"/>
      <c r="E25" s="38" t="s">
        <v>115</v>
      </c>
      <c r="F25" s="205">
        <v>1</v>
      </c>
      <c r="G25" s="205"/>
      <c r="H25" s="245"/>
    </row>
    <row r="26" spans="1:8" ht="60" x14ac:dyDescent="0.25">
      <c r="A26" s="61" t="s">
        <v>116</v>
      </c>
      <c r="B26" s="200" t="s">
        <v>176</v>
      </c>
      <c r="C26" s="200"/>
      <c r="D26" s="200"/>
      <c r="E26" s="39" t="s">
        <v>118</v>
      </c>
      <c r="F26" s="205" t="s">
        <v>59</v>
      </c>
      <c r="G26" s="205"/>
      <c r="H26" s="245"/>
    </row>
    <row r="27" spans="1:8" x14ac:dyDescent="0.25">
      <c r="A27" s="231" t="s">
        <v>119</v>
      </c>
      <c r="B27" s="193"/>
      <c r="C27" s="193"/>
      <c r="D27" s="193"/>
      <c r="E27" s="193"/>
      <c r="F27" s="193"/>
      <c r="G27" s="193"/>
      <c r="H27" s="232"/>
    </row>
    <row r="28" spans="1:8" ht="45" x14ac:dyDescent="0.25">
      <c r="A28" s="63" t="s">
        <v>120</v>
      </c>
      <c r="B28" s="40" t="s">
        <v>121</v>
      </c>
      <c r="C28" s="40" t="s">
        <v>122</v>
      </c>
      <c r="D28" s="40" t="s">
        <v>123</v>
      </c>
      <c r="E28" s="40" t="s">
        <v>124</v>
      </c>
      <c r="F28" s="41" t="s">
        <v>125</v>
      </c>
      <c r="G28" s="41" t="s">
        <v>126</v>
      </c>
      <c r="H28" s="64" t="s">
        <v>127</v>
      </c>
    </row>
    <row r="29" spans="1:8" x14ac:dyDescent="0.25">
      <c r="A29" s="65" t="s">
        <v>128</v>
      </c>
      <c r="B29" s="66">
        <v>0</v>
      </c>
      <c r="C29" s="67">
        <v>0</v>
      </c>
      <c r="D29" s="66">
        <v>0</v>
      </c>
      <c r="E29" s="67">
        <v>0</v>
      </c>
      <c r="F29" s="45">
        <f>IFERROR(+B29/D29,)</f>
        <v>0</v>
      </c>
      <c r="G29" s="46">
        <f>IFERROR(+C29/$E$40,)</f>
        <v>0</v>
      </c>
      <c r="H29" s="68">
        <f>+G29/$F$25</f>
        <v>0</v>
      </c>
    </row>
    <row r="30" spans="1:8" x14ac:dyDescent="0.25">
      <c r="A30" s="65" t="s">
        <v>129</v>
      </c>
      <c r="B30" s="66">
        <v>0</v>
      </c>
      <c r="C30" s="67">
        <f>+B30+C29</f>
        <v>0</v>
      </c>
      <c r="D30" s="66">
        <v>0</v>
      </c>
      <c r="E30" s="67">
        <f>+D30+E29</f>
        <v>0</v>
      </c>
      <c r="F30" s="45">
        <f t="shared" ref="F30:F40" si="0">IFERROR(+B30/D30,)</f>
        <v>0</v>
      </c>
      <c r="G30" s="46">
        <f t="shared" ref="G30:G40" si="1">IFERROR(+C30/$E$40,)</f>
        <v>0</v>
      </c>
      <c r="H30" s="68">
        <f t="shared" ref="H30:H40" si="2">+G30/$F$25</f>
        <v>0</v>
      </c>
    </row>
    <row r="31" spans="1:8" x14ac:dyDescent="0.25">
      <c r="A31" s="65" t="s">
        <v>130</v>
      </c>
      <c r="B31" s="66">
        <v>1</v>
      </c>
      <c r="C31" s="67">
        <f t="shared" ref="C31:C40" si="3">+B31+C30</f>
        <v>1</v>
      </c>
      <c r="D31" s="66">
        <v>1</v>
      </c>
      <c r="E31" s="67">
        <f t="shared" ref="E31:E40" si="4">+D31+E30</f>
        <v>1</v>
      </c>
      <c r="F31" s="45">
        <f t="shared" si="0"/>
        <v>1</v>
      </c>
      <c r="G31" s="46">
        <f t="shared" si="1"/>
        <v>0.5</v>
      </c>
      <c r="H31" s="68">
        <f t="shared" si="2"/>
        <v>0.5</v>
      </c>
    </row>
    <row r="32" spans="1:8" x14ac:dyDescent="0.25">
      <c r="A32" s="65" t="s">
        <v>131</v>
      </c>
      <c r="B32" s="66">
        <v>0</v>
      </c>
      <c r="C32" s="67">
        <f t="shared" si="3"/>
        <v>1</v>
      </c>
      <c r="D32" s="66">
        <v>0</v>
      </c>
      <c r="E32" s="67">
        <f t="shared" si="4"/>
        <v>1</v>
      </c>
      <c r="F32" s="45">
        <f t="shared" si="0"/>
        <v>0</v>
      </c>
      <c r="G32" s="46">
        <f t="shared" si="1"/>
        <v>0.5</v>
      </c>
      <c r="H32" s="68">
        <f t="shared" si="2"/>
        <v>0.5</v>
      </c>
    </row>
    <row r="33" spans="1:8" x14ac:dyDescent="0.25">
      <c r="A33" s="65" t="s">
        <v>132</v>
      </c>
      <c r="B33" s="66">
        <v>0</v>
      </c>
      <c r="C33" s="67">
        <f t="shared" si="3"/>
        <v>1</v>
      </c>
      <c r="D33" s="66">
        <v>0</v>
      </c>
      <c r="E33" s="67">
        <f t="shared" si="4"/>
        <v>1</v>
      </c>
      <c r="F33" s="45">
        <f t="shared" si="0"/>
        <v>0</v>
      </c>
      <c r="G33" s="46">
        <f t="shared" si="1"/>
        <v>0.5</v>
      </c>
      <c r="H33" s="68">
        <f t="shared" si="2"/>
        <v>0.5</v>
      </c>
    </row>
    <row r="34" spans="1:8" x14ac:dyDescent="0.25">
      <c r="A34" s="65" t="s">
        <v>133</v>
      </c>
      <c r="B34" s="66">
        <v>0</v>
      </c>
      <c r="C34" s="67">
        <f t="shared" si="3"/>
        <v>1</v>
      </c>
      <c r="D34" s="66">
        <v>0</v>
      </c>
      <c r="E34" s="67">
        <f t="shared" si="4"/>
        <v>1</v>
      </c>
      <c r="F34" s="45">
        <f t="shared" si="0"/>
        <v>0</v>
      </c>
      <c r="G34" s="46">
        <f t="shared" si="1"/>
        <v>0.5</v>
      </c>
      <c r="H34" s="68">
        <f t="shared" si="2"/>
        <v>0.5</v>
      </c>
    </row>
    <row r="35" spans="1:8" x14ac:dyDescent="0.25">
      <c r="A35" s="65" t="s">
        <v>134</v>
      </c>
      <c r="B35" s="66">
        <v>0</v>
      </c>
      <c r="C35" s="67">
        <f t="shared" si="3"/>
        <v>1</v>
      </c>
      <c r="D35" s="66">
        <v>0</v>
      </c>
      <c r="E35" s="67">
        <f t="shared" si="4"/>
        <v>1</v>
      </c>
      <c r="F35" s="45">
        <f t="shared" si="0"/>
        <v>0</v>
      </c>
      <c r="G35" s="46">
        <f t="shared" si="1"/>
        <v>0.5</v>
      </c>
      <c r="H35" s="68">
        <f t="shared" si="2"/>
        <v>0.5</v>
      </c>
    </row>
    <row r="36" spans="1:8" x14ac:dyDescent="0.25">
      <c r="A36" s="65" t="s">
        <v>135</v>
      </c>
      <c r="B36" s="66">
        <v>0</v>
      </c>
      <c r="C36" s="67">
        <f t="shared" si="3"/>
        <v>1</v>
      </c>
      <c r="D36" s="66">
        <v>0</v>
      </c>
      <c r="E36" s="67">
        <f t="shared" si="4"/>
        <v>1</v>
      </c>
      <c r="F36" s="45">
        <f t="shared" si="0"/>
        <v>0</v>
      </c>
      <c r="G36" s="46">
        <f t="shared" si="1"/>
        <v>0.5</v>
      </c>
      <c r="H36" s="68">
        <f t="shared" si="2"/>
        <v>0.5</v>
      </c>
    </row>
    <row r="37" spans="1:8" x14ac:dyDescent="0.25">
      <c r="A37" s="65" t="s">
        <v>136</v>
      </c>
      <c r="B37" s="66">
        <v>1</v>
      </c>
      <c r="C37" s="67">
        <f t="shared" si="3"/>
        <v>2</v>
      </c>
      <c r="D37" s="66">
        <v>1</v>
      </c>
      <c r="E37" s="67">
        <f t="shared" si="4"/>
        <v>2</v>
      </c>
      <c r="F37" s="45">
        <f t="shared" si="0"/>
        <v>1</v>
      </c>
      <c r="G37" s="46">
        <f t="shared" si="1"/>
        <v>1</v>
      </c>
      <c r="H37" s="68">
        <f t="shared" si="2"/>
        <v>1</v>
      </c>
    </row>
    <row r="38" spans="1:8" x14ac:dyDescent="0.25">
      <c r="A38" s="65" t="s">
        <v>137</v>
      </c>
      <c r="B38" s="66">
        <v>0</v>
      </c>
      <c r="C38" s="67">
        <f t="shared" si="3"/>
        <v>2</v>
      </c>
      <c r="D38" s="66">
        <v>0</v>
      </c>
      <c r="E38" s="67">
        <f t="shared" si="4"/>
        <v>2</v>
      </c>
      <c r="F38" s="45">
        <f t="shared" si="0"/>
        <v>0</v>
      </c>
      <c r="G38" s="46">
        <f t="shared" si="1"/>
        <v>1</v>
      </c>
      <c r="H38" s="68">
        <f t="shared" si="2"/>
        <v>1</v>
      </c>
    </row>
    <row r="39" spans="1:8" x14ac:dyDescent="0.25">
      <c r="A39" s="65" t="s">
        <v>138</v>
      </c>
      <c r="B39" s="66">
        <v>0</v>
      </c>
      <c r="C39" s="67">
        <f t="shared" si="3"/>
        <v>2</v>
      </c>
      <c r="D39" s="66">
        <v>0</v>
      </c>
      <c r="E39" s="67">
        <f t="shared" si="4"/>
        <v>2</v>
      </c>
      <c r="F39" s="45">
        <f t="shared" si="0"/>
        <v>0</v>
      </c>
      <c r="G39" s="46">
        <f t="shared" si="1"/>
        <v>1</v>
      </c>
      <c r="H39" s="68">
        <f t="shared" si="2"/>
        <v>1</v>
      </c>
    </row>
    <row r="40" spans="1:8" x14ac:dyDescent="0.25">
      <c r="A40" s="65" t="s">
        <v>139</v>
      </c>
      <c r="B40" s="66">
        <v>0</v>
      </c>
      <c r="C40" s="67">
        <f t="shared" si="3"/>
        <v>2</v>
      </c>
      <c r="D40" s="66">
        <v>0</v>
      </c>
      <c r="E40" s="67">
        <f t="shared" si="4"/>
        <v>2</v>
      </c>
      <c r="F40" s="45">
        <f t="shared" si="0"/>
        <v>0</v>
      </c>
      <c r="G40" s="46">
        <f t="shared" si="1"/>
        <v>1</v>
      </c>
      <c r="H40" s="68">
        <f t="shared" si="2"/>
        <v>1</v>
      </c>
    </row>
    <row r="41" spans="1:8" ht="45" x14ac:dyDescent="0.25">
      <c r="A41" s="69" t="s">
        <v>140</v>
      </c>
      <c r="B41" s="235" t="s">
        <v>177</v>
      </c>
      <c r="C41" s="235"/>
      <c r="D41" s="235"/>
      <c r="E41" s="235"/>
      <c r="F41" s="235"/>
      <c r="G41" s="235"/>
      <c r="H41" s="236"/>
    </row>
    <row r="42" spans="1:8" x14ac:dyDescent="0.25">
      <c r="A42" s="231" t="s">
        <v>142</v>
      </c>
      <c r="B42" s="193"/>
      <c r="C42" s="193"/>
      <c r="D42" s="193"/>
      <c r="E42" s="193"/>
      <c r="F42" s="193"/>
      <c r="G42" s="193"/>
      <c r="H42" s="232"/>
    </row>
    <row r="43" spans="1:8" x14ac:dyDescent="0.25">
      <c r="A43" s="233"/>
      <c r="B43" s="194"/>
      <c r="C43" s="194"/>
      <c r="D43" s="194"/>
      <c r="E43" s="194"/>
      <c r="F43" s="194"/>
      <c r="G43" s="194"/>
      <c r="H43" s="234"/>
    </row>
    <row r="44" spans="1:8" x14ac:dyDescent="0.25">
      <c r="A44" s="233"/>
      <c r="B44" s="194"/>
      <c r="C44" s="194"/>
      <c r="D44" s="194"/>
      <c r="E44" s="194"/>
      <c r="F44" s="194"/>
      <c r="G44" s="194"/>
      <c r="H44" s="234"/>
    </row>
    <row r="45" spans="1:8" x14ac:dyDescent="0.25">
      <c r="A45" s="233"/>
      <c r="B45" s="194"/>
      <c r="C45" s="194"/>
      <c r="D45" s="194"/>
      <c r="E45" s="194"/>
      <c r="F45" s="194"/>
      <c r="G45" s="194"/>
      <c r="H45" s="234"/>
    </row>
    <row r="46" spans="1:8" x14ac:dyDescent="0.25">
      <c r="A46" s="233"/>
      <c r="B46" s="194"/>
      <c r="C46" s="194"/>
      <c r="D46" s="194"/>
      <c r="E46" s="194"/>
      <c r="F46" s="194"/>
      <c r="G46" s="194"/>
      <c r="H46" s="234"/>
    </row>
    <row r="47" spans="1:8" x14ac:dyDescent="0.25">
      <c r="A47" s="233"/>
      <c r="B47" s="194"/>
      <c r="C47" s="194"/>
      <c r="D47" s="194"/>
      <c r="E47" s="194"/>
      <c r="F47" s="194"/>
      <c r="G47" s="194"/>
      <c r="H47" s="234"/>
    </row>
    <row r="48" spans="1:8" x14ac:dyDescent="0.25">
      <c r="A48" s="61" t="s">
        <v>143</v>
      </c>
      <c r="B48" s="235" t="s">
        <v>178</v>
      </c>
      <c r="C48" s="235"/>
      <c r="D48" s="235"/>
      <c r="E48" s="235"/>
      <c r="F48" s="235"/>
      <c r="G48" s="235"/>
      <c r="H48" s="236"/>
    </row>
    <row r="49" spans="1:8" ht="30" x14ac:dyDescent="0.25">
      <c r="A49" s="61" t="s">
        <v>145</v>
      </c>
      <c r="B49" s="235" t="s">
        <v>179</v>
      </c>
      <c r="C49" s="235"/>
      <c r="D49" s="235"/>
      <c r="E49" s="235"/>
      <c r="F49" s="235"/>
      <c r="G49" s="235"/>
      <c r="H49" s="236"/>
    </row>
    <row r="50" spans="1:8" ht="30" x14ac:dyDescent="0.25">
      <c r="A50" s="70" t="s">
        <v>147</v>
      </c>
      <c r="B50" s="235" t="s">
        <v>180</v>
      </c>
      <c r="C50" s="235"/>
      <c r="D50" s="235"/>
      <c r="E50" s="235"/>
      <c r="F50" s="235"/>
      <c r="G50" s="235"/>
      <c r="H50" s="236"/>
    </row>
    <row r="51" spans="1:8" x14ac:dyDescent="0.25">
      <c r="A51" s="231" t="s">
        <v>149</v>
      </c>
      <c r="B51" s="193"/>
      <c r="C51" s="193"/>
      <c r="D51" s="193"/>
      <c r="E51" s="193"/>
      <c r="F51" s="193"/>
      <c r="G51" s="193"/>
      <c r="H51" s="232"/>
    </row>
    <row r="52" spans="1:8" x14ac:dyDescent="0.25">
      <c r="A52" s="237" t="s">
        <v>150</v>
      </c>
      <c r="B52" s="50" t="s">
        <v>151</v>
      </c>
      <c r="C52" s="197" t="s">
        <v>152</v>
      </c>
      <c r="D52" s="197"/>
      <c r="E52" s="197"/>
      <c r="F52" s="197" t="s">
        <v>153</v>
      </c>
      <c r="G52" s="197"/>
      <c r="H52" s="238"/>
    </row>
    <row r="53" spans="1:8" x14ac:dyDescent="0.25">
      <c r="A53" s="237"/>
      <c r="B53" s="71"/>
      <c r="C53" s="188"/>
      <c r="D53" s="188"/>
      <c r="E53" s="188"/>
      <c r="F53" s="188" t="s">
        <v>181</v>
      </c>
      <c r="G53" s="239"/>
      <c r="H53" s="240"/>
    </row>
    <row r="54" spans="1:8" ht="30" x14ac:dyDescent="0.25">
      <c r="A54" s="70" t="s">
        <v>155</v>
      </c>
      <c r="B54" s="229" t="s">
        <v>156</v>
      </c>
      <c r="C54" s="230"/>
      <c r="D54" s="192" t="s">
        <v>157</v>
      </c>
      <c r="E54" s="192"/>
      <c r="F54" s="190" t="s">
        <v>158</v>
      </c>
      <c r="G54" s="190"/>
      <c r="H54" s="224"/>
    </row>
    <row r="55" spans="1:8" ht="30" x14ac:dyDescent="0.25">
      <c r="A55" s="70" t="s">
        <v>159</v>
      </c>
      <c r="B55" s="188" t="s">
        <v>160</v>
      </c>
      <c r="C55" s="188"/>
      <c r="D55" s="189" t="s">
        <v>161</v>
      </c>
      <c r="E55" s="189"/>
      <c r="F55" s="190" t="s">
        <v>162</v>
      </c>
      <c r="G55" s="190"/>
      <c r="H55" s="224"/>
    </row>
    <row r="56" spans="1:8" ht="30" x14ac:dyDescent="0.25">
      <c r="A56" s="70" t="s">
        <v>163</v>
      </c>
      <c r="B56" s="188"/>
      <c r="C56" s="188"/>
      <c r="D56" s="191" t="s">
        <v>164</v>
      </c>
      <c r="E56" s="191"/>
      <c r="F56" s="188"/>
      <c r="G56" s="188"/>
      <c r="H56" s="226"/>
    </row>
    <row r="57" spans="1:8" ht="15.75" thickBot="1" x14ac:dyDescent="0.3">
      <c r="A57" s="72" t="s">
        <v>165</v>
      </c>
      <c r="B57" s="227"/>
      <c r="C57" s="227"/>
      <c r="D57" s="225"/>
      <c r="E57" s="225"/>
      <c r="F57" s="227"/>
      <c r="G57" s="227"/>
      <c r="H57" s="228"/>
    </row>
    <row r="58" spans="1:8" x14ac:dyDescent="0.25">
      <c r="A58" s="18"/>
      <c r="B58" s="18"/>
      <c r="C58" s="18"/>
      <c r="D58" s="18"/>
      <c r="E58" s="18"/>
      <c r="F58" s="18"/>
      <c r="G58" s="18"/>
      <c r="H58" s="52"/>
    </row>
    <row r="59" spans="1:8" x14ac:dyDescent="0.25">
      <c r="A59" s="53"/>
      <c r="B59" s="54"/>
      <c r="C59" s="54"/>
      <c r="D59" s="55"/>
      <c r="E59" s="55"/>
      <c r="F59" s="56"/>
      <c r="G59" s="57"/>
      <c r="H59" s="54"/>
    </row>
    <row r="60" spans="1:8" x14ac:dyDescent="0.25">
      <c r="A60" s="53"/>
      <c r="B60" s="54"/>
      <c r="C60" s="54"/>
      <c r="D60" s="55"/>
      <c r="E60" s="55"/>
      <c r="F60" s="56"/>
      <c r="G60" s="57"/>
      <c r="H60" s="54"/>
    </row>
    <row r="61" spans="1:8" x14ac:dyDescent="0.25">
      <c r="A61" s="53"/>
      <c r="B61" s="54"/>
      <c r="C61" s="54"/>
      <c r="D61" s="55"/>
      <c r="E61" s="55"/>
      <c r="F61" s="56"/>
      <c r="G61" s="57"/>
      <c r="H61" s="54"/>
    </row>
    <row r="62" spans="1:8" x14ac:dyDescent="0.25">
      <c r="A62" s="53"/>
      <c r="B62" s="54"/>
      <c r="C62" s="54"/>
      <c r="D62" s="55"/>
      <c r="E62" s="55"/>
      <c r="F62" s="56"/>
      <c r="G62" s="57"/>
      <c r="H62" s="54"/>
    </row>
    <row r="63" spans="1:8" x14ac:dyDescent="0.25">
      <c r="A63" s="53"/>
      <c r="B63" s="54"/>
      <c r="C63" s="54"/>
      <c r="D63" s="55"/>
      <c r="E63" s="55"/>
      <c r="F63" s="56"/>
      <c r="G63" s="57"/>
      <c r="H63" s="54"/>
    </row>
    <row r="64" spans="1:8" x14ac:dyDescent="0.25">
      <c r="A64" s="53"/>
      <c r="B64" s="54"/>
      <c r="C64" s="54"/>
      <c r="D64" s="55"/>
      <c r="E64" s="55"/>
      <c r="F64" s="56"/>
      <c r="G64" s="57"/>
      <c r="H64" s="54"/>
    </row>
    <row r="65" spans="1:8" x14ac:dyDescent="0.25">
      <c r="A65" s="53"/>
      <c r="B65" s="54"/>
      <c r="C65" s="54"/>
      <c r="D65" s="55"/>
      <c r="E65" s="55"/>
      <c r="F65" s="56"/>
      <c r="G65" s="57"/>
      <c r="H65" s="54"/>
    </row>
    <row r="66" spans="1:8" x14ac:dyDescent="0.25">
      <c r="A66" s="53"/>
      <c r="B66" s="54"/>
      <c r="C66" s="54"/>
      <c r="D66" s="55"/>
      <c r="E66" s="55"/>
      <c r="F66" s="56"/>
      <c r="G66" s="57"/>
      <c r="H66" s="54"/>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dataValidations count="6">
    <dataValidation type="list" allowBlank="1" showInputMessage="1" showErrorMessage="1" sqref="B26:D26 B65562:D65562 B131098:D131098 B196634:D196634 B262170:D262170 B327706:D327706 B393242:D393242 B458778:D458778 B524314:D524314 B589850:D589850 B655386:D655386 B720922:D720922 B786458:D786458 B851994:D851994 B917530:D917530 B983066:D983066">
      <formula1>$L$14:$L$17</formula1>
    </dataValidation>
    <dataValidation type="list" allowBlank="1" showInputMessage="1" showErrorMessage="1" sqref="B11:E11 B65547:E65547 B131083:E131083 B196619:E196619 B262155:E262155 B327691:E327691 B393227:E393227 B458763:E458763 B524299:E524299 B589835:E589835 B655371:E655371 B720907:E720907 B786443:E786443 B851979:E851979 B917515:E917515 B983051:E983051">
      <formula1>$L$8:$L$11</formula1>
    </dataValidation>
    <dataValidation type="list" allowBlank="1" showInputMessage="1" showErrorMessage="1" sqref="G14:H14 G65550:H65550 G131086:H131086 G196622:H196622 G262158:H262158 G327694:H327694 G393230:H393230 G458766:H458766 G524302:H524302 G589838:H589838 G655374:H655374 G720910:H720910 G786446:H786446 G851982:H851982 G917518:H917518 G983054:H983054">
      <formula1>L19:L21</formula1>
    </dataValidation>
    <dataValidation type="list" allowBlank="1" showInputMessage="1" showErrorMessage="1" sqref="B12:H12 B65548:H65548 B131084:H131084 B196620:H196620 B262156:H262156 B327692:H327692 B393228:H393228 B458764:H458764 B524300:H524300 B589836:H589836 B655372:H655372 B720908:H720908 B786444:H786444 B851980:H851980 B917516:H917516 B983052:H983052">
      <formula1>$M$16:$M$23</formula1>
    </dataValidation>
    <dataValidation type="list" allowBlank="1" showInputMessage="1" showErrorMessage="1" sqref="G15:H15 G65551:H65551 G131087:H131087 G196623:H196623 G262159:H262159 G327695:H327695 G393231:H393231 G458767:H458767 G524303:H524303 G589839:H589839 G655375:H655375 G720911:H720911 G786447:H786447 G851983:H851983 G917519:H917519 G983055:H983055">
      <formula1>$M$7:$M$10</formula1>
    </dataValidation>
    <dataValidation type="list" allowBlank="1" showInputMessage="1" showErrorMessage="1" sqref="B9 B65545 B131081 B196617 B262153 B327689 B393225 B458761 B524297 B589833 B655369 B720905 B786441 B851977 B917513 B983049 H9 H65545 H131081 H196617 H262153 H327689 H393225 H458761 H524297 H589833 H655369 H720905 H786441 H851977 H917513 H983049">
      <formula1>$M$13:$M$14</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opLeftCell="A40" workbookViewId="0">
      <selection activeCell="F37" sqref="F37"/>
    </sheetView>
  </sheetViews>
  <sheetFormatPr baseColWidth="10" defaultRowHeight="15" x14ac:dyDescent="0.25"/>
  <cols>
    <col min="1" max="1" width="25.7109375" style="58" customWidth="1"/>
    <col min="2" max="5" width="20.7109375" style="59" customWidth="1"/>
    <col min="6" max="6" width="20.7109375" style="60" customWidth="1"/>
    <col min="7" max="8" width="20.7109375" style="59" customWidth="1"/>
  </cols>
  <sheetData>
    <row r="1" spans="1:8" x14ac:dyDescent="0.25">
      <c r="A1" s="218"/>
      <c r="B1" s="219" t="s">
        <v>62</v>
      </c>
      <c r="C1" s="219"/>
      <c r="D1" s="219"/>
      <c r="E1" s="219"/>
      <c r="F1" s="219"/>
      <c r="G1" s="219"/>
      <c r="H1" s="219"/>
    </row>
    <row r="2" spans="1:8" x14ac:dyDescent="0.25">
      <c r="A2" s="218"/>
      <c r="B2" s="220" t="s">
        <v>1</v>
      </c>
      <c r="C2" s="220"/>
      <c r="D2" s="220"/>
      <c r="E2" s="220"/>
      <c r="F2" s="220"/>
      <c r="G2" s="220"/>
      <c r="H2" s="220"/>
    </row>
    <row r="3" spans="1:8" x14ac:dyDescent="0.25">
      <c r="A3" s="218"/>
      <c r="B3" s="220" t="s">
        <v>63</v>
      </c>
      <c r="C3" s="220"/>
      <c r="D3" s="220"/>
      <c r="E3" s="220"/>
      <c r="F3" s="220"/>
      <c r="G3" s="220"/>
      <c r="H3" s="220"/>
    </row>
    <row r="4" spans="1:8" x14ac:dyDescent="0.25">
      <c r="A4" s="218"/>
      <c r="B4" s="220" t="s">
        <v>64</v>
      </c>
      <c r="C4" s="220"/>
      <c r="D4" s="220"/>
      <c r="E4" s="220"/>
      <c r="F4" s="221" t="s">
        <v>65</v>
      </c>
      <c r="G4" s="221"/>
      <c r="H4" s="221"/>
    </row>
    <row r="5" spans="1:8" x14ac:dyDescent="0.25">
      <c r="A5" s="222" t="s">
        <v>66</v>
      </c>
      <c r="B5" s="222"/>
      <c r="C5" s="222"/>
      <c r="D5" s="222"/>
      <c r="E5" s="222"/>
      <c r="F5" s="222"/>
      <c r="G5" s="222"/>
      <c r="H5" s="222"/>
    </row>
    <row r="6" spans="1:8" x14ac:dyDescent="0.25">
      <c r="A6" s="194" t="s">
        <v>67</v>
      </c>
      <c r="B6" s="194"/>
      <c r="C6" s="194"/>
      <c r="D6" s="194"/>
      <c r="E6" s="194"/>
      <c r="F6" s="194"/>
      <c r="G6" s="194"/>
      <c r="H6" s="194"/>
    </row>
    <row r="7" spans="1:8" x14ac:dyDescent="0.25">
      <c r="A7" s="223" t="s">
        <v>68</v>
      </c>
      <c r="B7" s="223"/>
      <c r="C7" s="223"/>
      <c r="D7" s="223"/>
      <c r="E7" s="223"/>
      <c r="F7" s="223"/>
      <c r="G7" s="223"/>
      <c r="H7" s="223"/>
    </row>
    <row r="8" spans="1:8" x14ac:dyDescent="0.25">
      <c r="A8" s="36" t="s">
        <v>69</v>
      </c>
      <c r="B8" s="37">
        <v>3</v>
      </c>
      <c r="C8" s="208" t="s">
        <v>70</v>
      </c>
      <c r="D8" s="208"/>
      <c r="E8" s="270" t="s">
        <v>61</v>
      </c>
      <c r="F8" s="271"/>
      <c r="G8" s="271"/>
      <c r="H8" s="272"/>
    </row>
    <row r="9" spans="1:8" ht="30" x14ac:dyDescent="0.25">
      <c r="A9" s="36" t="s">
        <v>72</v>
      </c>
      <c r="B9" s="37" t="s">
        <v>73</v>
      </c>
      <c r="C9" s="208" t="s">
        <v>74</v>
      </c>
      <c r="D9" s="208"/>
      <c r="E9" s="215" t="s">
        <v>44</v>
      </c>
      <c r="F9" s="215"/>
      <c r="G9" s="36" t="s">
        <v>75</v>
      </c>
      <c r="H9" s="37" t="s">
        <v>73</v>
      </c>
    </row>
    <row r="10" spans="1:8" ht="30" x14ac:dyDescent="0.25">
      <c r="A10" s="36" t="s">
        <v>76</v>
      </c>
      <c r="B10" s="211" t="s">
        <v>77</v>
      </c>
      <c r="C10" s="211"/>
      <c r="D10" s="211"/>
      <c r="E10" s="211"/>
      <c r="F10" s="36" t="s">
        <v>78</v>
      </c>
      <c r="G10" s="212" t="s">
        <v>77</v>
      </c>
      <c r="H10" s="212"/>
    </row>
    <row r="11" spans="1:8" ht="30" x14ac:dyDescent="0.25">
      <c r="A11" s="36" t="s">
        <v>79</v>
      </c>
      <c r="B11" s="267" t="s">
        <v>80</v>
      </c>
      <c r="C11" s="267"/>
      <c r="D11" s="267"/>
      <c r="E11" s="267"/>
      <c r="F11" s="36" t="s">
        <v>81</v>
      </c>
      <c r="G11" s="268" t="s">
        <v>82</v>
      </c>
      <c r="H11" s="268"/>
    </row>
    <row r="12" spans="1:8" x14ac:dyDescent="0.25">
      <c r="A12" s="36" t="s">
        <v>83</v>
      </c>
      <c r="B12" s="201" t="s">
        <v>84</v>
      </c>
      <c r="C12" s="201"/>
      <c r="D12" s="201"/>
      <c r="E12" s="201"/>
      <c r="F12" s="201"/>
      <c r="G12" s="201"/>
      <c r="H12" s="201"/>
    </row>
    <row r="13" spans="1:8" x14ac:dyDescent="0.25">
      <c r="A13" s="36" t="s">
        <v>85</v>
      </c>
      <c r="B13" s="215" t="s">
        <v>77</v>
      </c>
      <c r="C13" s="215"/>
      <c r="D13" s="215"/>
      <c r="E13" s="215"/>
      <c r="F13" s="215"/>
      <c r="G13" s="215"/>
      <c r="H13" s="215"/>
    </row>
    <row r="14" spans="1:8" ht="30" x14ac:dyDescent="0.25">
      <c r="A14" s="36" t="s">
        <v>86</v>
      </c>
      <c r="B14" s="204" t="s">
        <v>182</v>
      </c>
      <c r="C14" s="204"/>
      <c r="D14" s="204"/>
      <c r="E14" s="204"/>
      <c r="F14" s="36" t="s">
        <v>88</v>
      </c>
      <c r="G14" s="200" t="s">
        <v>89</v>
      </c>
      <c r="H14" s="200"/>
    </row>
    <row r="15" spans="1:8" ht="30" x14ac:dyDescent="0.25">
      <c r="A15" s="36" t="s">
        <v>90</v>
      </c>
      <c r="B15" s="216" t="s">
        <v>91</v>
      </c>
      <c r="C15" s="216"/>
      <c r="D15" s="216"/>
      <c r="E15" s="216"/>
      <c r="F15" s="36" t="s">
        <v>92</v>
      </c>
      <c r="G15" s="200" t="s">
        <v>93</v>
      </c>
      <c r="H15" s="200"/>
    </row>
    <row r="16" spans="1:8" ht="45" x14ac:dyDescent="0.25">
      <c r="A16" s="36" t="s">
        <v>94</v>
      </c>
      <c r="B16" s="241" t="s">
        <v>183</v>
      </c>
      <c r="C16" s="242"/>
      <c r="D16" s="242"/>
      <c r="E16" s="242"/>
      <c r="F16" s="242"/>
      <c r="G16" s="242"/>
      <c r="H16" s="269"/>
    </row>
    <row r="17" spans="1:8" ht="30" x14ac:dyDescent="0.25">
      <c r="A17" s="36" t="s">
        <v>96</v>
      </c>
      <c r="B17" s="204" t="s">
        <v>184</v>
      </c>
      <c r="C17" s="204"/>
      <c r="D17" s="204"/>
      <c r="E17" s="204"/>
      <c r="F17" s="204"/>
      <c r="G17" s="204"/>
      <c r="H17" s="204"/>
    </row>
    <row r="18" spans="1:8" x14ac:dyDescent="0.25">
      <c r="A18" s="36" t="s">
        <v>98</v>
      </c>
      <c r="B18" s="201" t="s">
        <v>185</v>
      </c>
      <c r="C18" s="201"/>
      <c r="D18" s="201"/>
      <c r="E18" s="201"/>
      <c r="F18" s="201"/>
      <c r="G18" s="201"/>
      <c r="H18" s="201"/>
    </row>
    <row r="19" spans="1:8" ht="30" x14ac:dyDescent="0.25">
      <c r="A19" s="36" t="s">
        <v>100</v>
      </c>
      <c r="B19" s="207" t="s">
        <v>101</v>
      </c>
      <c r="C19" s="207"/>
      <c r="D19" s="207"/>
      <c r="E19" s="207"/>
      <c r="F19" s="207"/>
      <c r="G19" s="207"/>
      <c r="H19" s="207"/>
    </row>
    <row r="20" spans="1:8" x14ac:dyDescent="0.25">
      <c r="A20" s="208" t="s">
        <v>102</v>
      </c>
      <c r="B20" s="209" t="s">
        <v>103</v>
      </c>
      <c r="C20" s="209"/>
      <c r="D20" s="209"/>
      <c r="E20" s="210" t="s">
        <v>104</v>
      </c>
      <c r="F20" s="210"/>
      <c r="G20" s="210"/>
      <c r="H20" s="210"/>
    </row>
    <row r="21" spans="1:8" x14ac:dyDescent="0.25">
      <c r="A21" s="208"/>
      <c r="B21" s="201" t="s">
        <v>186</v>
      </c>
      <c r="C21" s="201"/>
      <c r="D21" s="201"/>
      <c r="E21" s="201" t="s">
        <v>187</v>
      </c>
      <c r="F21" s="201"/>
      <c r="G21" s="201"/>
      <c r="H21" s="201"/>
    </row>
    <row r="22" spans="1:8" ht="30" x14ac:dyDescent="0.25">
      <c r="A22" s="36" t="s">
        <v>107</v>
      </c>
      <c r="B22" s="200" t="s">
        <v>101</v>
      </c>
      <c r="C22" s="200"/>
      <c r="D22" s="200"/>
      <c r="E22" s="200" t="s">
        <v>101</v>
      </c>
      <c r="F22" s="200"/>
      <c r="G22" s="200"/>
      <c r="H22" s="200"/>
    </row>
    <row r="23" spans="1:8" ht="30" x14ac:dyDescent="0.25">
      <c r="A23" s="36" t="s">
        <v>109</v>
      </c>
      <c r="B23" s="201" t="s">
        <v>188</v>
      </c>
      <c r="C23" s="201"/>
      <c r="D23" s="201"/>
      <c r="E23" s="201" t="s">
        <v>189</v>
      </c>
      <c r="F23" s="201"/>
      <c r="G23" s="201"/>
      <c r="H23" s="201"/>
    </row>
    <row r="24" spans="1:8" x14ac:dyDescent="0.25">
      <c r="A24" s="36" t="s">
        <v>112</v>
      </c>
      <c r="B24" s="202">
        <v>43466</v>
      </c>
      <c r="C24" s="204"/>
      <c r="D24" s="204"/>
      <c r="E24" s="36" t="s">
        <v>113</v>
      </c>
      <c r="F24" s="203" t="s">
        <v>77</v>
      </c>
      <c r="G24" s="203"/>
      <c r="H24" s="203"/>
    </row>
    <row r="25" spans="1:8" x14ac:dyDescent="0.25">
      <c r="A25" s="36" t="s">
        <v>114</v>
      </c>
      <c r="B25" s="202">
        <v>43830</v>
      </c>
      <c r="C25" s="204"/>
      <c r="D25" s="204"/>
      <c r="E25" s="36" t="s">
        <v>115</v>
      </c>
      <c r="F25" s="205">
        <v>1</v>
      </c>
      <c r="G25" s="205"/>
      <c r="H25" s="205"/>
    </row>
    <row r="26" spans="1:8" ht="60" x14ac:dyDescent="0.25">
      <c r="A26" s="36" t="s">
        <v>116</v>
      </c>
      <c r="B26" s="215" t="s">
        <v>117</v>
      </c>
      <c r="C26" s="215"/>
      <c r="D26" s="215"/>
      <c r="E26" s="73" t="s">
        <v>118</v>
      </c>
      <c r="F26" s="206" t="s">
        <v>77</v>
      </c>
      <c r="G26" s="206"/>
      <c r="H26" s="206"/>
    </row>
    <row r="27" spans="1:8" x14ac:dyDescent="0.25">
      <c r="A27" s="266" t="s">
        <v>119</v>
      </c>
      <c r="B27" s="266"/>
      <c r="C27" s="266"/>
      <c r="D27" s="266"/>
      <c r="E27" s="266"/>
      <c r="F27" s="266"/>
      <c r="G27" s="266"/>
      <c r="H27" s="266"/>
    </row>
    <row r="28" spans="1:8" ht="45" x14ac:dyDescent="0.25">
      <c r="A28" s="40" t="s">
        <v>120</v>
      </c>
      <c r="B28" s="40" t="s">
        <v>121</v>
      </c>
      <c r="C28" s="40" t="s">
        <v>122</v>
      </c>
      <c r="D28" s="40" t="s">
        <v>123</v>
      </c>
      <c r="E28" s="40" t="s">
        <v>124</v>
      </c>
      <c r="F28" s="41" t="s">
        <v>125</v>
      </c>
      <c r="G28" s="41" t="s">
        <v>126</v>
      </c>
      <c r="H28" s="40" t="s">
        <v>127</v>
      </c>
    </row>
    <row r="29" spans="1:8" x14ac:dyDescent="0.25">
      <c r="A29" s="42" t="s">
        <v>128</v>
      </c>
      <c r="B29" s="74">
        <v>0.2</v>
      </c>
      <c r="C29" s="75">
        <f>+B29</f>
        <v>0.2</v>
      </c>
      <c r="D29" s="74">
        <v>0.2</v>
      </c>
      <c r="E29" s="75">
        <f>+D29</f>
        <v>0.2</v>
      </c>
      <c r="F29" s="76">
        <f>IFERROR(+B29/D29,)</f>
        <v>1</v>
      </c>
      <c r="G29" s="77">
        <f>+C29/$E$40</f>
        <v>0.2</v>
      </c>
      <c r="H29" s="78">
        <f>+G29/$F$25</f>
        <v>0.2</v>
      </c>
    </row>
    <row r="30" spans="1:8" x14ac:dyDescent="0.25">
      <c r="A30" s="42" t="s">
        <v>129</v>
      </c>
      <c r="B30" s="74">
        <v>0</v>
      </c>
      <c r="C30" s="75">
        <f>+C29+B30</f>
        <v>0.2</v>
      </c>
      <c r="D30" s="74">
        <v>0</v>
      </c>
      <c r="E30" s="75">
        <f>+E29+D30</f>
        <v>0.2</v>
      </c>
      <c r="F30" s="76">
        <f t="shared" ref="F30:F40" si="0">IFERROR(+B30/D30,)</f>
        <v>0</v>
      </c>
      <c r="G30" s="77">
        <f t="shared" ref="G30:G40" si="1">+C30/$E$40</f>
        <v>0.2</v>
      </c>
      <c r="H30" s="78">
        <f t="shared" ref="H30:H40" si="2">+G30/$F$25</f>
        <v>0.2</v>
      </c>
    </row>
    <row r="31" spans="1:8" x14ac:dyDescent="0.25">
      <c r="A31" s="42" t="s">
        <v>130</v>
      </c>
      <c r="B31" s="74">
        <v>0</v>
      </c>
      <c r="C31" s="75">
        <f t="shared" ref="C31:E40" si="3">+C30+B31</f>
        <v>0.2</v>
      </c>
      <c r="D31" s="74">
        <v>0</v>
      </c>
      <c r="E31" s="75">
        <f t="shared" si="3"/>
        <v>0.2</v>
      </c>
      <c r="F31" s="76">
        <f t="shared" si="0"/>
        <v>0</v>
      </c>
      <c r="G31" s="77">
        <f t="shared" si="1"/>
        <v>0.2</v>
      </c>
      <c r="H31" s="78">
        <f t="shared" si="2"/>
        <v>0.2</v>
      </c>
    </row>
    <row r="32" spans="1:8" x14ac:dyDescent="0.25">
      <c r="A32" s="42" t="s">
        <v>131</v>
      </c>
      <c r="B32" s="74">
        <v>0.05</v>
      </c>
      <c r="C32" s="75">
        <f t="shared" si="3"/>
        <v>0.25</v>
      </c>
      <c r="D32" s="74">
        <v>0.05</v>
      </c>
      <c r="E32" s="75">
        <f t="shared" si="3"/>
        <v>0.25</v>
      </c>
      <c r="F32" s="76">
        <f t="shared" si="0"/>
        <v>1</v>
      </c>
      <c r="G32" s="77">
        <f t="shared" si="1"/>
        <v>0.25</v>
      </c>
      <c r="H32" s="78">
        <f t="shared" si="2"/>
        <v>0.25</v>
      </c>
    </row>
    <row r="33" spans="1:8" x14ac:dyDescent="0.25">
      <c r="A33" s="42" t="s">
        <v>132</v>
      </c>
      <c r="B33" s="74">
        <v>0.2</v>
      </c>
      <c r="C33" s="75">
        <f t="shared" si="3"/>
        <v>0.45</v>
      </c>
      <c r="D33" s="74">
        <v>0.2</v>
      </c>
      <c r="E33" s="75">
        <f t="shared" si="3"/>
        <v>0.45</v>
      </c>
      <c r="F33" s="76">
        <f t="shared" si="0"/>
        <v>1</v>
      </c>
      <c r="G33" s="77">
        <f t="shared" si="1"/>
        <v>0.45</v>
      </c>
      <c r="H33" s="78">
        <f t="shared" si="2"/>
        <v>0.45</v>
      </c>
    </row>
    <row r="34" spans="1:8" x14ac:dyDescent="0.25">
      <c r="A34" s="42" t="s">
        <v>133</v>
      </c>
      <c r="B34" s="74">
        <v>0</v>
      </c>
      <c r="C34" s="75">
        <f t="shared" si="3"/>
        <v>0.45</v>
      </c>
      <c r="D34" s="74">
        <v>0.05</v>
      </c>
      <c r="E34" s="75">
        <f t="shared" si="3"/>
        <v>0.5</v>
      </c>
      <c r="F34" s="76">
        <f t="shared" si="0"/>
        <v>0</v>
      </c>
      <c r="G34" s="77">
        <f t="shared" si="1"/>
        <v>0.45</v>
      </c>
      <c r="H34" s="78">
        <f t="shared" si="2"/>
        <v>0.45</v>
      </c>
    </row>
    <row r="35" spans="1:8" x14ac:dyDescent="0.25">
      <c r="A35" s="42" t="s">
        <v>134</v>
      </c>
      <c r="B35" s="74">
        <v>0</v>
      </c>
      <c r="C35" s="75">
        <f t="shared" si="3"/>
        <v>0.45</v>
      </c>
      <c r="D35" s="74">
        <v>0</v>
      </c>
      <c r="E35" s="75">
        <f t="shared" si="3"/>
        <v>0.5</v>
      </c>
      <c r="F35" s="76">
        <f t="shared" si="0"/>
        <v>0</v>
      </c>
      <c r="G35" s="77">
        <f t="shared" si="1"/>
        <v>0.45</v>
      </c>
      <c r="H35" s="78">
        <f t="shared" si="2"/>
        <v>0.45</v>
      </c>
    </row>
    <row r="36" spans="1:8" x14ac:dyDescent="0.25">
      <c r="A36" s="42" t="s">
        <v>135</v>
      </c>
      <c r="B36" s="74">
        <v>0</v>
      </c>
      <c r="C36" s="75">
        <f t="shared" si="3"/>
        <v>0.45</v>
      </c>
      <c r="D36" s="74">
        <v>0</v>
      </c>
      <c r="E36" s="75">
        <f t="shared" si="3"/>
        <v>0.5</v>
      </c>
      <c r="F36" s="76">
        <f t="shared" si="0"/>
        <v>0</v>
      </c>
      <c r="G36" s="77">
        <f t="shared" si="1"/>
        <v>0.45</v>
      </c>
      <c r="H36" s="78">
        <f t="shared" si="2"/>
        <v>0.45</v>
      </c>
    </row>
    <row r="37" spans="1:8" x14ac:dyDescent="0.25">
      <c r="A37" s="42" t="s">
        <v>136</v>
      </c>
      <c r="B37" s="74">
        <v>0</v>
      </c>
      <c r="C37" s="75">
        <f t="shared" si="3"/>
        <v>0.45</v>
      </c>
      <c r="D37" s="74">
        <v>0.2</v>
      </c>
      <c r="E37" s="75">
        <f t="shared" si="3"/>
        <v>0.7</v>
      </c>
      <c r="F37" s="76">
        <f t="shared" si="0"/>
        <v>0</v>
      </c>
      <c r="G37" s="77">
        <f t="shared" si="1"/>
        <v>0.45</v>
      </c>
      <c r="H37" s="78">
        <f t="shared" si="2"/>
        <v>0.45</v>
      </c>
    </row>
    <row r="38" spans="1:8" x14ac:dyDescent="0.25">
      <c r="A38" s="42" t="s">
        <v>137</v>
      </c>
      <c r="B38" s="74">
        <v>0</v>
      </c>
      <c r="C38" s="75">
        <f t="shared" si="3"/>
        <v>0.45</v>
      </c>
      <c r="D38" s="74">
        <v>0.15</v>
      </c>
      <c r="E38" s="75">
        <f t="shared" si="3"/>
        <v>0.85</v>
      </c>
      <c r="F38" s="76">
        <f t="shared" si="0"/>
        <v>0</v>
      </c>
      <c r="G38" s="77">
        <f t="shared" si="1"/>
        <v>0.45</v>
      </c>
      <c r="H38" s="78">
        <f t="shared" si="2"/>
        <v>0.45</v>
      </c>
    </row>
    <row r="39" spans="1:8" x14ac:dyDescent="0.25">
      <c r="A39" s="42" t="s">
        <v>138</v>
      </c>
      <c r="B39" s="74">
        <v>0</v>
      </c>
      <c r="C39" s="75">
        <f t="shared" si="3"/>
        <v>0.45</v>
      </c>
      <c r="D39" s="74">
        <v>0</v>
      </c>
      <c r="E39" s="75">
        <f t="shared" si="3"/>
        <v>0.85</v>
      </c>
      <c r="F39" s="76">
        <f t="shared" si="0"/>
        <v>0</v>
      </c>
      <c r="G39" s="77">
        <f t="shared" si="1"/>
        <v>0.45</v>
      </c>
      <c r="H39" s="78">
        <f t="shared" si="2"/>
        <v>0.45</v>
      </c>
    </row>
    <row r="40" spans="1:8" x14ac:dyDescent="0.25">
      <c r="A40" s="42" t="s">
        <v>139</v>
      </c>
      <c r="B40" s="74">
        <v>0</v>
      </c>
      <c r="C40" s="75">
        <f t="shared" si="3"/>
        <v>0.45</v>
      </c>
      <c r="D40" s="74">
        <v>0.15</v>
      </c>
      <c r="E40" s="75">
        <f t="shared" si="3"/>
        <v>1</v>
      </c>
      <c r="F40" s="76">
        <f t="shared" si="0"/>
        <v>0</v>
      </c>
      <c r="G40" s="77">
        <f t="shared" si="1"/>
        <v>0.45</v>
      </c>
      <c r="H40" s="78">
        <f t="shared" si="2"/>
        <v>0.45</v>
      </c>
    </row>
    <row r="41" spans="1:8" ht="45" x14ac:dyDescent="0.25">
      <c r="A41" s="48" t="s">
        <v>140</v>
      </c>
      <c r="B41" s="198" t="s">
        <v>457</v>
      </c>
      <c r="C41" s="198"/>
      <c r="D41" s="198"/>
      <c r="E41" s="198"/>
      <c r="F41" s="198"/>
      <c r="G41" s="198"/>
      <c r="H41" s="198"/>
    </row>
    <row r="42" spans="1:8" x14ac:dyDescent="0.25">
      <c r="A42" s="193" t="s">
        <v>142</v>
      </c>
      <c r="B42" s="193"/>
      <c r="C42" s="193"/>
      <c r="D42" s="193"/>
      <c r="E42" s="193"/>
      <c r="F42" s="193"/>
      <c r="G42" s="193"/>
      <c r="H42" s="193"/>
    </row>
    <row r="43" spans="1:8" x14ac:dyDescent="0.25">
      <c r="A43" s="194"/>
      <c r="B43" s="194"/>
      <c r="C43" s="194"/>
      <c r="D43" s="194"/>
      <c r="E43" s="194"/>
      <c r="F43" s="194"/>
      <c r="G43" s="194"/>
      <c r="H43" s="194"/>
    </row>
    <row r="44" spans="1:8" x14ac:dyDescent="0.25">
      <c r="A44" s="194"/>
      <c r="B44" s="194"/>
      <c r="C44" s="194"/>
      <c r="D44" s="194"/>
      <c r="E44" s="194"/>
      <c r="F44" s="194"/>
      <c r="G44" s="194"/>
      <c r="H44" s="194"/>
    </row>
    <row r="45" spans="1:8" x14ac:dyDescent="0.25">
      <c r="A45" s="194"/>
      <c r="B45" s="194"/>
      <c r="C45" s="194"/>
      <c r="D45" s="194"/>
      <c r="E45" s="194"/>
      <c r="F45" s="194"/>
      <c r="G45" s="194"/>
      <c r="H45" s="194"/>
    </row>
    <row r="46" spans="1:8" x14ac:dyDescent="0.25">
      <c r="A46" s="194"/>
      <c r="B46" s="194"/>
      <c r="C46" s="194"/>
      <c r="D46" s="194"/>
      <c r="E46" s="194"/>
      <c r="F46" s="194"/>
      <c r="G46" s="194"/>
      <c r="H46" s="194"/>
    </row>
    <row r="47" spans="1:8" x14ac:dyDescent="0.25">
      <c r="A47" s="194"/>
      <c r="B47" s="194"/>
      <c r="C47" s="194"/>
      <c r="D47" s="194"/>
      <c r="E47" s="194"/>
      <c r="F47" s="194"/>
      <c r="G47" s="194"/>
      <c r="H47" s="194"/>
    </row>
    <row r="48" spans="1:8" x14ac:dyDescent="0.25">
      <c r="A48" s="36" t="s">
        <v>143</v>
      </c>
      <c r="B48" s="260" t="s">
        <v>190</v>
      </c>
      <c r="C48" s="261"/>
      <c r="D48" s="261"/>
      <c r="E48" s="261"/>
      <c r="F48" s="261"/>
      <c r="G48" s="261"/>
      <c r="H48" s="262"/>
    </row>
    <row r="49" spans="1:8" ht="30" x14ac:dyDescent="0.25">
      <c r="A49" s="36" t="s">
        <v>145</v>
      </c>
      <c r="B49" s="263"/>
      <c r="C49" s="263"/>
      <c r="D49" s="263"/>
      <c r="E49" s="263"/>
      <c r="F49" s="263"/>
      <c r="G49" s="263"/>
      <c r="H49" s="263"/>
    </row>
    <row r="50" spans="1:8" ht="30" x14ac:dyDescent="0.25">
      <c r="A50" s="49" t="s">
        <v>147</v>
      </c>
      <c r="B50" s="264" t="s">
        <v>191</v>
      </c>
      <c r="C50" s="264"/>
      <c r="D50" s="264"/>
      <c r="E50" s="264"/>
      <c r="F50" s="264"/>
      <c r="G50" s="264"/>
      <c r="H50" s="264"/>
    </row>
    <row r="51" spans="1:8" x14ac:dyDescent="0.25">
      <c r="A51" s="193" t="s">
        <v>149</v>
      </c>
      <c r="B51" s="193"/>
      <c r="C51" s="193"/>
      <c r="D51" s="193"/>
      <c r="E51" s="193"/>
      <c r="F51" s="193"/>
      <c r="G51" s="193"/>
      <c r="H51" s="193"/>
    </row>
    <row r="52" spans="1:8" x14ac:dyDescent="0.25">
      <c r="A52" s="196" t="s">
        <v>150</v>
      </c>
      <c r="B52" s="50" t="s">
        <v>151</v>
      </c>
      <c r="C52" s="197" t="s">
        <v>152</v>
      </c>
      <c r="D52" s="197"/>
      <c r="E52" s="197"/>
      <c r="F52" s="197" t="s">
        <v>153</v>
      </c>
      <c r="G52" s="197"/>
      <c r="H52" s="197"/>
    </row>
    <row r="53" spans="1:8" x14ac:dyDescent="0.25">
      <c r="A53" s="196"/>
      <c r="B53" s="79"/>
      <c r="C53" s="265"/>
      <c r="D53" s="265"/>
      <c r="E53" s="265"/>
      <c r="F53" s="188" t="s">
        <v>181</v>
      </c>
      <c r="G53" s="239"/>
      <c r="H53" s="240"/>
    </row>
    <row r="54" spans="1:8" ht="30" x14ac:dyDescent="0.25">
      <c r="A54" s="49" t="s">
        <v>155</v>
      </c>
      <c r="B54" s="190" t="s">
        <v>156</v>
      </c>
      <c r="C54" s="190"/>
      <c r="D54" s="192" t="s">
        <v>157</v>
      </c>
      <c r="E54" s="192"/>
      <c r="F54" s="190" t="s">
        <v>158</v>
      </c>
      <c r="G54" s="190"/>
      <c r="H54" s="224"/>
    </row>
    <row r="55" spans="1:8" ht="30" x14ac:dyDescent="0.25">
      <c r="A55" s="49" t="s">
        <v>159</v>
      </c>
      <c r="B55" s="188" t="s">
        <v>160</v>
      </c>
      <c r="C55" s="188"/>
      <c r="D55" s="189" t="s">
        <v>161</v>
      </c>
      <c r="E55" s="189"/>
      <c r="F55" s="190" t="s">
        <v>162</v>
      </c>
      <c r="G55" s="190"/>
      <c r="H55" s="190"/>
    </row>
    <row r="56" spans="1:8" ht="30" x14ac:dyDescent="0.25">
      <c r="A56" s="49" t="s">
        <v>163</v>
      </c>
      <c r="B56" s="188"/>
      <c r="C56" s="188"/>
      <c r="D56" s="191" t="s">
        <v>164</v>
      </c>
      <c r="E56" s="191"/>
      <c r="F56" s="188"/>
      <c r="G56" s="188"/>
      <c r="H56" s="188"/>
    </row>
    <row r="57" spans="1:8" x14ac:dyDescent="0.25">
      <c r="A57" s="49" t="s">
        <v>165</v>
      </c>
      <c r="B57" s="188"/>
      <c r="C57" s="188"/>
      <c r="D57" s="191"/>
      <c r="E57" s="191"/>
      <c r="F57" s="188"/>
      <c r="G57" s="188"/>
      <c r="H57" s="188"/>
    </row>
    <row r="58" spans="1:8" x14ac:dyDescent="0.25">
      <c r="A58" s="18"/>
      <c r="B58" s="18"/>
      <c r="C58" s="18"/>
      <c r="D58" s="18"/>
      <c r="E58" s="18"/>
      <c r="F58" s="18"/>
      <c r="G58" s="18"/>
      <c r="H58" s="52"/>
    </row>
    <row r="59" spans="1:8" x14ac:dyDescent="0.25">
      <c r="A59" s="53"/>
      <c r="B59" s="54"/>
      <c r="C59" s="54"/>
      <c r="D59" s="55"/>
      <c r="E59" s="55"/>
      <c r="F59" s="56"/>
      <c r="G59" s="57"/>
      <c r="H59" s="54"/>
    </row>
    <row r="60" spans="1:8" x14ac:dyDescent="0.25">
      <c r="A60" s="53"/>
      <c r="B60" s="54"/>
      <c r="C60" s="54"/>
      <c r="D60" s="55"/>
      <c r="E60" s="55"/>
      <c r="F60" s="56"/>
      <c r="G60" s="57"/>
      <c r="H60" s="54"/>
    </row>
    <row r="61" spans="1:8" x14ac:dyDescent="0.25">
      <c r="A61" s="53"/>
      <c r="B61" s="54"/>
      <c r="C61" s="54"/>
      <c r="D61" s="55"/>
      <c r="E61" s="55"/>
      <c r="F61" s="56"/>
      <c r="G61" s="57"/>
      <c r="H61" s="54"/>
    </row>
    <row r="62" spans="1:8" x14ac:dyDescent="0.25">
      <c r="A62" s="53"/>
      <c r="B62" s="54"/>
      <c r="C62" s="54"/>
      <c r="D62" s="55"/>
      <c r="E62" s="55"/>
      <c r="F62" s="56"/>
      <c r="G62" s="57"/>
      <c r="H62" s="54"/>
    </row>
    <row r="63" spans="1:8" x14ac:dyDescent="0.25">
      <c r="A63" s="53"/>
      <c r="B63" s="54"/>
      <c r="C63" s="54"/>
      <c r="D63" s="55"/>
      <c r="E63" s="55"/>
      <c r="F63" s="56"/>
      <c r="G63" s="57"/>
      <c r="H63" s="54"/>
    </row>
    <row r="64" spans="1:8" x14ac:dyDescent="0.25">
      <c r="A64" s="53"/>
      <c r="B64" s="54"/>
      <c r="C64" s="54"/>
      <c r="D64" s="55"/>
      <c r="E64" s="55"/>
      <c r="F64" s="56"/>
      <c r="G64" s="57"/>
      <c r="H64" s="54"/>
    </row>
    <row r="65" spans="1:8" x14ac:dyDescent="0.25">
      <c r="A65" s="53"/>
      <c r="B65" s="54"/>
      <c r="C65" s="54"/>
      <c r="D65" s="55"/>
      <c r="E65" s="55"/>
      <c r="F65" s="56"/>
      <c r="G65" s="57"/>
      <c r="H65" s="54"/>
    </row>
    <row r="66" spans="1:8" x14ac:dyDescent="0.25">
      <c r="A66" s="53"/>
      <c r="B66" s="54"/>
      <c r="C66" s="54"/>
      <c r="D66" s="55"/>
      <c r="E66" s="55"/>
      <c r="F66" s="56"/>
      <c r="G66" s="57"/>
      <c r="H66" s="54"/>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dataValidations count="4">
    <dataValidation type="list" allowBlank="1" showInputMessage="1" showErrorMessage="1" sqref="G14:H14 G65550:H65550 G131086:H131086 G196622:H196622 G262158:H262158 G327694:H327694 G393230:H393230 G458766:H458766 G524302:H524302 G589838:H589838 G655374:H655374 G720910:H720910 G786446:H786446 G851982:H851982 G917518:H917518 G983054:H983054">
      <formula1>#REF!</formula1>
    </dataValidation>
    <dataValidation type="list" allowBlank="1" showInputMessage="1" showErrorMessage="1" sqref="B11:E11 B65547:E65547 B131083:E131083 B196619:E196619 B262155:E262155 B327691:E327691 B393227:E393227 B458763:E458763 B524299:E524299 B589835:E589835 B655371:E655371 B720907:E720907 B786443:E786443 B851979:E851979 B917515:E917515 B983051:E983051">
      <formula1>#REF!</formula1>
    </dataValidation>
    <dataValidation type="list" allowBlank="1" showInputMessage="1" showErrorMessage="1" sqref="B9 B65545 B131081 B196617 B262153 B327689 B393225 B458761 B524297 B589833 B655369 B720905 B786441 B851977 B917513 B983049 H9 H65545 H131081 H196617 H262153 H327689 H393225 H458761 H524297 H589833 H655369 H720905 H786441 H851977 H917513 H983049 G15:H15 G65551:H65551 G131087:H131087 G196623:H196623 G262159:H262159 G327695:H327695 G393231:H393231 G458767:H458767 G524303:H524303 G589839:H589839 G655375:H655375 G720911:H720911 G786447:H786447 G851983:H851983 G917519:H917519 G983055:H983055 B12:H12 B65548:H65548 B131084:H131084 B196620:H196620 B262156:H262156 B327692:H327692 B393228:H393228 B458764:H458764 B524300:H524300 B589836:H589836 B655372:H655372 B720908:H720908 B786444:H786444 B851980:H851980 B917516:H917516 B983052:H983052">
      <formula1>#REF!</formula1>
    </dataValidation>
    <dataValidation type="list" allowBlank="1" showInputMessage="1" showErrorMessage="1" sqref="B26:D26 B65562:D65562 B131098:D131098 B196634:D196634 B262170:D262170 B327706:D327706 B393242:D393242 B458778:D458778 B524314:D524314 B589850:D589850 B655386:D655386 B720922:D720922 B786458:D786458 B851994:D851994 B917530:D917530 B983066:D983066">
      <formula1>#REF!</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1"/>
  <sheetViews>
    <sheetView tabSelected="1" topLeftCell="B1" workbookViewId="0">
      <selection activeCell="K17" sqref="K17"/>
    </sheetView>
  </sheetViews>
  <sheetFormatPr baseColWidth="10" defaultRowHeight="15" x14ac:dyDescent="0.25"/>
  <cols>
    <col min="1" max="1" width="15.28515625" style="100" customWidth="1"/>
    <col min="2" max="2" width="25.140625" style="59" customWidth="1"/>
    <col min="3" max="3" width="26.28515625" style="59" customWidth="1"/>
    <col min="4" max="4" width="5.85546875" style="59" customWidth="1"/>
    <col min="5" max="5" width="59" style="59" customWidth="1"/>
    <col min="6" max="9" width="20.140625" style="59" customWidth="1"/>
    <col min="10" max="10" width="55.85546875" style="59" customWidth="1"/>
  </cols>
  <sheetData>
    <row r="1" spans="1:10" x14ac:dyDescent="0.25">
      <c r="A1" s="287"/>
      <c r="B1" s="287"/>
      <c r="C1" s="221" t="s">
        <v>192</v>
      </c>
      <c r="D1" s="221"/>
      <c r="E1" s="221"/>
      <c r="F1" s="221"/>
      <c r="G1" s="221"/>
      <c r="H1" s="221"/>
      <c r="I1" s="221"/>
      <c r="J1" s="221"/>
    </row>
    <row r="2" spans="1:10" x14ac:dyDescent="0.25">
      <c r="A2" s="287"/>
      <c r="B2" s="287"/>
      <c r="C2" s="221" t="s">
        <v>1</v>
      </c>
      <c r="D2" s="221"/>
      <c r="E2" s="221"/>
      <c r="F2" s="221"/>
      <c r="G2" s="221"/>
      <c r="H2" s="221"/>
      <c r="I2" s="221"/>
      <c r="J2" s="221"/>
    </row>
    <row r="3" spans="1:10" x14ac:dyDescent="0.25">
      <c r="A3" s="287"/>
      <c r="B3" s="287"/>
      <c r="C3" s="221" t="s">
        <v>193</v>
      </c>
      <c r="D3" s="221"/>
      <c r="E3" s="221"/>
      <c r="F3" s="221"/>
      <c r="G3" s="221"/>
      <c r="H3" s="221"/>
      <c r="I3" s="221"/>
      <c r="J3" s="221"/>
    </row>
    <row r="4" spans="1:10" x14ac:dyDescent="0.25">
      <c r="A4" s="287"/>
      <c r="B4" s="287"/>
      <c r="C4" s="221" t="s">
        <v>194</v>
      </c>
      <c r="D4" s="221"/>
      <c r="E4" s="221"/>
      <c r="F4" s="221"/>
      <c r="G4" s="288" t="s">
        <v>65</v>
      </c>
      <c r="H4" s="288"/>
      <c r="I4" s="288"/>
      <c r="J4" s="288"/>
    </row>
    <row r="5" spans="1:10" x14ac:dyDescent="0.25">
      <c r="A5" s="80" t="s">
        <v>195</v>
      </c>
      <c r="B5" s="81"/>
      <c r="C5" s="82"/>
      <c r="D5" s="82"/>
      <c r="E5" s="82"/>
      <c r="F5" s="82"/>
      <c r="G5" s="82"/>
      <c r="H5" s="82"/>
      <c r="I5" s="83"/>
      <c r="J5" s="81"/>
    </row>
    <row r="6" spans="1:10" x14ac:dyDescent="0.25">
      <c r="A6" s="282" t="s">
        <v>196</v>
      </c>
      <c r="B6" s="282"/>
      <c r="C6" s="283" t="s">
        <v>197</v>
      </c>
      <c r="D6" s="283"/>
      <c r="E6" s="283"/>
      <c r="F6" s="81"/>
      <c r="G6" s="81"/>
      <c r="H6" s="81"/>
      <c r="I6" s="83"/>
      <c r="J6" s="81"/>
    </row>
    <row r="7" spans="1:10" x14ac:dyDescent="0.25">
      <c r="A7" s="282" t="s">
        <v>5</v>
      </c>
      <c r="B7" s="282"/>
      <c r="C7" s="283" t="s">
        <v>6</v>
      </c>
      <c r="D7" s="283"/>
      <c r="E7" s="283"/>
      <c r="F7" s="81"/>
      <c r="G7" s="81"/>
      <c r="H7" s="81"/>
      <c r="I7" s="83"/>
      <c r="J7" s="81"/>
    </row>
    <row r="8" spans="1:10" x14ac:dyDescent="0.25">
      <c r="A8" s="282" t="s">
        <v>198</v>
      </c>
      <c r="B8" s="282"/>
      <c r="C8" s="283" t="s">
        <v>199</v>
      </c>
      <c r="D8" s="283"/>
      <c r="E8" s="283"/>
      <c r="F8" s="81"/>
      <c r="G8" s="81"/>
      <c r="H8" s="81"/>
      <c r="I8" s="83"/>
      <c r="J8" s="81"/>
    </row>
    <row r="9" spans="1:10" x14ac:dyDescent="0.25">
      <c r="A9" s="282" t="s">
        <v>200</v>
      </c>
      <c r="B9" s="282"/>
      <c r="C9" s="283" t="s">
        <v>201</v>
      </c>
      <c r="D9" s="283"/>
      <c r="E9" s="283"/>
      <c r="F9" s="81"/>
      <c r="G9" s="81"/>
      <c r="H9" s="81"/>
      <c r="I9" s="83"/>
      <c r="J9" s="81"/>
    </row>
    <row r="10" spans="1:10" x14ac:dyDescent="0.25">
      <c r="A10" s="282" t="s">
        <v>202</v>
      </c>
      <c r="B10" s="282"/>
      <c r="C10" s="283" t="str">
        <f>+'[1]3_PAAC'!E8</f>
        <v>Realizar el 100% de las actividades programadas en el Plan Anticorrupción y de Atención al Ciudadano de la vigencia por la Oficina de Control Disciplinario</v>
      </c>
      <c r="D10" s="283"/>
      <c r="E10" s="283"/>
      <c r="F10" s="81"/>
      <c r="G10" s="81"/>
      <c r="H10" s="81"/>
      <c r="I10" s="83"/>
      <c r="J10" s="81"/>
    </row>
    <row r="11" spans="1:10" x14ac:dyDescent="0.25">
      <c r="A11" s="84"/>
      <c r="B11" s="85"/>
      <c r="C11" s="85"/>
      <c r="D11" s="85"/>
      <c r="E11" s="3"/>
      <c r="F11" s="82"/>
      <c r="G11" s="82"/>
      <c r="H11" s="82"/>
      <c r="I11" s="83"/>
      <c r="J11" s="81"/>
    </row>
    <row r="12" spans="1:10" x14ac:dyDescent="0.25">
      <c r="A12" s="284" t="s">
        <v>203</v>
      </c>
      <c r="B12" s="285"/>
      <c r="C12" s="285"/>
      <c r="D12" s="285"/>
      <c r="E12" s="285"/>
      <c r="F12" s="285"/>
      <c r="G12" s="286"/>
      <c r="H12" s="280" t="s">
        <v>204</v>
      </c>
      <c r="I12" s="281"/>
      <c r="J12" s="281"/>
    </row>
    <row r="13" spans="1:10" ht="45" x14ac:dyDescent="0.25">
      <c r="A13" s="86" t="s">
        <v>205</v>
      </c>
      <c r="B13" s="86" t="s">
        <v>206</v>
      </c>
      <c r="C13" s="86" t="s">
        <v>207</v>
      </c>
      <c r="D13" s="86" t="s">
        <v>208</v>
      </c>
      <c r="E13" s="86" t="s">
        <v>209</v>
      </c>
      <c r="F13" s="86" t="s">
        <v>210</v>
      </c>
      <c r="G13" s="86" t="s">
        <v>211</v>
      </c>
      <c r="H13" s="87" t="s">
        <v>212</v>
      </c>
      <c r="I13" s="87" t="s">
        <v>213</v>
      </c>
      <c r="J13" s="87" t="s">
        <v>214</v>
      </c>
    </row>
    <row r="14" spans="1:10" ht="57" x14ac:dyDescent="0.25">
      <c r="A14" s="88">
        <v>1</v>
      </c>
      <c r="B14" s="89" t="s">
        <v>215</v>
      </c>
      <c r="C14" s="90">
        <f>+F14</f>
        <v>0.2</v>
      </c>
      <c r="D14" s="91">
        <v>1</v>
      </c>
      <c r="E14" s="92" t="s">
        <v>216</v>
      </c>
      <c r="F14" s="90">
        <v>0.2</v>
      </c>
      <c r="G14" s="93">
        <v>43466</v>
      </c>
      <c r="H14" s="90">
        <v>0.2</v>
      </c>
      <c r="I14" s="93">
        <v>43466</v>
      </c>
      <c r="J14" s="94" t="s">
        <v>217</v>
      </c>
    </row>
    <row r="15" spans="1:10" ht="85.5" x14ac:dyDescent="0.25">
      <c r="A15" s="277">
        <v>2</v>
      </c>
      <c r="B15" s="278" t="s">
        <v>218</v>
      </c>
      <c r="C15" s="279">
        <f>SUM(F15:F17)</f>
        <v>0.4</v>
      </c>
      <c r="D15" s="91">
        <v>1</v>
      </c>
      <c r="E15" s="92" t="s">
        <v>219</v>
      </c>
      <c r="F15" s="90">
        <v>0.1</v>
      </c>
      <c r="G15" s="93">
        <v>43586</v>
      </c>
      <c r="H15" s="90">
        <v>0.1</v>
      </c>
      <c r="I15" s="93">
        <f>+G15</f>
        <v>43586</v>
      </c>
      <c r="J15" s="94" t="s">
        <v>220</v>
      </c>
    </row>
    <row r="16" spans="1:10" ht="71.25" x14ac:dyDescent="0.25">
      <c r="A16" s="277"/>
      <c r="B16" s="278"/>
      <c r="C16" s="279"/>
      <c r="D16" s="91">
        <v>2</v>
      </c>
      <c r="E16" s="92" t="s">
        <v>221</v>
      </c>
      <c r="F16" s="90">
        <v>0.1</v>
      </c>
      <c r="G16" s="93">
        <v>43739</v>
      </c>
      <c r="H16" s="90">
        <v>0.1</v>
      </c>
      <c r="I16" s="93">
        <v>43739</v>
      </c>
      <c r="J16" s="94" t="s">
        <v>454</v>
      </c>
    </row>
    <row r="17" spans="1:10" ht="99.75" x14ac:dyDescent="0.25">
      <c r="A17" s="277"/>
      <c r="B17" s="278"/>
      <c r="C17" s="279"/>
      <c r="D17" s="91">
        <v>3</v>
      </c>
      <c r="E17" s="92" t="s">
        <v>222</v>
      </c>
      <c r="F17" s="90">
        <v>0.2</v>
      </c>
      <c r="G17" s="93">
        <v>43800</v>
      </c>
      <c r="H17" s="90">
        <v>0.2</v>
      </c>
      <c r="I17" s="93">
        <v>43800</v>
      </c>
      <c r="J17" s="94" t="s">
        <v>458</v>
      </c>
    </row>
    <row r="18" spans="1:10" ht="28.5" x14ac:dyDescent="0.25">
      <c r="A18" s="88">
        <v>3</v>
      </c>
      <c r="B18" s="89" t="s">
        <v>223</v>
      </c>
      <c r="C18" s="90">
        <f>+F18</f>
        <v>0.2</v>
      </c>
      <c r="D18" s="91">
        <v>1</v>
      </c>
      <c r="E18" s="92" t="s">
        <v>224</v>
      </c>
      <c r="F18" s="90">
        <v>0.2</v>
      </c>
      <c r="G18" s="93">
        <v>43709</v>
      </c>
      <c r="H18" s="90">
        <v>0.2</v>
      </c>
      <c r="I18" s="93">
        <v>43709</v>
      </c>
      <c r="J18" s="94" t="s">
        <v>225</v>
      </c>
    </row>
    <row r="19" spans="1:10" ht="128.25" x14ac:dyDescent="0.25">
      <c r="A19" s="277">
        <v>4</v>
      </c>
      <c r="B19" s="278" t="s">
        <v>226</v>
      </c>
      <c r="C19" s="279">
        <v>0.2</v>
      </c>
      <c r="D19" s="91">
        <v>1</v>
      </c>
      <c r="E19" s="92" t="s">
        <v>227</v>
      </c>
      <c r="F19" s="90">
        <v>0.05</v>
      </c>
      <c r="G19" s="93">
        <v>43556</v>
      </c>
      <c r="H19" s="90">
        <v>0.05</v>
      </c>
      <c r="I19" s="93">
        <f>+G19</f>
        <v>43556</v>
      </c>
      <c r="J19" s="94" t="s">
        <v>228</v>
      </c>
    </row>
    <row r="20" spans="1:10" ht="28.5" x14ac:dyDescent="0.25">
      <c r="A20" s="277"/>
      <c r="B20" s="278"/>
      <c r="C20" s="279"/>
      <c r="D20" s="91">
        <v>2</v>
      </c>
      <c r="E20" s="92" t="s">
        <v>229</v>
      </c>
      <c r="F20" s="90">
        <v>0.05</v>
      </c>
      <c r="G20" s="93">
        <v>43647</v>
      </c>
      <c r="H20" s="90">
        <v>0.05</v>
      </c>
      <c r="I20" s="93">
        <v>43647</v>
      </c>
      <c r="J20" s="94" t="s">
        <v>230</v>
      </c>
    </row>
    <row r="21" spans="1:10" ht="28.5" x14ac:dyDescent="0.25">
      <c r="A21" s="277"/>
      <c r="B21" s="278"/>
      <c r="C21" s="279"/>
      <c r="D21" s="91">
        <v>3</v>
      </c>
      <c r="E21" s="92" t="s">
        <v>231</v>
      </c>
      <c r="F21" s="90">
        <v>0.05</v>
      </c>
      <c r="G21" s="93">
        <v>43739</v>
      </c>
      <c r="H21" s="90">
        <v>0.05</v>
      </c>
      <c r="I21" s="93">
        <v>43739</v>
      </c>
      <c r="J21" s="94" t="s">
        <v>455</v>
      </c>
    </row>
    <row r="22" spans="1:10" ht="28.5" x14ac:dyDescent="0.25">
      <c r="A22" s="277"/>
      <c r="B22" s="278"/>
      <c r="C22" s="279"/>
      <c r="D22" s="91">
        <v>4</v>
      </c>
      <c r="E22" s="92" t="s">
        <v>232</v>
      </c>
      <c r="F22" s="90">
        <v>0.05</v>
      </c>
      <c r="G22" s="93">
        <v>43800</v>
      </c>
      <c r="H22" s="95">
        <v>0.05</v>
      </c>
      <c r="I22" s="93">
        <v>43800</v>
      </c>
      <c r="J22" s="94" t="s">
        <v>456</v>
      </c>
    </row>
    <row r="23" spans="1:10" x14ac:dyDescent="0.25">
      <c r="A23" s="273" t="s">
        <v>233</v>
      </c>
      <c r="B23" s="274"/>
      <c r="C23" s="96">
        <f>SUM(C14:C19)</f>
        <v>1</v>
      </c>
      <c r="D23" s="275" t="s">
        <v>234</v>
      </c>
      <c r="E23" s="276"/>
      <c r="F23" s="96">
        <f>SUM(F14:F22)</f>
        <v>1.0000000000000002</v>
      </c>
      <c r="G23" s="97"/>
      <c r="H23" s="98">
        <f>SUM(H14:H22)</f>
        <v>1.0000000000000002</v>
      </c>
      <c r="I23" s="99"/>
      <c r="J23" s="99"/>
    </row>
    <row r="26" spans="1:10" x14ac:dyDescent="0.25">
      <c r="G26" s="101"/>
    </row>
    <row r="27" spans="1:10" x14ac:dyDescent="0.25">
      <c r="G27" s="101"/>
      <c r="H27" s="101"/>
    </row>
    <row r="28" spans="1:10" x14ac:dyDescent="0.25">
      <c r="G28" s="101"/>
    </row>
    <row r="29" spans="1:10" x14ac:dyDescent="0.25">
      <c r="G29" s="101"/>
    </row>
    <row r="30" spans="1:10" x14ac:dyDescent="0.25">
      <c r="G30" s="101"/>
    </row>
    <row r="31" spans="1:10" x14ac:dyDescent="0.25">
      <c r="G31" s="101"/>
    </row>
  </sheetData>
  <mergeCells count="26">
    <mergeCell ref="A1:B4"/>
    <mergeCell ref="C1:J1"/>
    <mergeCell ref="C2:J2"/>
    <mergeCell ref="C3:J3"/>
    <mergeCell ref="C4:F4"/>
    <mergeCell ref="G4:J4"/>
    <mergeCell ref="H12:J12"/>
    <mergeCell ref="A6:B6"/>
    <mergeCell ref="C6:E6"/>
    <mergeCell ref="A7:B7"/>
    <mergeCell ref="C7:E7"/>
    <mergeCell ref="A8:B8"/>
    <mergeCell ref="C8:E8"/>
    <mergeCell ref="A9:B9"/>
    <mergeCell ref="C9:E9"/>
    <mergeCell ref="A10:B10"/>
    <mergeCell ref="C10:E10"/>
    <mergeCell ref="A12:G12"/>
    <mergeCell ref="A23:B23"/>
    <mergeCell ref="D23:E23"/>
    <mergeCell ref="A15:A17"/>
    <mergeCell ref="B15:B17"/>
    <mergeCell ref="C15:C17"/>
    <mergeCell ref="A19:A22"/>
    <mergeCell ref="B19:B22"/>
    <mergeCell ref="C19:C22"/>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0"/>
  <sheetViews>
    <sheetView topLeftCell="A39" workbookViewId="0">
      <selection activeCell="P32" sqref="P32"/>
    </sheetView>
  </sheetViews>
  <sheetFormatPr baseColWidth="10" defaultRowHeight="15" x14ac:dyDescent="0.25"/>
  <cols>
    <col min="1" max="1" width="28.5703125" style="58" customWidth="1"/>
    <col min="2" max="5" width="13.140625" style="59" customWidth="1"/>
    <col min="6" max="6" width="13.140625" style="60" customWidth="1"/>
    <col min="7" max="13" width="13.140625" style="59" customWidth="1"/>
  </cols>
  <sheetData>
    <row r="1" spans="1:13" x14ac:dyDescent="0.25">
      <c r="A1" s="218"/>
      <c r="B1" s="219" t="s">
        <v>62</v>
      </c>
      <c r="C1" s="219"/>
      <c r="D1" s="219"/>
      <c r="E1" s="219"/>
      <c r="F1" s="219"/>
      <c r="G1" s="219"/>
      <c r="H1" s="219"/>
      <c r="I1" s="219"/>
      <c r="J1" s="219"/>
      <c r="K1" s="219"/>
      <c r="L1" s="219"/>
      <c r="M1" s="219"/>
    </row>
    <row r="2" spans="1:13" x14ac:dyDescent="0.25">
      <c r="A2" s="218"/>
      <c r="B2" s="219" t="s">
        <v>1</v>
      </c>
      <c r="C2" s="219"/>
      <c r="D2" s="219"/>
      <c r="E2" s="219"/>
      <c r="F2" s="219"/>
      <c r="G2" s="219"/>
      <c r="H2" s="219"/>
      <c r="I2" s="219"/>
      <c r="J2" s="219"/>
      <c r="K2" s="219"/>
      <c r="L2" s="219"/>
      <c r="M2" s="219"/>
    </row>
    <row r="3" spans="1:13" x14ac:dyDescent="0.25">
      <c r="A3" s="218"/>
      <c r="B3" s="219" t="s">
        <v>63</v>
      </c>
      <c r="C3" s="219"/>
      <c r="D3" s="219"/>
      <c r="E3" s="219"/>
      <c r="F3" s="219"/>
      <c r="G3" s="219"/>
      <c r="H3" s="219"/>
      <c r="I3" s="219"/>
      <c r="J3" s="219"/>
      <c r="K3" s="219"/>
      <c r="L3" s="219"/>
      <c r="M3" s="219"/>
    </row>
    <row r="4" spans="1:13" x14ac:dyDescent="0.25">
      <c r="A4" s="218"/>
      <c r="B4" s="220" t="s">
        <v>64</v>
      </c>
      <c r="C4" s="220"/>
      <c r="D4" s="220"/>
      <c r="E4" s="220"/>
      <c r="F4" s="221" t="s">
        <v>65</v>
      </c>
      <c r="G4" s="221"/>
      <c r="H4" s="221"/>
      <c r="I4" s="221"/>
      <c r="J4" s="221"/>
      <c r="K4" s="221"/>
      <c r="L4" s="221"/>
      <c r="M4" s="221"/>
    </row>
    <row r="5" spans="1:13" x14ac:dyDescent="0.25">
      <c r="A5" s="222" t="s">
        <v>66</v>
      </c>
      <c r="B5" s="222"/>
      <c r="C5" s="222"/>
      <c r="D5" s="222"/>
      <c r="E5" s="222"/>
      <c r="F5" s="222"/>
      <c r="G5" s="222"/>
      <c r="H5" s="222"/>
      <c r="I5" s="222"/>
      <c r="J5" s="222"/>
      <c r="K5" s="222"/>
      <c r="L5" s="222"/>
      <c r="M5" s="222"/>
    </row>
    <row r="6" spans="1:13" x14ac:dyDescent="0.25">
      <c r="A6" s="222" t="s">
        <v>67</v>
      </c>
      <c r="B6" s="222"/>
      <c r="C6" s="222"/>
      <c r="D6" s="222"/>
      <c r="E6" s="222"/>
      <c r="F6" s="222"/>
      <c r="G6" s="222"/>
      <c r="H6" s="222"/>
      <c r="I6" s="222"/>
      <c r="J6" s="222"/>
      <c r="K6" s="222"/>
      <c r="L6" s="222"/>
      <c r="M6" s="222"/>
    </row>
    <row r="7" spans="1:13" x14ac:dyDescent="0.25">
      <c r="A7" s="258" t="s">
        <v>235</v>
      </c>
      <c r="B7" s="223"/>
      <c r="C7" s="223"/>
      <c r="D7" s="223"/>
      <c r="E7" s="223"/>
      <c r="F7" s="223"/>
      <c r="G7" s="223"/>
      <c r="H7" s="223"/>
      <c r="I7" s="223"/>
      <c r="J7" s="223"/>
      <c r="K7" s="223"/>
      <c r="L7" s="223"/>
      <c r="M7" s="259"/>
    </row>
    <row r="8" spans="1:13" x14ac:dyDescent="0.25">
      <c r="A8" s="70" t="s">
        <v>69</v>
      </c>
      <c r="B8" s="200">
        <v>4</v>
      </c>
      <c r="C8" s="200"/>
      <c r="D8" s="217" t="s">
        <v>236</v>
      </c>
      <c r="E8" s="217"/>
      <c r="F8" s="200" t="s">
        <v>237</v>
      </c>
      <c r="G8" s="200"/>
      <c r="H8" s="200"/>
      <c r="I8" s="200"/>
      <c r="J8" s="200"/>
      <c r="K8" s="200"/>
      <c r="L8" s="200"/>
      <c r="M8" s="256"/>
    </row>
    <row r="9" spans="1:13" x14ac:dyDescent="0.25">
      <c r="A9" s="70" t="s">
        <v>72</v>
      </c>
      <c r="B9" s="200" t="s">
        <v>73</v>
      </c>
      <c r="C9" s="200"/>
      <c r="D9" s="217" t="s">
        <v>238</v>
      </c>
      <c r="E9" s="217"/>
      <c r="F9" s="200" t="s">
        <v>44</v>
      </c>
      <c r="G9" s="200"/>
      <c r="H9" s="200"/>
      <c r="I9" s="200"/>
      <c r="J9" s="200"/>
      <c r="K9" s="200"/>
      <c r="L9" s="200"/>
      <c r="M9" s="256"/>
    </row>
    <row r="10" spans="1:13" x14ac:dyDescent="0.25">
      <c r="A10" s="70" t="s">
        <v>239</v>
      </c>
      <c r="B10" s="211" t="s">
        <v>77</v>
      </c>
      <c r="C10" s="211"/>
      <c r="D10" s="211"/>
      <c r="E10" s="211"/>
      <c r="F10" s="211"/>
      <c r="G10" s="211"/>
      <c r="H10" s="217" t="s">
        <v>240</v>
      </c>
      <c r="I10" s="217"/>
      <c r="J10" s="212" t="s">
        <v>77</v>
      </c>
      <c r="K10" s="212"/>
      <c r="L10" s="212"/>
      <c r="M10" s="253"/>
    </row>
    <row r="11" spans="1:13" x14ac:dyDescent="0.25">
      <c r="A11" s="70" t="s">
        <v>241</v>
      </c>
      <c r="B11" s="213" t="s">
        <v>80</v>
      </c>
      <c r="C11" s="213"/>
      <c r="D11" s="213"/>
      <c r="E11" s="213"/>
      <c r="F11" s="213"/>
      <c r="G11" s="213"/>
      <c r="H11" s="217" t="s">
        <v>242</v>
      </c>
      <c r="I11" s="217"/>
      <c r="J11" s="214" t="s">
        <v>82</v>
      </c>
      <c r="K11" s="214"/>
      <c r="L11" s="214"/>
      <c r="M11" s="254"/>
    </row>
    <row r="12" spans="1:13" x14ac:dyDescent="0.25">
      <c r="A12" s="70" t="s">
        <v>243</v>
      </c>
      <c r="B12" s="201" t="s">
        <v>167</v>
      </c>
      <c r="C12" s="201"/>
      <c r="D12" s="201"/>
      <c r="E12" s="201"/>
      <c r="F12" s="201"/>
      <c r="G12" s="201"/>
      <c r="H12" s="201"/>
      <c r="I12" s="201"/>
      <c r="J12" s="201"/>
      <c r="K12" s="201"/>
      <c r="L12" s="201"/>
      <c r="M12" s="252"/>
    </row>
    <row r="13" spans="1:13" x14ac:dyDescent="0.25">
      <c r="A13" s="70" t="s">
        <v>244</v>
      </c>
      <c r="B13" s="215" t="s">
        <v>77</v>
      </c>
      <c r="C13" s="215"/>
      <c r="D13" s="215"/>
      <c r="E13" s="215"/>
      <c r="F13" s="215"/>
      <c r="G13" s="215"/>
      <c r="H13" s="215"/>
      <c r="I13" s="215"/>
      <c r="J13" s="215"/>
      <c r="K13" s="215"/>
      <c r="L13" s="215"/>
      <c r="M13" s="255"/>
    </row>
    <row r="14" spans="1:13" ht="30" x14ac:dyDescent="0.25">
      <c r="A14" s="70" t="s">
        <v>245</v>
      </c>
      <c r="B14" s="204" t="s">
        <v>246</v>
      </c>
      <c r="C14" s="204"/>
      <c r="D14" s="204"/>
      <c r="E14" s="204"/>
      <c r="F14" s="204"/>
      <c r="G14" s="204"/>
      <c r="H14" s="204"/>
      <c r="I14" s="204"/>
      <c r="J14" s="204"/>
      <c r="K14" s="204"/>
      <c r="L14" s="204"/>
      <c r="M14" s="257"/>
    </row>
    <row r="15" spans="1:13" x14ac:dyDescent="0.25">
      <c r="A15" s="70" t="s">
        <v>247</v>
      </c>
      <c r="B15" s="216" t="s">
        <v>248</v>
      </c>
      <c r="C15" s="216"/>
      <c r="D15" s="216"/>
      <c r="E15" s="216"/>
      <c r="F15" s="216"/>
      <c r="G15" s="216"/>
      <c r="H15" s="216"/>
      <c r="I15" s="216"/>
      <c r="J15" s="216"/>
      <c r="K15" s="216"/>
      <c r="L15" s="216"/>
      <c r="M15" s="322"/>
    </row>
    <row r="16" spans="1:13" ht="30" x14ac:dyDescent="0.25">
      <c r="A16" s="70" t="s">
        <v>249</v>
      </c>
      <c r="B16" s="323" t="s">
        <v>250</v>
      </c>
      <c r="C16" s="323"/>
      <c r="D16" s="323"/>
      <c r="E16" s="323"/>
      <c r="F16" s="323"/>
      <c r="G16" s="323"/>
      <c r="H16" s="323"/>
      <c r="I16" s="323"/>
      <c r="J16" s="323"/>
      <c r="K16" s="323"/>
      <c r="L16" s="323"/>
      <c r="M16" s="324"/>
    </row>
    <row r="17" spans="1:13" ht="30" x14ac:dyDescent="0.25">
      <c r="A17" s="70" t="s">
        <v>251</v>
      </c>
      <c r="B17" s="204" t="s">
        <v>252</v>
      </c>
      <c r="C17" s="204"/>
      <c r="D17" s="204"/>
      <c r="E17" s="204"/>
      <c r="F17" s="204"/>
      <c r="G17" s="204"/>
      <c r="H17" s="204"/>
      <c r="I17" s="204"/>
      <c r="J17" s="204"/>
      <c r="K17" s="204"/>
      <c r="L17" s="204"/>
      <c r="M17" s="257"/>
    </row>
    <row r="18" spans="1:13" ht="30" x14ac:dyDescent="0.25">
      <c r="A18" s="70" t="s">
        <v>253</v>
      </c>
      <c r="B18" s="207" t="s">
        <v>108</v>
      </c>
      <c r="C18" s="207"/>
      <c r="D18" s="207"/>
      <c r="E18" s="207"/>
      <c r="F18" s="207"/>
      <c r="G18" s="207"/>
      <c r="H18" s="207"/>
      <c r="I18" s="207"/>
      <c r="J18" s="207"/>
      <c r="K18" s="207"/>
      <c r="L18" s="207"/>
      <c r="M18" s="249"/>
    </row>
    <row r="19" spans="1:13" ht="30" x14ac:dyDescent="0.25">
      <c r="A19" s="70" t="s">
        <v>254</v>
      </c>
      <c r="B19" s="202">
        <v>43466</v>
      </c>
      <c r="C19" s="202"/>
      <c r="D19" s="202"/>
      <c r="E19" s="202"/>
      <c r="F19" s="202"/>
      <c r="G19" s="202"/>
      <c r="H19" s="49" t="s">
        <v>255</v>
      </c>
      <c r="I19" s="202">
        <v>43830</v>
      </c>
      <c r="J19" s="202"/>
      <c r="K19" s="202"/>
      <c r="L19" s="202"/>
      <c r="M19" s="325"/>
    </row>
    <row r="20" spans="1:13" x14ac:dyDescent="0.25">
      <c r="A20" s="70" t="s">
        <v>256</v>
      </c>
      <c r="B20" s="200" t="s">
        <v>117</v>
      </c>
      <c r="C20" s="200"/>
      <c r="D20" s="200"/>
      <c r="E20" s="200"/>
      <c r="F20" s="200"/>
      <c r="G20" s="200"/>
      <c r="H20" s="200"/>
      <c r="I20" s="200"/>
      <c r="J20" s="200"/>
      <c r="K20" s="200"/>
      <c r="L20" s="200"/>
      <c r="M20" s="256"/>
    </row>
    <row r="21" spans="1:13" x14ac:dyDescent="0.25">
      <c r="A21" s="231" t="s">
        <v>257</v>
      </c>
      <c r="B21" s="193"/>
      <c r="C21" s="193"/>
      <c r="D21" s="193"/>
      <c r="E21" s="193"/>
      <c r="F21" s="193"/>
      <c r="G21" s="193"/>
      <c r="H21" s="193"/>
      <c r="I21" s="193"/>
      <c r="J21" s="193"/>
      <c r="K21" s="193"/>
      <c r="L21" s="193"/>
      <c r="M21" s="232"/>
    </row>
    <row r="22" spans="1:13" x14ac:dyDescent="0.25">
      <c r="A22" s="63" t="s">
        <v>258</v>
      </c>
      <c r="B22" s="40" t="s">
        <v>259</v>
      </c>
      <c r="C22" s="40" t="s">
        <v>129</v>
      </c>
      <c r="D22" s="40" t="s">
        <v>130</v>
      </c>
      <c r="E22" s="40" t="s">
        <v>131</v>
      </c>
      <c r="F22" s="41" t="s">
        <v>132</v>
      </c>
      <c r="G22" s="41" t="s">
        <v>133</v>
      </c>
      <c r="H22" s="40" t="s">
        <v>134</v>
      </c>
      <c r="I22" s="40" t="s">
        <v>135</v>
      </c>
      <c r="J22" s="40" t="s">
        <v>136</v>
      </c>
      <c r="K22" s="40" t="s">
        <v>137</v>
      </c>
      <c r="L22" s="40" t="s">
        <v>138</v>
      </c>
      <c r="M22" s="102" t="s">
        <v>139</v>
      </c>
    </row>
    <row r="23" spans="1:13" ht="30" x14ac:dyDescent="0.25">
      <c r="A23" s="49" t="s">
        <v>260</v>
      </c>
      <c r="B23" s="66">
        <v>26</v>
      </c>
      <c r="C23" s="66">
        <v>31</v>
      </c>
      <c r="D23" s="66">
        <v>53</v>
      </c>
      <c r="E23" s="66">
        <v>51</v>
      </c>
      <c r="F23" s="66">
        <v>74</v>
      </c>
      <c r="G23" s="66">
        <v>16</v>
      </c>
      <c r="H23" s="66">
        <v>39</v>
      </c>
      <c r="I23" s="66">
        <v>27</v>
      </c>
      <c r="J23" s="66">
        <v>11</v>
      </c>
      <c r="K23" s="66">
        <v>18</v>
      </c>
      <c r="L23" s="66">
        <v>10</v>
      </c>
      <c r="M23" s="66">
        <v>9</v>
      </c>
    </row>
    <row r="24" spans="1:13" x14ac:dyDescent="0.25">
      <c r="A24" s="49" t="s">
        <v>261</v>
      </c>
      <c r="B24" s="66">
        <v>4</v>
      </c>
      <c r="C24" s="66">
        <v>4</v>
      </c>
      <c r="D24" s="66">
        <v>7</v>
      </c>
      <c r="E24" s="66">
        <v>5</v>
      </c>
      <c r="F24" s="66">
        <v>0</v>
      </c>
      <c r="G24" s="66">
        <v>2</v>
      </c>
      <c r="H24" s="66">
        <v>1</v>
      </c>
      <c r="I24" s="66">
        <v>4</v>
      </c>
      <c r="J24" s="66">
        <v>1</v>
      </c>
      <c r="K24" s="66">
        <v>4</v>
      </c>
      <c r="L24" s="66">
        <v>0</v>
      </c>
      <c r="M24" s="66">
        <v>1</v>
      </c>
    </row>
    <row r="25" spans="1:13" ht="30" x14ac:dyDescent="0.25">
      <c r="A25" s="49" t="s">
        <v>262</v>
      </c>
      <c r="B25" s="66">
        <v>0</v>
      </c>
      <c r="C25" s="66">
        <v>3</v>
      </c>
      <c r="D25" s="66">
        <v>0</v>
      </c>
      <c r="E25" s="66">
        <v>0</v>
      </c>
      <c r="F25" s="66">
        <v>3</v>
      </c>
      <c r="G25" s="66">
        <v>0</v>
      </c>
      <c r="H25" s="66">
        <v>2</v>
      </c>
      <c r="I25" s="66">
        <v>8</v>
      </c>
      <c r="J25" s="66">
        <v>3</v>
      </c>
      <c r="K25" s="66">
        <v>9</v>
      </c>
      <c r="L25" s="66">
        <v>2</v>
      </c>
      <c r="M25" s="66">
        <v>1</v>
      </c>
    </row>
    <row r="26" spans="1:13" x14ac:dyDescent="0.25">
      <c r="A26" s="49" t="s">
        <v>263</v>
      </c>
      <c r="B26" s="66">
        <v>104</v>
      </c>
      <c r="C26" s="66">
        <v>12</v>
      </c>
      <c r="D26" s="66">
        <v>0</v>
      </c>
      <c r="E26" s="66">
        <v>0</v>
      </c>
      <c r="F26" s="66">
        <v>4</v>
      </c>
      <c r="G26" s="66">
        <v>1</v>
      </c>
      <c r="H26" s="66">
        <v>8</v>
      </c>
      <c r="I26" s="66">
        <v>2</v>
      </c>
      <c r="J26" s="66">
        <v>2</v>
      </c>
      <c r="K26" s="103">
        <v>3</v>
      </c>
      <c r="L26" s="66">
        <v>1</v>
      </c>
      <c r="M26" s="66">
        <v>0</v>
      </c>
    </row>
    <row r="27" spans="1:13" ht="30" x14ac:dyDescent="0.25">
      <c r="A27" s="49" t="s">
        <v>264</v>
      </c>
      <c r="B27" s="66">
        <v>1</v>
      </c>
      <c r="C27" s="66">
        <v>0</v>
      </c>
      <c r="D27" s="66">
        <v>0</v>
      </c>
      <c r="E27" s="66">
        <v>0</v>
      </c>
      <c r="F27" s="66">
        <v>0</v>
      </c>
      <c r="G27" s="66">
        <v>0</v>
      </c>
      <c r="H27" s="66">
        <v>1</v>
      </c>
      <c r="I27" s="66">
        <v>0</v>
      </c>
      <c r="J27" s="66">
        <v>0</v>
      </c>
      <c r="K27" s="66">
        <v>0</v>
      </c>
      <c r="L27" s="66">
        <v>0</v>
      </c>
      <c r="M27" s="66">
        <v>0</v>
      </c>
    </row>
    <row r="28" spans="1:13" ht="30" x14ac:dyDescent="0.25">
      <c r="A28" s="49" t="s">
        <v>265</v>
      </c>
      <c r="B28" s="66">
        <v>7</v>
      </c>
      <c r="C28" s="66">
        <v>4</v>
      </c>
      <c r="D28" s="66">
        <v>1</v>
      </c>
      <c r="E28" s="66">
        <v>0</v>
      </c>
      <c r="F28" s="66">
        <v>0</v>
      </c>
      <c r="G28" s="66">
        <v>0</v>
      </c>
      <c r="H28" s="66">
        <v>0</v>
      </c>
      <c r="I28" s="66">
        <v>1</v>
      </c>
      <c r="J28" s="66">
        <v>0</v>
      </c>
      <c r="K28" s="66">
        <v>1</v>
      </c>
      <c r="L28" s="66">
        <v>0</v>
      </c>
      <c r="M28" s="66">
        <v>0</v>
      </c>
    </row>
    <row r="29" spans="1:13" x14ac:dyDescent="0.25">
      <c r="A29" s="49" t="s">
        <v>266</v>
      </c>
      <c r="B29" s="66">
        <v>0</v>
      </c>
      <c r="C29" s="66">
        <v>0</v>
      </c>
      <c r="D29" s="66">
        <v>0</v>
      </c>
      <c r="E29" s="66">
        <v>0</v>
      </c>
      <c r="F29" s="66">
        <v>0</v>
      </c>
      <c r="G29" s="66">
        <v>0</v>
      </c>
      <c r="H29" s="66">
        <v>0</v>
      </c>
      <c r="I29" s="66">
        <v>0</v>
      </c>
      <c r="J29" s="66">
        <v>0</v>
      </c>
      <c r="K29" s="66">
        <v>0</v>
      </c>
      <c r="L29" s="66">
        <v>0</v>
      </c>
      <c r="M29" s="66">
        <v>0</v>
      </c>
    </row>
    <row r="30" spans="1:13" ht="30" x14ac:dyDescent="0.25">
      <c r="A30" s="49" t="s">
        <v>267</v>
      </c>
      <c r="B30" s="66">
        <v>0</v>
      </c>
      <c r="C30" s="66">
        <v>0</v>
      </c>
      <c r="D30" s="66">
        <v>0</v>
      </c>
      <c r="E30" s="66">
        <v>0</v>
      </c>
      <c r="F30" s="66">
        <v>0</v>
      </c>
      <c r="G30" s="66">
        <v>0</v>
      </c>
      <c r="H30" s="66">
        <v>0</v>
      </c>
      <c r="I30" s="66">
        <v>0</v>
      </c>
      <c r="J30" s="66">
        <v>0</v>
      </c>
      <c r="K30" s="66">
        <v>0</v>
      </c>
      <c r="L30" s="66">
        <v>0</v>
      </c>
      <c r="M30" s="66">
        <v>0</v>
      </c>
    </row>
    <row r="31" spans="1:13" x14ac:dyDescent="0.25">
      <c r="A31" s="49" t="s">
        <v>268</v>
      </c>
      <c r="B31" s="66">
        <v>60</v>
      </c>
      <c r="C31" s="66">
        <v>73</v>
      </c>
      <c r="D31" s="66">
        <v>74</v>
      </c>
      <c r="E31" s="66">
        <v>17</v>
      </c>
      <c r="F31" s="66">
        <v>14</v>
      </c>
      <c r="G31" s="66">
        <v>0</v>
      </c>
      <c r="H31" s="66">
        <v>11</v>
      </c>
      <c r="I31" s="66">
        <v>14</v>
      </c>
      <c r="J31" s="66">
        <v>66</v>
      </c>
      <c r="K31" s="66">
        <v>44</v>
      </c>
      <c r="L31" s="66">
        <v>19</v>
      </c>
      <c r="M31" s="66">
        <v>18</v>
      </c>
    </row>
    <row r="32" spans="1:13" ht="30" x14ac:dyDescent="0.25">
      <c r="A32" s="49" t="s">
        <v>269</v>
      </c>
      <c r="B32" s="66">
        <v>0</v>
      </c>
      <c r="C32" s="66">
        <v>0</v>
      </c>
      <c r="D32" s="66">
        <v>0</v>
      </c>
      <c r="E32" s="66">
        <v>0</v>
      </c>
      <c r="F32" s="66">
        <v>0</v>
      </c>
      <c r="G32" s="66">
        <v>0</v>
      </c>
      <c r="H32" s="66">
        <v>0</v>
      </c>
      <c r="I32" s="66">
        <v>0</v>
      </c>
      <c r="J32" s="66">
        <v>0</v>
      </c>
      <c r="K32" s="66">
        <v>0</v>
      </c>
      <c r="L32" s="66">
        <v>0</v>
      </c>
      <c r="M32" s="66">
        <v>0</v>
      </c>
    </row>
    <row r="33" spans="1:13" ht="30" x14ac:dyDescent="0.25">
      <c r="A33" s="49" t="s">
        <v>270</v>
      </c>
      <c r="B33" s="66">
        <v>0</v>
      </c>
      <c r="C33" s="66">
        <v>0</v>
      </c>
      <c r="D33" s="66">
        <v>0</v>
      </c>
      <c r="E33" s="66">
        <v>0</v>
      </c>
      <c r="F33" s="66">
        <v>0</v>
      </c>
      <c r="G33" s="66">
        <v>0</v>
      </c>
      <c r="H33" s="66">
        <v>0</v>
      </c>
      <c r="I33" s="66">
        <v>0</v>
      </c>
      <c r="J33" s="66">
        <v>0</v>
      </c>
      <c r="K33" s="66">
        <v>0</v>
      </c>
      <c r="L33" s="66">
        <v>0</v>
      </c>
      <c r="M33" s="66">
        <v>0</v>
      </c>
    </row>
    <row r="34" spans="1:13" ht="30" x14ac:dyDescent="0.25">
      <c r="A34" s="49" t="s">
        <v>271</v>
      </c>
      <c r="B34" s="66">
        <v>1</v>
      </c>
      <c r="C34" s="66">
        <v>0</v>
      </c>
      <c r="D34" s="66">
        <v>0</v>
      </c>
      <c r="E34" s="66">
        <v>0</v>
      </c>
      <c r="F34" s="66">
        <v>0</v>
      </c>
      <c r="G34" s="66">
        <v>0</v>
      </c>
      <c r="H34" s="66">
        <v>0</v>
      </c>
      <c r="I34" s="66">
        <v>0</v>
      </c>
      <c r="J34" s="66">
        <v>0</v>
      </c>
      <c r="K34" s="66">
        <v>0</v>
      </c>
      <c r="L34" s="66">
        <v>1</v>
      </c>
      <c r="M34" s="66">
        <v>0</v>
      </c>
    </row>
    <row r="35" spans="1:13" ht="30" x14ac:dyDescent="0.25">
      <c r="A35" s="49" t="s">
        <v>272</v>
      </c>
      <c r="B35" s="66">
        <v>0</v>
      </c>
      <c r="C35" s="66">
        <v>7</v>
      </c>
      <c r="D35" s="66">
        <v>0</v>
      </c>
      <c r="E35" s="66">
        <v>0</v>
      </c>
      <c r="F35" s="66">
        <v>0</v>
      </c>
      <c r="G35" s="66">
        <v>1</v>
      </c>
      <c r="H35" s="103">
        <v>0</v>
      </c>
      <c r="I35" s="66">
        <v>0</v>
      </c>
      <c r="J35" s="66">
        <v>0</v>
      </c>
      <c r="K35" s="66">
        <v>1</v>
      </c>
      <c r="L35" s="66">
        <v>0</v>
      </c>
      <c r="M35" s="66">
        <v>0</v>
      </c>
    </row>
    <row r="36" spans="1:13" x14ac:dyDescent="0.25">
      <c r="A36" s="49" t="s">
        <v>273</v>
      </c>
      <c r="B36" s="66">
        <v>133</v>
      </c>
      <c r="C36" s="66">
        <v>11</v>
      </c>
      <c r="D36" s="66">
        <v>2</v>
      </c>
      <c r="E36" s="66">
        <v>0</v>
      </c>
      <c r="F36" s="66">
        <v>1</v>
      </c>
      <c r="G36" s="66">
        <v>1</v>
      </c>
      <c r="H36" s="103">
        <v>57</v>
      </c>
      <c r="I36" s="66">
        <v>44</v>
      </c>
      <c r="J36" s="66">
        <v>47</v>
      </c>
      <c r="K36" s="66">
        <v>45</v>
      </c>
      <c r="L36" s="66">
        <v>35</v>
      </c>
      <c r="M36" s="66">
        <v>16</v>
      </c>
    </row>
    <row r="37" spans="1:13" x14ac:dyDescent="0.25">
      <c r="A37" s="49" t="s">
        <v>274</v>
      </c>
      <c r="B37" s="66">
        <v>0</v>
      </c>
      <c r="C37" s="66">
        <v>0</v>
      </c>
      <c r="D37" s="66">
        <v>0</v>
      </c>
      <c r="E37" s="66">
        <v>0</v>
      </c>
      <c r="F37" s="66">
        <v>0</v>
      </c>
      <c r="G37" s="66">
        <v>0</v>
      </c>
      <c r="H37" s="66">
        <v>0</v>
      </c>
      <c r="I37" s="66">
        <v>1</v>
      </c>
      <c r="J37" s="66">
        <v>0</v>
      </c>
      <c r="K37" s="66">
        <v>0</v>
      </c>
      <c r="L37" s="66">
        <v>0</v>
      </c>
      <c r="M37" s="66">
        <v>0</v>
      </c>
    </row>
    <row r="38" spans="1:13" x14ac:dyDescent="0.25">
      <c r="A38" s="49" t="s">
        <v>275</v>
      </c>
      <c r="B38" s="103">
        <v>841</v>
      </c>
      <c r="C38" s="103">
        <v>866</v>
      </c>
      <c r="D38" s="103">
        <v>914</v>
      </c>
      <c r="E38" s="103">
        <v>965</v>
      </c>
      <c r="F38" s="103">
        <v>1029</v>
      </c>
      <c r="G38" s="103">
        <v>1045</v>
      </c>
      <c r="H38" s="103">
        <v>1102</v>
      </c>
      <c r="I38" s="103">
        <v>1125</v>
      </c>
      <c r="J38" s="103">
        <v>1150</v>
      </c>
      <c r="K38" s="66">
        <v>1116</v>
      </c>
      <c r="L38" s="66">
        <v>1105</v>
      </c>
      <c r="M38" s="66">
        <v>1067</v>
      </c>
    </row>
    <row r="39" spans="1:13" x14ac:dyDescent="0.25">
      <c r="A39" s="49" t="s">
        <v>276</v>
      </c>
      <c r="B39" s="66">
        <v>0</v>
      </c>
      <c r="C39" s="66">
        <v>0</v>
      </c>
      <c r="D39" s="66">
        <v>0</v>
      </c>
      <c r="E39" s="66">
        <v>0</v>
      </c>
      <c r="F39" s="66">
        <v>0</v>
      </c>
      <c r="G39" s="66">
        <v>0</v>
      </c>
      <c r="H39" s="66">
        <v>0</v>
      </c>
      <c r="I39" s="66">
        <v>0</v>
      </c>
      <c r="J39" s="66">
        <v>0</v>
      </c>
      <c r="K39" s="66">
        <v>0</v>
      </c>
      <c r="L39" s="66">
        <v>0</v>
      </c>
      <c r="M39" s="66">
        <v>0</v>
      </c>
    </row>
    <row r="40" spans="1:13" ht="75" x14ac:dyDescent="0.25">
      <c r="A40" s="49" t="s">
        <v>277</v>
      </c>
      <c r="B40" s="66">
        <v>0</v>
      </c>
      <c r="C40" s="66">
        <v>0</v>
      </c>
      <c r="D40" s="66">
        <v>0</v>
      </c>
      <c r="E40" s="66">
        <v>0</v>
      </c>
      <c r="F40" s="66">
        <v>0</v>
      </c>
      <c r="G40" s="66">
        <v>1</v>
      </c>
      <c r="H40" s="66">
        <v>0</v>
      </c>
      <c r="I40" s="66">
        <v>0</v>
      </c>
      <c r="J40" s="66">
        <v>0</v>
      </c>
      <c r="K40" s="66">
        <v>0</v>
      </c>
      <c r="L40" s="66">
        <v>0</v>
      </c>
      <c r="M40" s="66">
        <v>0</v>
      </c>
    </row>
    <row r="41" spans="1:13" ht="30" x14ac:dyDescent="0.25">
      <c r="A41" s="49" t="s">
        <v>278</v>
      </c>
      <c r="B41" s="66">
        <v>0</v>
      </c>
      <c r="C41" s="66">
        <v>0</v>
      </c>
      <c r="D41" s="66">
        <v>0</v>
      </c>
      <c r="E41" s="66">
        <v>0</v>
      </c>
      <c r="F41" s="66">
        <v>0</v>
      </c>
      <c r="G41" s="66">
        <v>0</v>
      </c>
      <c r="H41" s="66">
        <v>0</v>
      </c>
      <c r="I41" s="66">
        <v>0</v>
      </c>
      <c r="J41" s="66">
        <v>0</v>
      </c>
      <c r="K41" s="66">
        <v>0</v>
      </c>
      <c r="L41" s="66">
        <v>0</v>
      </c>
      <c r="M41" s="66">
        <v>0</v>
      </c>
    </row>
    <row r="42" spans="1:13" ht="30" x14ac:dyDescent="0.25">
      <c r="A42" s="49" t="s">
        <v>279</v>
      </c>
      <c r="B42" s="66">
        <v>0</v>
      </c>
      <c r="C42" s="66">
        <v>0</v>
      </c>
      <c r="D42" s="66">
        <v>0</v>
      </c>
      <c r="E42" s="66">
        <v>0</v>
      </c>
      <c r="F42" s="66">
        <v>0</v>
      </c>
      <c r="G42" s="66">
        <v>0</v>
      </c>
      <c r="H42" s="66">
        <v>0</v>
      </c>
      <c r="I42" s="66">
        <v>0</v>
      </c>
      <c r="J42" s="66">
        <v>0</v>
      </c>
      <c r="K42" s="66">
        <v>0</v>
      </c>
      <c r="L42" s="66">
        <v>0</v>
      </c>
      <c r="M42" s="66">
        <v>0</v>
      </c>
    </row>
    <row r="43" spans="1:13" ht="30" x14ac:dyDescent="0.25">
      <c r="A43" s="49" t="s">
        <v>280</v>
      </c>
      <c r="B43" s="66">
        <v>0</v>
      </c>
      <c r="C43" s="66">
        <v>0</v>
      </c>
      <c r="D43" s="66">
        <v>0</v>
      </c>
      <c r="E43" s="66">
        <v>0</v>
      </c>
      <c r="F43" s="66">
        <v>0</v>
      </c>
      <c r="G43" s="66">
        <v>0</v>
      </c>
      <c r="H43" s="66">
        <v>0</v>
      </c>
      <c r="I43" s="66">
        <v>0</v>
      </c>
      <c r="J43" s="66">
        <v>0</v>
      </c>
      <c r="K43" s="66">
        <v>0</v>
      </c>
      <c r="L43" s="66">
        <v>0</v>
      </c>
      <c r="M43" s="66">
        <v>0</v>
      </c>
    </row>
    <row r="44" spans="1:13" ht="30" x14ac:dyDescent="0.25">
      <c r="A44" s="49" t="s">
        <v>281</v>
      </c>
      <c r="B44" s="66">
        <v>0</v>
      </c>
      <c r="C44" s="66">
        <v>0</v>
      </c>
      <c r="D44" s="66">
        <v>0</v>
      </c>
      <c r="E44" s="66">
        <v>0</v>
      </c>
      <c r="F44" s="66">
        <v>0</v>
      </c>
      <c r="G44" s="66">
        <v>0</v>
      </c>
      <c r="H44" s="66">
        <v>0</v>
      </c>
      <c r="I44" s="66">
        <v>0</v>
      </c>
      <c r="J44" s="66">
        <v>0</v>
      </c>
      <c r="K44" s="66">
        <v>0</v>
      </c>
      <c r="L44" s="66">
        <v>0</v>
      </c>
      <c r="M44" s="66">
        <v>0</v>
      </c>
    </row>
    <row r="45" spans="1:13" ht="30" x14ac:dyDescent="0.25">
      <c r="A45" s="49" t="s">
        <v>282</v>
      </c>
      <c r="B45" s="66">
        <v>0</v>
      </c>
      <c r="C45" s="66">
        <v>0</v>
      </c>
      <c r="D45" s="66">
        <v>0</v>
      </c>
      <c r="E45" s="66">
        <v>0</v>
      </c>
      <c r="F45" s="66">
        <v>0</v>
      </c>
      <c r="G45" s="66">
        <v>0</v>
      </c>
      <c r="H45" s="66">
        <v>0</v>
      </c>
      <c r="I45" s="66">
        <v>0</v>
      </c>
      <c r="J45" s="66">
        <v>0</v>
      </c>
      <c r="K45" s="66">
        <v>0</v>
      </c>
      <c r="L45" s="66">
        <v>0</v>
      </c>
      <c r="M45" s="66">
        <v>0</v>
      </c>
    </row>
    <row r="46" spans="1:13" x14ac:dyDescent="0.25">
      <c r="A46" s="49" t="s">
        <v>283</v>
      </c>
      <c r="B46" s="66">
        <v>0</v>
      </c>
      <c r="C46" s="66">
        <v>2</v>
      </c>
      <c r="D46" s="66">
        <v>5</v>
      </c>
      <c r="E46" s="66">
        <v>0</v>
      </c>
      <c r="F46" s="66">
        <v>0</v>
      </c>
      <c r="G46" s="66">
        <v>0</v>
      </c>
      <c r="H46" s="66">
        <v>0</v>
      </c>
      <c r="I46" s="66">
        <v>0</v>
      </c>
      <c r="J46" s="66">
        <v>0</v>
      </c>
      <c r="K46" s="66">
        <v>0</v>
      </c>
      <c r="L46" s="66">
        <v>0</v>
      </c>
      <c r="M46" s="66">
        <v>0</v>
      </c>
    </row>
    <row r="47" spans="1:13" ht="30" x14ac:dyDescent="0.25">
      <c r="A47" s="49" t="s">
        <v>284</v>
      </c>
      <c r="B47" s="66">
        <v>0</v>
      </c>
      <c r="C47" s="66">
        <v>0</v>
      </c>
      <c r="D47" s="66">
        <v>0</v>
      </c>
      <c r="E47" s="66">
        <v>0</v>
      </c>
      <c r="F47" s="66">
        <v>0</v>
      </c>
      <c r="G47" s="66">
        <v>0</v>
      </c>
      <c r="H47" s="66">
        <v>0</v>
      </c>
      <c r="I47" s="66">
        <v>0</v>
      </c>
      <c r="J47" s="66">
        <v>0</v>
      </c>
      <c r="K47" s="66">
        <v>0</v>
      </c>
      <c r="L47" s="66">
        <v>0</v>
      </c>
      <c r="M47" s="66">
        <v>0</v>
      </c>
    </row>
    <row r="48" spans="1:13" x14ac:dyDescent="0.25">
      <c r="A48" s="49" t="s">
        <v>285</v>
      </c>
      <c r="B48" s="66">
        <v>0</v>
      </c>
      <c r="C48" s="66">
        <v>0</v>
      </c>
      <c r="D48" s="66">
        <v>0</v>
      </c>
      <c r="E48" s="66">
        <v>0</v>
      </c>
      <c r="F48" s="66">
        <v>0</v>
      </c>
      <c r="G48" s="66">
        <v>0</v>
      </c>
      <c r="H48" s="66">
        <v>0</v>
      </c>
      <c r="I48" s="66">
        <v>0</v>
      </c>
      <c r="J48" s="66">
        <v>2</v>
      </c>
      <c r="K48" s="66">
        <v>0</v>
      </c>
      <c r="L48" s="66">
        <v>0</v>
      </c>
      <c r="M48" s="66">
        <v>0</v>
      </c>
    </row>
    <row r="49" spans="1:13" ht="45" x14ac:dyDescent="0.25">
      <c r="A49" s="49" t="s">
        <v>286</v>
      </c>
      <c r="B49" s="66">
        <v>0</v>
      </c>
      <c r="C49" s="66">
        <v>0</v>
      </c>
      <c r="D49" s="66">
        <v>0</v>
      </c>
      <c r="E49" s="66">
        <v>0</v>
      </c>
      <c r="F49" s="66">
        <v>0</v>
      </c>
      <c r="G49" s="66">
        <v>0</v>
      </c>
      <c r="H49" s="66">
        <v>0</v>
      </c>
      <c r="I49" s="66">
        <v>0</v>
      </c>
      <c r="J49" s="66">
        <v>0</v>
      </c>
      <c r="K49" s="66">
        <v>0</v>
      </c>
      <c r="L49" s="66">
        <v>0</v>
      </c>
      <c r="M49" s="66">
        <v>0</v>
      </c>
    </row>
    <row r="50" spans="1:13" ht="30" x14ac:dyDescent="0.25">
      <c r="A50" s="49" t="s">
        <v>287</v>
      </c>
      <c r="B50" s="66">
        <v>0</v>
      </c>
      <c r="C50" s="66">
        <v>1</v>
      </c>
      <c r="D50" s="66">
        <v>0</v>
      </c>
      <c r="E50" s="66">
        <v>0</v>
      </c>
      <c r="F50" s="66">
        <v>0</v>
      </c>
      <c r="G50" s="66">
        <v>0</v>
      </c>
      <c r="H50" s="66">
        <v>0</v>
      </c>
      <c r="I50" s="66">
        <v>0</v>
      </c>
      <c r="J50" s="66">
        <v>0</v>
      </c>
      <c r="K50" s="66">
        <v>0</v>
      </c>
      <c r="L50" s="66">
        <v>0</v>
      </c>
      <c r="M50" s="66">
        <v>0</v>
      </c>
    </row>
    <row r="51" spans="1:13" ht="45" x14ac:dyDescent="0.25">
      <c r="A51" s="49" t="s">
        <v>288</v>
      </c>
      <c r="B51" s="66">
        <v>0</v>
      </c>
      <c r="C51" s="66">
        <v>0</v>
      </c>
      <c r="D51" s="66">
        <v>0</v>
      </c>
      <c r="E51" s="66">
        <v>0</v>
      </c>
      <c r="F51" s="66">
        <v>0</v>
      </c>
      <c r="G51" s="66">
        <v>0</v>
      </c>
      <c r="H51" s="66">
        <v>0</v>
      </c>
      <c r="I51" s="66">
        <v>0</v>
      </c>
      <c r="J51" s="66">
        <v>0</v>
      </c>
      <c r="K51" s="66">
        <v>0</v>
      </c>
      <c r="L51" s="66">
        <v>0</v>
      </c>
      <c r="M51" s="66">
        <v>0</v>
      </c>
    </row>
    <row r="52" spans="1:13" x14ac:dyDescent="0.25">
      <c r="A52" s="49" t="s">
        <v>289</v>
      </c>
      <c r="B52" s="66">
        <v>0</v>
      </c>
      <c r="C52" s="66">
        <v>0</v>
      </c>
      <c r="D52" s="66">
        <v>0</v>
      </c>
      <c r="E52" s="66">
        <v>0</v>
      </c>
      <c r="F52" s="66">
        <v>0</v>
      </c>
      <c r="G52" s="66">
        <v>60</v>
      </c>
      <c r="H52" s="66">
        <v>435</v>
      </c>
      <c r="I52" s="66">
        <v>134</v>
      </c>
      <c r="J52" s="66">
        <v>2</v>
      </c>
      <c r="K52" s="66">
        <v>11</v>
      </c>
      <c r="L52" s="66">
        <v>0</v>
      </c>
      <c r="M52" s="66">
        <v>206</v>
      </c>
    </row>
    <row r="53" spans="1:13" ht="30" x14ac:dyDescent="0.25">
      <c r="A53" s="49" t="s">
        <v>290</v>
      </c>
      <c r="B53" s="66">
        <v>0</v>
      </c>
      <c r="C53" s="66">
        <v>0</v>
      </c>
      <c r="D53" s="66">
        <v>0</v>
      </c>
      <c r="E53" s="66">
        <v>0</v>
      </c>
      <c r="F53" s="66">
        <v>0</v>
      </c>
      <c r="G53" s="66">
        <v>0</v>
      </c>
      <c r="H53" s="66">
        <v>0</v>
      </c>
      <c r="I53" s="66">
        <v>0</v>
      </c>
      <c r="J53" s="66">
        <v>0</v>
      </c>
      <c r="K53" s="66">
        <v>0</v>
      </c>
      <c r="L53" s="66">
        <v>0</v>
      </c>
      <c r="M53" s="66">
        <v>0</v>
      </c>
    </row>
    <row r="54" spans="1:13" ht="30" x14ac:dyDescent="0.25">
      <c r="A54" s="49" t="s">
        <v>291</v>
      </c>
      <c r="B54" s="66">
        <v>0</v>
      </c>
      <c r="C54" s="66">
        <v>0</v>
      </c>
      <c r="D54" s="66">
        <v>0</v>
      </c>
      <c r="E54" s="66">
        <v>0</v>
      </c>
      <c r="F54" s="66">
        <v>0</v>
      </c>
      <c r="G54" s="66">
        <v>0</v>
      </c>
      <c r="H54" s="66">
        <v>0</v>
      </c>
      <c r="I54" s="66">
        <v>0</v>
      </c>
      <c r="J54" s="66">
        <v>0</v>
      </c>
      <c r="K54" s="66">
        <v>0</v>
      </c>
      <c r="L54" s="66">
        <v>0</v>
      </c>
      <c r="M54" s="66">
        <v>0</v>
      </c>
    </row>
    <row r="55" spans="1:13" ht="60" x14ac:dyDescent="0.25">
      <c r="A55" s="49" t="s">
        <v>292</v>
      </c>
      <c r="B55" s="66">
        <v>0</v>
      </c>
      <c r="C55" s="66">
        <v>0</v>
      </c>
      <c r="D55" s="66">
        <v>0</v>
      </c>
      <c r="E55" s="66">
        <v>0</v>
      </c>
      <c r="F55" s="66">
        <v>0</v>
      </c>
      <c r="G55" s="66">
        <v>0</v>
      </c>
      <c r="H55" s="66">
        <v>0</v>
      </c>
      <c r="I55" s="66">
        <v>0</v>
      </c>
      <c r="J55" s="66">
        <v>0</v>
      </c>
      <c r="K55" s="66">
        <v>0</v>
      </c>
      <c r="L55" s="66">
        <v>0</v>
      </c>
      <c r="M55" s="66">
        <v>0</v>
      </c>
    </row>
    <row r="56" spans="1:13" x14ac:dyDescent="0.25">
      <c r="A56" s="49" t="s">
        <v>293</v>
      </c>
      <c r="B56" s="66">
        <v>0</v>
      </c>
      <c r="C56" s="66">
        <v>0</v>
      </c>
      <c r="D56" s="66">
        <v>0</v>
      </c>
      <c r="E56" s="66">
        <v>0</v>
      </c>
      <c r="F56" s="66">
        <v>0</v>
      </c>
      <c r="G56" s="66">
        <v>0</v>
      </c>
      <c r="H56" s="66">
        <v>0</v>
      </c>
      <c r="I56" s="66">
        <v>0</v>
      </c>
      <c r="J56" s="66">
        <v>0</v>
      </c>
      <c r="K56" s="66">
        <v>0</v>
      </c>
      <c r="L56" s="66">
        <v>0</v>
      </c>
      <c r="M56" s="66">
        <v>0</v>
      </c>
    </row>
    <row r="57" spans="1:13" ht="30" x14ac:dyDescent="0.25">
      <c r="A57" s="49" t="s">
        <v>294</v>
      </c>
      <c r="B57" s="104">
        <v>0</v>
      </c>
      <c r="C57" s="104">
        <v>0</v>
      </c>
      <c r="D57" s="104">
        <v>0</v>
      </c>
      <c r="E57" s="104">
        <v>0</v>
      </c>
      <c r="F57" s="104">
        <v>0</v>
      </c>
      <c r="G57" s="104">
        <v>0</v>
      </c>
      <c r="H57" s="104">
        <v>0</v>
      </c>
      <c r="I57" s="104">
        <v>0</v>
      </c>
      <c r="J57" s="104">
        <v>0</v>
      </c>
      <c r="K57" s="104">
        <v>0</v>
      </c>
      <c r="L57" s="104">
        <v>0</v>
      </c>
      <c r="M57" s="104">
        <v>0</v>
      </c>
    </row>
    <row r="58" spans="1:13" ht="30" x14ac:dyDescent="0.25">
      <c r="A58" s="49" t="s">
        <v>295</v>
      </c>
      <c r="B58" s="104">
        <v>0</v>
      </c>
      <c r="C58" s="104">
        <v>0</v>
      </c>
      <c r="D58" s="104">
        <v>0</v>
      </c>
      <c r="E58" s="104">
        <v>0</v>
      </c>
      <c r="F58" s="104">
        <v>0</v>
      </c>
      <c r="G58" s="104">
        <v>0</v>
      </c>
      <c r="H58" s="104">
        <v>0</v>
      </c>
      <c r="I58" s="104">
        <v>0</v>
      </c>
      <c r="J58" s="104">
        <v>0</v>
      </c>
      <c r="K58" s="104">
        <v>0</v>
      </c>
      <c r="L58" s="104">
        <v>0</v>
      </c>
      <c r="M58" s="104">
        <v>0</v>
      </c>
    </row>
    <row r="59" spans="1:13" ht="30" x14ac:dyDescent="0.25">
      <c r="A59" s="49" t="s">
        <v>296</v>
      </c>
      <c r="B59" s="104">
        <v>0</v>
      </c>
      <c r="C59" s="104">
        <v>0</v>
      </c>
      <c r="D59" s="104">
        <v>0</v>
      </c>
      <c r="E59" s="104">
        <v>0</v>
      </c>
      <c r="F59" s="104">
        <v>0</v>
      </c>
      <c r="G59" s="104">
        <v>0</v>
      </c>
      <c r="H59" s="104">
        <v>0</v>
      </c>
      <c r="I59" s="104">
        <v>0</v>
      </c>
      <c r="J59" s="104">
        <v>0</v>
      </c>
      <c r="K59" s="104">
        <v>0</v>
      </c>
      <c r="L59" s="104">
        <v>0</v>
      </c>
      <c r="M59" s="104">
        <v>0</v>
      </c>
    </row>
    <row r="60" spans="1:13" x14ac:dyDescent="0.25">
      <c r="A60" s="49" t="s">
        <v>297</v>
      </c>
      <c r="B60" s="105">
        <f t="shared" ref="B60:M60" si="0">SUM(B23:B59)</f>
        <v>1177</v>
      </c>
      <c r="C60" s="105">
        <f t="shared" si="0"/>
        <v>1014</v>
      </c>
      <c r="D60" s="105">
        <f t="shared" si="0"/>
        <v>1056</v>
      </c>
      <c r="E60" s="105">
        <f t="shared" si="0"/>
        <v>1038</v>
      </c>
      <c r="F60" s="105">
        <f t="shared" si="0"/>
        <v>1125</v>
      </c>
      <c r="G60" s="105">
        <f t="shared" si="0"/>
        <v>1127</v>
      </c>
      <c r="H60" s="105">
        <f t="shared" si="0"/>
        <v>1656</v>
      </c>
      <c r="I60" s="105">
        <f t="shared" si="0"/>
        <v>1360</v>
      </c>
      <c r="J60" s="105">
        <f t="shared" si="0"/>
        <v>1284</v>
      </c>
      <c r="K60" s="105">
        <f t="shared" si="0"/>
        <v>1252</v>
      </c>
      <c r="L60" s="105">
        <f t="shared" si="0"/>
        <v>1173</v>
      </c>
      <c r="M60" s="105">
        <f t="shared" si="0"/>
        <v>1318</v>
      </c>
    </row>
    <row r="61" spans="1:13" x14ac:dyDescent="0.25">
      <c r="A61" s="304">
        <v>0</v>
      </c>
      <c r="B61" s="305"/>
      <c r="C61" s="305"/>
      <c r="D61" s="305"/>
      <c r="E61" s="305"/>
      <c r="F61" s="305"/>
      <c r="G61" s="305"/>
      <c r="H61" s="305"/>
      <c r="I61" s="305"/>
      <c r="J61" s="305"/>
      <c r="K61" s="305"/>
      <c r="L61" s="305"/>
      <c r="M61" s="306"/>
    </row>
    <row r="62" spans="1:13" x14ac:dyDescent="0.25">
      <c r="A62" s="307"/>
      <c r="B62" s="308"/>
      <c r="C62" s="308"/>
      <c r="D62" s="308"/>
      <c r="E62" s="308"/>
      <c r="F62" s="308"/>
      <c r="G62" s="308"/>
      <c r="H62" s="308"/>
      <c r="I62" s="308"/>
      <c r="J62" s="308"/>
      <c r="K62" s="308"/>
      <c r="L62" s="308"/>
      <c r="M62" s="309"/>
    </row>
    <row r="63" spans="1:13" x14ac:dyDescent="0.25">
      <c r="A63" s="307"/>
      <c r="B63" s="308"/>
      <c r="C63" s="308"/>
      <c r="D63" s="308"/>
      <c r="E63" s="308"/>
      <c r="F63" s="308"/>
      <c r="G63" s="308"/>
      <c r="H63" s="308"/>
      <c r="I63" s="308"/>
      <c r="J63" s="308"/>
      <c r="K63" s="308"/>
      <c r="L63" s="308"/>
      <c r="M63" s="309"/>
    </row>
    <row r="64" spans="1:13" x14ac:dyDescent="0.25">
      <c r="A64" s="307"/>
      <c r="B64" s="308"/>
      <c r="C64" s="308"/>
      <c r="D64" s="308"/>
      <c r="E64" s="308"/>
      <c r="F64" s="308"/>
      <c r="G64" s="308"/>
      <c r="H64" s="308"/>
      <c r="I64" s="308"/>
      <c r="J64" s="308"/>
      <c r="K64" s="308"/>
      <c r="L64" s="308"/>
      <c r="M64" s="309"/>
    </row>
    <row r="65" spans="1:13" x14ac:dyDescent="0.25">
      <c r="A65" s="307"/>
      <c r="B65" s="308"/>
      <c r="C65" s="308"/>
      <c r="D65" s="308"/>
      <c r="E65" s="308"/>
      <c r="F65" s="308"/>
      <c r="G65" s="308"/>
      <c r="H65" s="308"/>
      <c r="I65" s="308"/>
      <c r="J65" s="308"/>
      <c r="K65" s="308"/>
      <c r="L65" s="308"/>
      <c r="M65" s="309"/>
    </row>
    <row r="66" spans="1:13" x14ac:dyDescent="0.25">
      <c r="A66" s="307"/>
      <c r="B66" s="308"/>
      <c r="C66" s="308"/>
      <c r="D66" s="308"/>
      <c r="E66" s="308"/>
      <c r="F66" s="308"/>
      <c r="G66" s="308"/>
      <c r="H66" s="308"/>
      <c r="I66" s="308"/>
      <c r="J66" s="308"/>
      <c r="K66" s="308"/>
      <c r="L66" s="308"/>
      <c r="M66" s="309"/>
    </row>
    <row r="67" spans="1:13" x14ac:dyDescent="0.25">
      <c r="A67" s="307"/>
      <c r="B67" s="308"/>
      <c r="C67" s="308"/>
      <c r="D67" s="308"/>
      <c r="E67" s="308"/>
      <c r="F67" s="308"/>
      <c r="G67" s="308"/>
      <c r="H67" s="308"/>
      <c r="I67" s="308"/>
      <c r="J67" s="308"/>
      <c r="K67" s="308"/>
      <c r="L67" s="308"/>
      <c r="M67" s="309"/>
    </row>
    <row r="68" spans="1:13" x14ac:dyDescent="0.25">
      <c r="A68" s="310"/>
      <c r="B68" s="311"/>
      <c r="C68" s="311"/>
      <c r="D68" s="311"/>
      <c r="E68" s="311"/>
      <c r="F68" s="311"/>
      <c r="G68" s="311"/>
      <c r="H68" s="311"/>
      <c r="I68" s="311"/>
      <c r="J68" s="311"/>
      <c r="K68" s="311"/>
      <c r="L68" s="311"/>
      <c r="M68" s="312"/>
    </row>
    <row r="69" spans="1:13" x14ac:dyDescent="0.25">
      <c r="A69" s="70" t="s">
        <v>298</v>
      </c>
      <c r="B69" s="313" t="s">
        <v>299</v>
      </c>
      <c r="C69" s="314"/>
      <c r="D69" s="314"/>
      <c r="E69" s="314"/>
      <c r="F69" s="314"/>
      <c r="G69" s="314"/>
      <c r="H69" s="314"/>
      <c r="I69" s="314"/>
      <c r="J69" s="314"/>
      <c r="K69" s="314"/>
      <c r="L69" s="314"/>
      <c r="M69" s="315"/>
    </row>
    <row r="70" spans="1:13" x14ac:dyDescent="0.25">
      <c r="A70" s="316" t="s">
        <v>149</v>
      </c>
      <c r="B70" s="317"/>
      <c r="C70" s="317"/>
      <c r="D70" s="317"/>
      <c r="E70" s="317"/>
      <c r="F70" s="317"/>
      <c r="G70" s="317"/>
      <c r="H70" s="317"/>
      <c r="I70" s="317"/>
      <c r="J70" s="317"/>
      <c r="K70" s="317"/>
      <c r="L70" s="317"/>
      <c r="M70" s="318"/>
    </row>
    <row r="71" spans="1:13" x14ac:dyDescent="0.25">
      <c r="A71" s="237" t="s">
        <v>300</v>
      </c>
      <c r="B71" s="197" t="s">
        <v>301</v>
      </c>
      <c r="C71" s="197"/>
      <c r="D71" s="197"/>
      <c r="E71" s="197" t="s">
        <v>302</v>
      </c>
      <c r="F71" s="197"/>
      <c r="G71" s="197"/>
      <c r="H71" s="319" t="s">
        <v>303</v>
      </c>
      <c r="I71" s="320"/>
      <c r="J71" s="320"/>
      <c r="K71" s="320"/>
      <c r="L71" s="320"/>
      <c r="M71" s="321"/>
    </row>
    <row r="72" spans="1:13" x14ac:dyDescent="0.25">
      <c r="A72" s="237"/>
      <c r="B72" s="188"/>
      <c r="C72" s="188"/>
      <c r="D72" s="188"/>
      <c r="E72" s="188"/>
      <c r="F72" s="188"/>
      <c r="G72" s="188"/>
      <c r="H72" s="297" t="s">
        <v>304</v>
      </c>
      <c r="I72" s="298"/>
      <c r="J72" s="298"/>
      <c r="K72" s="298"/>
      <c r="L72" s="298"/>
      <c r="M72" s="299"/>
    </row>
    <row r="73" spans="1:13" ht="30" x14ac:dyDescent="0.25">
      <c r="A73" s="70" t="s">
        <v>305</v>
      </c>
      <c r="B73" s="229" t="s">
        <v>156</v>
      </c>
      <c r="C73" s="300"/>
      <c r="D73" s="300"/>
      <c r="E73" s="230"/>
      <c r="F73" s="192" t="s">
        <v>306</v>
      </c>
      <c r="G73" s="192"/>
      <c r="H73" s="229" t="s">
        <v>158</v>
      </c>
      <c r="I73" s="300"/>
      <c r="J73" s="300"/>
      <c r="K73" s="300"/>
      <c r="L73" s="300"/>
      <c r="M73" s="301"/>
    </row>
    <row r="74" spans="1:13" ht="30" x14ac:dyDescent="0.25">
      <c r="A74" s="70" t="s">
        <v>307</v>
      </c>
      <c r="B74" s="297" t="s">
        <v>160</v>
      </c>
      <c r="C74" s="302"/>
      <c r="D74" s="302"/>
      <c r="E74" s="303"/>
      <c r="F74" s="189" t="s">
        <v>308</v>
      </c>
      <c r="G74" s="189"/>
      <c r="H74" s="229" t="s">
        <v>162</v>
      </c>
      <c r="I74" s="300"/>
      <c r="J74" s="300"/>
      <c r="K74" s="300"/>
      <c r="L74" s="300"/>
      <c r="M74" s="301"/>
    </row>
    <row r="75" spans="1:13" ht="30" x14ac:dyDescent="0.25">
      <c r="A75" s="70" t="s">
        <v>309</v>
      </c>
      <c r="B75" s="188"/>
      <c r="C75" s="188"/>
      <c r="D75" s="188"/>
      <c r="E75" s="188"/>
      <c r="F75" s="197" t="s">
        <v>310</v>
      </c>
      <c r="G75" s="197"/>
      <c r="H75" s="290"/>
      <c r="I75" s="291"/>
      <c r="J75" s="291"/>
      <c r="K75" s="291"/>
      <c r="L75" s="291"/>
      <c r="M75" s="292"/>
    </row>
    <row r="76" spans="1:13" ht="15.75" thickBot="1" x14ac:dyDescent="0.3">
      <c r="A76" s="72" t="s">
        <v>311</v>
      </c>
      <c r="B76" s="296"/>
      <c r="C76" s="296"/>
      <c r="D76" s="296"/>
      <c r="E76" s="296"/>
      <c r="F76" s="289"/>
      <c r="G76" s="289"/>
      <c r="H76" s="293"/>
      <c r="I76" s="294"/>
      <c r="J76" s="294"/>
      <c r="K76" s="294"/>
      <c r="L76" s="294"/>
      <c r="M76" s="295"/>
    </row>
    <row r="77" spans="1:13" x14ac:dyDescent="0.25">
      <c r="A77" s="53"/>
      <c r="B77" s="54"/>
      <c r="C77" s="54"/>
      <c r="D77" s="55"/>
      <c r="E77" s="55"/>
      <c r="F77" s="56"/>
      <c r="G77" s="57"/>
      <c r="H77" s="54"/>
      <c r="I77" s="54"/>
      <c r="J77" s="54"/>
      <c r="K77" s="54"/>
      <c r="L77" s="54"/>
      <c r="M77" s="54"/>
    </row>
    <row r="78" spans="1:13" x14ac:dyDescent="0.25">
      <c r="A78" s="53"/>
      <c r="B78" s="54"/>
      <c r="C78" s="54"/>
      <c r="D78" s="55"/>
      <c r="E78" s="55"/>
      <c r="F78" s="56"/>
      <c r="G78" s="57"/>
      <c r="H78" s="54"/>
      <c r="I78" s="54"/>
      <c r="J78" s="54"/>
      <c r="K78" s="54"/>
      <c r="L78" s="54"/>
      <c r="M78" s="54"/>
    </row>
    <row r="79" spans="1:13" x14ac:dyDescent="0.25">
      <c r="A79" s="53"/>
      <c r="B79" s="54"/>
      <c r="C79" s="54"/>
      <c r="D79" s="55"/>
      <c r="E79" s="55"/>
      <c r="F79" s="56"/>
      <c r="G79" s="57"/>
      <c r="H79" s="54"/>
      <c r="I79" s="54"/>
      <c r="J79" s="54"/>
      <c r="K79" s="54"/>
      <c r="L79" s="54"/>
      <c r="M79" s="54"/>
    </row>
    <row r="80" spans="1:13" x14ac:dyDescent="0.25">
      <c r="A80" s="53"/>
      <c r="B80" s="54"/>
      <c r="C80" s="54"/>
      <c r="D80" s="55"/>
      <c r="E80" s="55"/>
      <c r="F80" s="56"/>
      <c r="G80" s="57"/>
      <c r="H80" s="54"/>
      <c r="I80" s="54"/>
      <c r="J80" s="54"/>
      <c r="K80" s="54"/>
      <c r="L80" s="54"/>
      <c r="M80" s="54"/>
    </row>
  </sheetData>
  <mergeCells count="52">
    <mergeCell ref="A1:A4"/>
    <mergeCell ref="B1:M1"/>
    <mergeCell ref="B2:M2"/>
    <mergeCell ref="B3:M3"/>
    <mergeCell ref="B4:E4"/>
    <mergeCell ref="F4:M4"/>
    <mergeCell ref="A5:M5"/>
    <mergeCell ref="A6:M6"/>
    <mergeCell ref="A7:M7"/>
    <mergeCell ref="B8:C8"/>
    <mergeCell ref="D8:E8"/>
    <mergeCell ref="F8:M8"/>
    <mergeCell ref="B14:M14"/>
    <mergeCell ref="B9:C9"/>
    <mergeCell ref="D9:E9"/>
    <mergeCell ref="F9:M9"/>
    <mergeCell ref="B10:G10"/>
    <mergeCell ref="H10:I10"/>
    <mergeCell ref="J10:M10"/>
    <mergeCell ref="B11:G11"/>
    <mergeCell ref="H11:I11"/>
    <mergeCell ref="J11:M11"/>
    <mergeCell ref="B12:M12"/>
    <mergeCell ref="B13:M13"/>
    <mergeCell ref="B15:M15"/>
    <mergeCell ref="B16:M16"/>
    <mergeCell ref="B17:M17"/>
    <mergeCell ref="B18:M18"/>
    <mergeCell ref="B19:G19"/>
    <mergeCell ref="I19:M19"/>
    <mergeCell ref="A71:A72"/>
    <mergeCell ref="B71:D71"/>
    <mergeCell ref="E71:G71"/>
    <mergeCell ref="H71:M71"/>
    <mergeCell ref="B72:D72"/>
    <mergeCell ref="B20:M20"/>
    <mergeCell ref="A21:M21"/>
    <mergeCell ref="A61:M68"/>
    <mergeCell ref="B69:M69"/>
    <mergeCell ref="A70:M70"/>
    <mergeCell ref="B75:E75"/>
    <mergeCell ref="F75:G76"/>
    <mergeCell ref="H75:M76"/>
    <mergeCell ref="B76:E76"/>
    <mergeCell ref="E72:G72"/>
    <mergeCell ref="H72:M72"/>
    <mergeCell ref="B73:E73"/>
    <mergeCell ref="F73:G73"/>
    <mergeCell ref="H73:M73"/>
    <mergeCell ref="B74:E74"/>
    <mergeCell ref="F74:G74"/>
    <mergeCell ref="H74:M74"/>
  </mergeCells>
  <dataValidations count="2">
    <dataValidation type="list" allowBlank="1" showInputMessage="1" showErrorMessage="1" sqref="B11 B65547 B131083 B196619 B262155 B327691 B393227 B458763 B524299 B589835 B655371 B720907 B786443 B851979 B917515 B983051">
      <formula1>#REF!</formula1>
    </dataValidation>
    <dataValidation type="list" allowBlank="1" showInputMessage="1" showErrorMessage="1" sqref="B20 B65556 B131092 B196628 B262164 B327700 B393236 B458772 B524308 B589844 B655380 B720916 B786452 B851988 B917524 B983060">
      <formula1>#REF!</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workbookViewId="0"/>
  </sheetViews>
  <sheetFormatPr baseColWidth="10" defaultRowHeight="15" x14ac:dyDescent="0.25"/>
  <cols>
    <col min="1" max="1" width="65.28515625" style="107" bestFit="1" customWidth="1"/>
    <col min="2" max="2" width="11.42578125" style="107"/>
    <col min="3" max="3" width="63.42578125" style="108" customWidth="1"/>
    <col min="4" max="4" width="11.42578125" style="108"/>
    <col min="5" max="5" width="11.42578125" style="140"/>
    <col min="6" max="6" width="18.85546875" style="140" customWidth="1"/>
    <col min="7" max="7" width="11.42578125" style="107" customWidth="1"/>
    <col min="8" max="11" width="20.7109375" style="107" customWidth="1"/>
    <col min="12" max="12" width="11.42578125" style="107"/>
  </cols>
  <sheetData>
    <row r="1" spans="1:12" x14ac:dyDescent="0.25">
      <c r="A1" s="106" t="s">
        <v>312</v>
      </c>
      <c r="C1" s="106" t="s">
        <v>313</v>
      </c>
      <c r="E1" s="106" t="s">
        <v>314</v>
      </c>
      <c r="F1" s="106" t="s">
        <v>315</v>
      </c>
      <c r="H1" s="326" t="s">
        <v>316</v>
      </c>
      <c r="I1" s="326"/>
      <c r="J1" s="326"/>
      <c r="K1" s="326"/>
      <c r="L1" s="109" t="s">
        <v>317</v>
      </c>
    </row>
    <row r="2" spans="1:12" ht="15.75" thickBot="1" x14ac:dyDescent="0.3">
      <c r="A2" s="110" t="s">
        <v>318</v>
      </c>
      <c r="C2" s="111" t="s">
        <v>319</v>
      </c>
      <c r="E2" s="112">
        <v>1</v>
      </c>
      <c r="F2" s="112" t="s">
        <v>320</v>
      </c>
      <c r="H2" s="327" t="s">
        <v>321</v>
      </c>
      <c r="I2" s="328"/>
      <c r="J2" s="328"/>
      <c r="K2" s="329"/>
    </row>
    <row r="3" spans="1:12" x14ac:dyDescent="0.25">
      <c r="A3" s="113" t="s">
        <v>322</v>
      </c>
      <c r="C3" s="111" t="s">
        <v>323</v>
      </c>
      <c r="E3" s="112">
        <v>2</v>
      </c>
      <c r="F3" s="112" t="s">
        <v>324</v>
      </c>
      <c r="H3" s="330" t="s">
        <v>325</v>
      </c>
      <c r="I3" s="114">
        <v>2017</v>
      </c>
      <c r="J3" s="115"/>
      <c r="K3" s="116"/>
    </row>
    <row r="4" spans="1:12" x14ac:dyDescent="0.25">
      <c r="A4" s="117" t="s">
        <v>326</v>
      </c>
      <c r="C4" s="111" t="s">
        <v>327</v>
      </c>
      <c r="E4" s="112">
        <v>3</v>
      </c>
      <c r="F4" s="112" t="s">
        <v>328</v>
      </c>
      <c r="H4" s="331"/>
      <c r="I4" s="118" t="s">
        <v>297</v>
      </c>
      <c r="J4" s="119" t="s">
        <v>329</v>
      </c>
      <c r="K4" s="120" t="s">
        <v>330</v>
      </c>
    </row>
    <row r="5" spans="1:12" x14ac:dyDescent="0.25">
      <c r="C5" s="111" t="s">
        <v>331</v>
      </c>
      <c r="E5" s="112">
        <v>4</v>
      </c>
      <c r="F5" s="112" t="s">
        <v>332</v>
      </c>
      <c r="H5" s="121" t="s">
        <v>333</v>
      </c>
      <c r="I5" s="122"/>
      <c r="J5" s="123"/>
      <c r="K5" s="124"/>
    </row>
    <row r="6" spans="1:12" x14ac:dyDescent="0.25">
      <c r="A6" s="125" t="s">
        <v>10</v>
      </c>
      <c r="C6" s="111" t="s">
        <v>334</v>
      </c>
      <c r="E6" s="112">
        <v>5</v>
      </c>
      <c r="F6" s="112" t="s">
        <v>335</v>
      </c>
      <c r="H6" s="126" t="s">
        <v>297</v>
      </c>
      <c r="I6" s="127">
        <v>8080734</v>
      </c>
      <c r="J6" s="127">
        <v>3912910</v>
      </c>
      <c r="K6" s="127">
        <v>4167824</v>
      </c>
    </row>
    <row r="7" spans="1:12" x14ac:dyDescent="0.25">
      <c r="A7" s="117" t="s">
        <v>336</v>
      </c>
      <c r="C7" s="111" t="s">
        <v>337</v>
      </c>
      <c r="E7" s="112">
        <v>6</v>
      </c>
      <c r="F7" s="112" t="s">
        <v>338</v>
      </c>
      <c r="H7" s="128" t="s">
        <v>339</v>
      </c>
      <c r="I7" s="129">
        <v>607390</v>
      </c>
      <c r="J7" s="129">
        <v>312062</v>
      </c>
      <c r="K7" s="129">
        <v>295328</v>
      </c>
    </row>
    <row r="8" spans="1:12" x14ac:dyDescent="0.25">
      <c r="A8" s="117" t="s">
        <v>340</v>
      </c>
      <c r="C8" s="111" t="s">
        <v>341</v>
      </c>
      <c r="E8" s="112">
        <v>7</v>
      </c>
      <c r="F8" s="112" t="s">
        <v>342</v>
      </c>
      <c r="H8" s="128" t="s">
        <v>343</v>
      </c>
      <c r="I8" s="129">
        <v>601914</v>
      </c>
      <c r="J8" s="129">
        <v>308936</v>
      </c>
      <c r="K8" s="129">
        <v>292978</v>
      </c>
    </row>
    <row r="9" spans="1:12" x14ac:dyDescent="0.25">
      <c r="A9" s="117" t="s">
        <v>344</v>
      </c>
      <c r="C9" s="106" t="s">
        <v>345</v>
      </c>
      <c r="E9" s="112">
        <v>8</v>
      </c>
      <c r="F9" s="112" t="s">
        <v>346</v>
      </c>
      <c r="H9" s="128" t="s">
        <v>347</v>
      </c>
      <c r="I9" s="129">
        <v>602967</v>
      </c>
      <c r="J9" s="129">
        <v>308654</v>
      </c>
      <c r="K9" s="129">
        <v>294313</v>
      </c>
    </row>
    <row r="10" spans="1:12" x14ac:dyDescent="0.25">
      <c r="A10" s="117" t="s">
        <v>348</v>
      </c>
      <c r="C10" s="111" t="s">
        <v>349</v>
      </c>
      <c r="E10" s="112">
        <v>9</v>
      </c>
      <c r="F10" s="112" t="s">
        <v>350</v>
      </c>
      <c r="H10" s="128" t="s">
        <v>351</v>
      </c>
      <c r="I10" s="129">
        <v>632370</v>
      </c>
      <c r="J10" s="129">
        <v>321173</v>
      </c>
      <c r="K10" s="129">
        <v>311197</v>
      </c>
    </row>
    <row r="11" spans="1:12" x14ac:dyDescent="0.25">
      <c r="A11" s="117" t="s">
        <v>352</v>
      </c>
      <c r="C11" s="111" t="s">
        <v>353</v>
      </c>
      <c r="E11" s="112">
        <v>10</v>
      </c>
      <c r="F11" s="112" t="s">
        <v>354</v>
      </c>
      <c r="H11" s="128" t="s">
        <v>355</v>
      </c>
      <c r="I11" s="129">
        <v>672749</v>
      </c>
      <c r="J11" s="129">
        <v>339928</v>
      </c>
      <c r="K11" s="129">
        <v>332821</v>
      </c>
    </row>
    <row r="12" spans="1:12" x14ac:dyDescent="0.25">
      <c r="A12" s="117" t="s">
        <v>356</v>
      </c>
      <c r="C12" s="111" t="s">
        <v>357</v>
      </c>
      <c r="E12" s="112">
        <v>11</v>
      </c>
      <c r="F12" s="112" t="s">
        <v>358</v>
      </c>
      <c r="H12" s="128" t="s">
        <v>359</v>
      </c>
      <c r="I12" s="129">
        <v>650902</v>
      </c>
      <c r="J12" s="129">
        <v>329064</v>
      </c>
      <c r="K12" s="129">
        <v>321838</v>
      </c>
    </row>
    <row r="13" spans="1:12" x14ac:dyDescent="0.25">
      <c r="A13" s="117" t="s">
        <v>360</v>
      </c>
      <c r="C13" s="111" t="s">
        <v>361</v>
      </c>
      <c r="E13" s="112">
        <v>12</v>
      </c>
      <c r="F13" s="112" t="s">
        <v>362</v>
      </c>
      <c r="H13" s="128" t="s">
        <v>363</v>
      </c>
      <c r="I13" s="129">
        <v>651442</v>
      </c>
      <c r="J13" s="129">
        <v>316050</v>
      </c>
      <c r="K13" s="129">
        <v>335392</v>
      </c>
    </row>
    <row r="14" spans="1:12" x14ac:dyDescent="0.25">
      <c r="A14" s="117" t="s">
        <v>364</v>
      </c>
      <c r="C14" s="111" t="s">
        <v>365</v>
      </c>
      <c r="E14" s="112">
        <v>13</v>
      </c>
      <c r="F14" s="112" t="s">
        <v>366</v>
      </c>
      <c r="H14" s="128" t="s">
        <v>367</v>
      </c>
      <c r="I14" s="129">
        <v>640060</v>
      </c>
      <c r="J14" s="129">
        <v>303971</v>
      </c>
      <c r="K14" s="129">
        <v>336089</v>
      </c>
    </row>
    <row r="15" spans="1:12" x14ac:dyDescent="0.25">
      <c r="A15" s="117" t="s">
        <v>368</v>
      </c>
      <c r="C15" s="111" t="s">
        <v>369</v>
      </c>
      <c r="E15" s="112">
        <v>14</v>
      </c>
      <c r="F15" s="112" t="s">
        <v>370</v>
      </c>
      <c r="H15" s="128" t="s">
        <v>371</v>
      </c>
      <c r="I15" s="129">
        <v>563389</v>
      </c>
      <c r="J15" s="129">
        <v>268367</v>
      </c>
      <c r="K15" s="129">
        <v>295022</v>
      </c>
    </row>
    <row r="16" spans="1:12" x14ac:dyDescent="0.25">
      <c r="A16" s="117" t="s">
        <v>33</v>
      </c>
      <c r="C16" s="111" t="s">
        <v>372</v>
      </c>
      <c r="E16" s="112">
        <v>15</v>
      </c>
      <c r="F16" s="112" t="s">
        <v>373</v>
      </c>
      <c r="H16" s="128" t="s">
        <v>374</v>
      </c>
      <c r="I16" s="129">
        <v>519261</v>
      </c>
      <c r="J16" s="129">
        <v>244556</v>
      </c>
      <c r="K16" s="129">
        <v>274705</v>
      </c>
    </row>
    <row r="17" spans="1:12" x14ac:dyDescent="0.25">
      <c r="A17" s="130" t="s">
        <v>375</v>
      </c>
      <c r="C17" s="111" t="s">
        <v>376</v>
      </c>
      <c r="E17" s="112">
        <v>16</v>
      </c>
      <c r="F17" s="112" t="s">
        <v>377</v>
      </c>
      <c r="H17" s="128" t="s">
        <v>378</v>
      </c>
      <c r="I17" s="129">
        <v>503389</v>
      </c>
      <c r="J17" s="129">
        <v>233302</v>
      </c>
      <c r="K17" s="129">
        <v>270087</v>
      </c>
    </row>
    <row r="18" spans="1:12" ht="38.25" x14ac:dyDescent="0.25">
      <c r="A18" s="131" t="s">
        <v>379</v>
      </c>
      <c r="C18" s="111" t="s">
        <v>380</v>
      </c>
      <c r="E18" s="112">
        <v>17</v>
      </c>
      <c r="F18" s="112" t="s">
        <v>381</v>
      </c>
      <c r="H18" s="128" t="s">
        <v>382</v>
      </c>
      <c r="I18" s="129">
        <v>439872</v>
      </c>
      <c r="J18" s="129">
        <v>200142</v>
      </c>
      <c r="K18" s="129">
        <v>239730</v>
      </c>
    </row>
    <row r="19" spans="1:12" ht="38.25" x14ac:dyDescent="0.25">
      <c r="A19" s="131" t="s">
        <v>383</v>
      </c>
      <c r="C19" s="111" t="s">
        <v>384</v>
      </c>
      <c r="E19" s="112">
        <v>18</v>
      </c>
      <c r="F19" s="112" t="s">
        <v>385</v>
      </c>
      <c r="H19" s="128" t="s">
        <v>386</v>
      </c>
      <c r="I19" s="129">
        <v>341916</v>
      </c>
      <c r="J19" s="129">
        <v>152813</v>
      </c>
      <c r="K19" s="129">
        <v>189103</v>
      </c>
    </row>
    <row r="20" spans="1:12" ht="25.5" x14ac:dyDescent="0.25">
      <c r="A20" s="131" t="s">
        <v>387</v>
      </c>
      <c r="C20" s="111" t="s">
        <v>388</v>
      </c>
      <c r="E20" s="112">
        <v>19</v>
      </c>
      <c r="F20" s="112" t="s">
        <v>389</v>
      </c>
      <c r="H20" s="128" t="s">
        <v>390</v>
      </c>
      <c r="I20" s="129">
        <v>253646</v>
      </c>
      <c r="J20" s="129">
        <v>111646</v>
      </c>
      <c r="K20" s="129">
        <v>142000</v>
      </c>
    </row>
    <row r="21" spans="1:12" x14ac:dyDescent="0.25">
      <c r="A21" s="131" t="s">
        <v>391</v>
      </c>
      <c r="C21" s="111" t="s">
        <v>392</v>
      </c>
      <c r="E21" s="112">
        <v>20</v>
      </c>
      <c r="F21" s="112" t="s">
        <v>393</v>
      </c>
      <c r="H21" s="128" t="s">
        <v>394</v>
      </c>
      <c r="I21" s="129">
        <v>177853</v>
      </c>
      <c r="J21" s="129">
        <v>76747</v>
      </c>
      <c r="K21" s="129">
        <v>101106</v>
      </c>
    </row>
    <row r="22" spans="1:12" ht="25.5" x14ac:dyDescent="0.25">
      <c r="A22" s="131" t="s">
        <v>395</v>
      </c>
      <c r="C22" s="111" t="s">
        <v>396</v>
      </c>
      <c r="E22" s="112">
        <v>55</v>
      </c>
      <c r="F22" s="112" t="s">
        <v>397</v>
      </c>
      <c r="H22" s="128" t="s">
        <v>398</v>
      </c>
      <c r="I22" s="129">
        <v>113108</v>
      </c>
      <c r="J22" s="129">
        <v>45521</v>
      </c>
      <c r="K22" s="129">
        <v>67587</v>
      </c>
    </row>
    <row r="23" spans="1:12" ht="25.5" x14ac:dyDescent="0.25">
      <c r="A23" s="131" t="s">
        <v>399</v>
      </c>
      <c r="C23" s="132" t="s">
        <v>400</v>
      </c>
      <c r="E23" s="112">
        <v>66</v>
      </c>
      <c r="F23" s="112" t="s">
        <v>401</v>
      </c>
      <c r="H23" s="128" t="s">
        <v>402</v>
      </c>
      <c r="I23" s="129">
        <v>108506</v>
      </c>
      <c r="J23" s="129">
        <v>39978</v>
      </c>
      <c r="K23" s="129">
        <v>68528</v>
      </c>
    </row>
    <row r="24" spans="1:12" ht="25.5" x14ac:dyDescent="0.25">
      <c r="A24" s="131" t="s">
        <v>84</v>
      </c>
      <c r="C24" s="111" t="s">
        <v>403</v>
      </c>
      <c r="E24" s="112">
        <v>77</v>
      </c>
      <c r="F24" s="112" t="s">
        <v>404</v>
      </c>
    </row>
    <row r="25" spans="1:12" ht="38.25" x14ac:dyDescent="0.25">
      <c r="A25" s="131" t="s">
        <v>167</v>
      </c>
      <c r="C25" s="111" t="s">
        <v>405</v>
      </c>
      <c r="E25" s="112">
        <v>88</v>
      </c>
      <c r="F25" s="112" t="s">
        <v>406</v>
      </c>
    </row>
    <row r="26" spans="1:12" x14ac:dyDescent="0.25">
      <c r="A26" s="130" t="s">
        <v>407</v>
      </c>
      <c r="C26" s="111" t="s">
        <v>408</v>
      </c>
      <c r="E26" s="112">
        <v>98</v>
      </c>
      <c r="F26" s="112" t="s">
        <v>409</v>
      </c>
    </row>
    <row r="27" spans="1:12" x14ac:dyDescent="0.25">
      <c r="A27" s="133" t="s">
        <v>410</v>
      </c>
      <c r="B27" s="134"/>
      <c r="C27" s="135" t="s">
        <v>411</v>
      </c>
      <c r="D27" s="136"/>
      <c r="E27" s="137"/>
      <c r="F27" s="137"/>
      <c r="G27" s="134"/>
      <c r="H27" s="134"/>
      <c r="I27" s="134"/>
      <c r="J27" s="134"/>
      <c r="K27" s="134"/>
      <c r="L27" s="134"/>
    </row>
    <row r="28" spans="1:12" x14ac:dyDescent="0.25">
      <c r="A28" s="133" t="s">
        <v>412</v>
      </c>
      <c r="B28" s="134"/>
      <c r="C28" s="135" t="s">
        <v>413</v>
      </c>
      <c r="D28" s="136"/>
      <c r="E28" s="138"/>
      <c r="F28" s="138"/>
      <c r="G28" s="134"/>
      <c r="H28" s="134"/>
      <c r="I28" s="134"/>
      <c r="J28" s="134"/>
      <c r="K28" s="134"/>
      <c r="L28" s="134"/>
    </row>
    <row r="29" spans="1:12" ht="25.5" x14ac:dyDescent="0.25">
      <c r="A29" s="133" t="s">
        <v>414</v>
      </c>
      <c r="B29" s="134"/>
      <c r="C29" s="135" t="s">
        <v>415</v>
      </c>
      <c r="D29" s="136"/>
      <c r="E29" s="138"/>
      <c r="F29" s="138"/>
      <c r="G29" s="134"/>
      <c r="H29" s="134"/>
      <c r="I29" s="134"/>
      <c r="J29" s="134"/>
      <c r="K29" s="134"/>
      <c r="L29" s="134"/>
    </row>
    <row r="30" spans="1:12" ht="25.5" x14ac:dyDescent="0.25">
      <c r="A30" s="133" t="s">
        <v>416</v>
      </c>
      <c r="B30" s="134"/>
      <c r="C30" s="135" t="s">
        <v>417</v>
      </c>
      <c r="D30" s="136"/>
      <c r="E30" s="138"/>
      <c r="F30" s="138"/>
      <c r="G30" s="134"/>
      <c r="H30" s="134"/>
      <c r="I30" s="134"/>
      <c r="J30" s="134"/>
      <c r="K30" s="134"/>
      <c r="L30" s="134"/>
    </row>
    <row r="31" spans="1:12" x14ac:dyDescent="0.25">
      <c r="A31" s="130" t="s">
        <v>418</v>
      </c>
      <c r="B31" s="134"/>
      <c r="C31" s="135" t="s">
        <v>419</v>
      </c>
      <c r="D31" s="136"/>
      <c r="E31" s="138"/>
      <c r="F31" s="138"/>
      <c r="G31" s="134"/>
      <c r="H31" s="134"/>
      <c r="I31" s="134"/>
      <c r="J31" s="134"/>
      <c r="K31" s="134"/>
      <c r="L31" s="134"/>
    </row>
    <row r="32" spans="1:12" x14ac:dyDescent="0.25">
      <c r="A32" s="139" t="s">
        <v>420</v>
      </c>
      <c r="C32" s="111" t="s">
        <v>421</v>
      </c>
    </row>
    <row r="33" spans="1:4" x14ac:dyDescent="0.25">
      <c r="A33" s="139" t="s">
        <v>422</v>
      </c>
      <c r="C33" s="106" t="s">
        <v>423</v>
      </c>
    </row>
    <row r="34" spans="1:4" ht="25.5" x14ac:dyDescent="0.25">
      <c r="A34" s="139" t="s">
        <v>424</v>
      </c>
      <c r="C34" s="111" t="s">
        <v>341</v>
      </c>
    </row>
    <row r="35" spans="1:4" x14ac:dyDescent="0.25">
      <c r="A35" s="139" t="s">
        <v>425</v>
      </c>
      <c r="C35" s="111" t="s">
        <v>426</v>
      </c>
    </row>
    <row r="36" spans="1:4" ht="25.5" x14ac:dyDescent="0.25">
      <c r="A36" s="139" t="s">
        <v>427</v>
      </c>
      <c r="C36" s="111" t="s">
        <v>428</v>
      </c>
    </row>
    <row r="37" spans="1:4" ht="25.5" x14ac:dyDescent="0.25">
      <c r="A37" s="139" t="s">
        <v>429</v>
      </c>
      <c r="C37" s="111" t="s">
        <v>430</v>
      </c>
      <c r="D37" s="141"/>
    </row>
    <row r="38" spans="1:4" x14ac:dyDescent="0.25">
      <c r="A38" s="106" t="s">
        <v>431</v>
      </c>
      <c r="C38" s="111" t="s">
        <v>432</v>
      </c>
      <c r="D38" s="142"/>
    </row>
    <row r="39" spans="1:4" x14ac:dyDescent="0.25">
      <c r="A39" s="110" t="s">
        <v>433</v>
      </c>
      <c r="C39" s="111" t="s">
        <v>434</v>
      </c>
      <c r="D39" s="142"/>
    </row>
    <row r="40" spans="1:4" x14ac:dyDescent="0.25">
      <c r="A40" s="113" t="s">
        <v>435</v>
      </c>
      <c r="C40" s="111" t="s">
        <v>436</v>
      </c>
      <c r="D40" s="142"/>
    </row>
    <row r="41" spans="1:4" x14ac:dyDescent="0.25">
      <c r="A41" s="117" t="s">
        <v>437</v>
      </c>
    </row>
    <row r="42" spans="1:4" x14ac:dyDescent="0.25">
      <c r="A42" s="117" t="s">
        <v>438</v>
      </c>
    </row>
    <row r="43" spans="1:4" x14ac:dyDescent="0.25">
      <c r="A43" s="117" t="s">
        <v>439</v>
      </c>
    </row>
    <row r="44" spans="1:4" x14ac:dyDescent="0.25">
      <c r="A44" s="106" t="s">
        <v>440</v>
      </c>
    </row>
    <row r="45" spans="1:4" x14ac:dyDescent="0.25">
      <c r="A45" s="143" t="s">
        <v>441</v>
      </c>
    </row>
    <row r="46" spans="1:4" x14ac:dyDescent="0.25">
      <c r="A46" s="143" t="s">
        <v>442</v>
      </c>
    </row>
    <row r="47" spans="1:4" x14ac:dyDescent="0.25">
      <c r="A47" s="143" t="s">
        <v>443</v>
      </c>
    </row>
    <row r="48" spans="1:4" x14ac:dyDescent="0.25">
      <c r="A48" s="143" t="s">
        <v>444</v>
      </c>
    </row>
    <row r="49" spans="1:1" x14ac:dyDescent="0.25">
      <c r="A49" s="143" t="s">
        <v>445</v>
      </c>
    </row>
    <row r="50" spans="1:1" x14ac:dyDescent="0.25">
      <c r="A50" s="143" t="s">
        <v>446</v>
      </c>
    </row>
    <row r="51" spans="1:1" x14ac:dyDescent="0.25">
      <c r="A51" s="143" t="s">
        <v>447</v>
      </c>
    </row>
    <row r="52" spans="1:1" x14ac:dyDescent="0.25">
      <c r="A52" s="143" t="s">
        <v>448</v>
      </c>
    </row>
    <row r="53" spans="1:1" x14ac:dyDescent="0.25">
      <c r="A53" s="143" t="s">
        <v>449</v>
      </c>
    </row>
    <row r="54" spans="1:1" x14ac:dyDescent="0.25">
      <c r="A54" s="143" t="s">
        <v>450</v>
      </c>
    </row>
    <row r="55" spans="1:1" x14ac:dyDescent="0.25">
      <c r="A55" s="106" t="s">
        <v>451</v>
      </c>
    </row>
    <row r="56" spans="1:1" ht="75" x14ac:dyDescent="0.25">
      <c r="A56" s="144" t="s">
        <v>452</v>
      </c>
    </row>
    <row r="57" spans="1:1" ht="30" x14ac:dyDescent="0.25">
      <c r="A57" s="145" t="s">
        <v>453</v>
      </c>
    </row>
  </sheetData>
  <mergeCells count="3">
    <mergeCell ref="H1:K1"/>
    <mergeCell ref="H2:K2"/>
    <mergeCell ref="H3:H4"/>
  </mergeCells>
  <dataValidations count="1">
    <dataValidation type="list" allowBlank="1" showInputMessage="1" showErrorMessage="1" sqref="A10 A65546 A131082 A196618 A262154 A327690 A393226 A458762 A524298 A589834 A655370 A720906 A786442 A851978 A917514 A983050">
      <formula1>$A$13:$A$41</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Seccion 1. Metas - Magnitud</vt:lpstr>
      <vt:lpstr>Anualizacion</vt:lpstr>
      <vt:lpstr>1</vt:lpstr>
      <vt:lpstr>2</vt:lpstr>
      <vt:lpstr>3_PAAC</vt:lpstr>
      <vt:lpstr>ACT_3</vt:lpstr>
      <vt:lpstr>4</vt:lpstr>
      <vt:lpstr>Variables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Carlos Barros Fuenmayor</dc:creator>
  <cp:lastModifiedBy>Nelly Karime Perez Diaz</cp:lastModifiedBy>
  <dcterms:created xsi:type="dcterms:W3CDTF">2019-12-19T18:41:47Z</dcterms:created>
  <dcterms:modified xsi:type="dcterms:W3CDTF">2019-12-31T13:49:53Z</dcterms:modified>
</cp:coreProperties>
</file>