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G:\Unidades compartidas\Equipo Seguimiento OAPI\07_Políticas públicas\Movilidad\"/>
    </mc:Choice>
  </mc:AlternateContent>
  <xr:revisionPtr revIDLastSave="0" documentId="13_ncr:1_{C96B79AD-C646-4F18-BCC1-F1888EB9715A}" xr6:coauthVersionLast="47" xr6:coauthVersionMax="47" xr10:uidLastSave="{00000000-0000-0000-0000-000000000000}"/>
  <bookViews>
    <workbookView xWindow="5085" yWindow="525" windowWidth="17385" windowHeight="14880" tabRatio="754" xr2:uid="{00000000-000D-0000-FFFF-FFFF00000000}"/>
  </bookViews>
  <sheets>
    <sheet name="Avance Metas e Indicadores PDD" sheetId="16" r:id="rId1"/>
    <sheet name="Indicadores Acuerdo 223" sheetId="33" r:id="rId2"/>
    <sheet name="UPZ" sheetId="31" state="hidden" r:id="rId3"/>
    <sheet name="Barrios" sheetId="32" state="hidden" r:id="rId4"/>
  </sheets>
  <externalReferences>
    <externalReference r:id="rId5"/>
    <externalReference r:id="rId6"/>
    <externalReference r:id="rId7"/>
    <externalReference r:id="rId8"/>
    <externalReference r:id="rId9"/>
    <externalReference r:id="rId10"/>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 PDD'!$B$13:$AY$41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 PDD'!$B$2:$AS$19</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8" i="16" l="1"/>
  <c r="AM78" i="16"/>
  <c r="AM75" i="16"/>
  <c r="AM74" i="16"/>
  <c r="AM73" i="16"/>
  <c r="AM72" i="16"/>
  <c r="AM71" i="16"/>
  <c r="AM70" i="16"/>
  <c r="AM69" i="16"/>
  <c r="AM68" i="16"/>
  <c r="AM67" i="16"/>
  <c r="AM66" i="16"/>
  <c r="AM65" i="16"/>
  <c r="AM64" i="16"/>
  <c r="AM63" i="16"/>
  <c r="AM62" i="16"/>
  <c r="AM61" i="16"/>
  <c r="AM60" i="16"/>
  <c r="AM59" i="16"/>
  <c r="AM58" i="16"/>
  <c r="AM57" i="16"/>
  <c r="AM56" i="16"/>
  <c r="AM55" i="16"/>
  <c r="AM54" i="16"/>
  <c r="AM53" i="16"/>
  <c r="AM52" i="16"/>
  <c r="AM51" i="16"/>
  <c r="AM50" i="16"/>
  <c r="AM49" i="16"/>
  <c r="AM48" i="16"/>
  <c r="AM47" i="16"/>
  <c r="AM46" i="16"/>
  <c r="AM45" i="16"/>
  <c r="AM44" i="16"/>
  <c r="AM43" i="16"/>
  <c r="AM42" i="16"/>
  <c r="AM36" i="16"/>
  <c r="AM32" i="16"/>
  <c r="AM30" i="16"/>
  <c r="AM29" i="16"/>
  <c r="AM28" i="16"/>
  <c r="AM27" i="16"/>
  <c r="AM26" i="16"/>
  <c r="AM21" i="16"/>
  <c r="AM20" i="16"/>
  <c r="AM19" i="16"/>
  <c r="AM14" i="16"/>
  <c r="AN87" i="16"/>
  <c r="AN79" i="16"/>
  <c r="AN31" i="16"/>
  <c r="AN25" i="16"/>
  <c r="AN24" i="16"/>
  <c r="AM90" i="16"/>
  <c r="AN90" i="16" s="1"/>
  <c r="AM89" i="16"/>
  <c r="AN89" i="16" s="1"/>
  <c r="AM80" i="16"/>
  <c r="AN80" i="16" s="1"/>
  <c r="AM77" i="16"/>
  <c r="AN77" i="16" s="1"/>
  <c r="AM76" i="16"/>
  <c r="AN76" i="16" s="1"/>
  <c r="AM41" i="16"/>
  <c r="AN41" i="16" s="1"/>
  <c r="AM18" i="16"/>
  <c r="AN18" i="16" s="1"/>
  <c r="AM17" i="16"/>
  <c r="AM13" i="16"/>
  <c r="AN13" i="16" s="1"/>
  <c r="Z38" i="16"/>
  <c r="V86" i="16"/>
  <c r="Z86" i="16" s="1"/>
  <c r="V85" i="16"/>
  <c r="Z85" i="16" s="1"/>
  <c r="V84" i="16"/>
  <c r="Z84" i="16" s="1"/>
  <c r="V83" i="16"/>
  <c r="Z83" i="16" s="1"/>
  <c r="V82" i="16"/>
  <c r="Z82" i="16" s="1"/>
  <c r="V81" i="16"/>
  <c r="Z81" i="16" s="1"/>
  <c r="V39" i="16"/>
  <c r="Z39" i="16" s="1"/>
  <c r="V35" i="16"/>
  <c r="Z35" i="16" s="1"/>
  <c r="V34" i="16"/>
  <c r="Z34" i="16" s="1"/>
  <c r="V33" i="16"/>
  <c r="Z33" i="16" s="1"/>
  <c r="AM86" i="16"/>
  <c r="AM85" i="16"/>
  <c r="AM84" i="16"/>
  <c r="AM83" i="16"/>
  <c r="AM82" i="16"/>
  <c r="AM81" i="16"/>
  <c r="AM39" i="16"/>
  <c r="AM35" i="16"/>
  <c r="AM34" i="16"/>
  <c r="AM33" i="16"/>
  <c r="Y73" i="16" l="1"/>
  <c r="Z73" i="16" s="1"/>
  <c r="AN73" i="16"/>
  <c r="AN39" i="16"/>
  <c r="Y32" i="16" l="1"/>
  <c r="Z32" i="16" s="1"/>
  <c r="AN14" i="16"/>
  <c r="AN17" i="16"/>
  <c r="AN19" i="16"/>
  <c r="AN20" i="16"/>
  <c r="AN21" i="16"/>
  <c r="AM22" i="16"/>
  <c r="AM23" i="16"/>
  <c r="AM24" i="16"/>
  <c r="AM25" i="16"/>
  <c r="AN26" i="16"/>
  <c r="AN27" i="16"/>
  <c r="AN28" i="16"/>
  <c r="AN29" i="16"/>
  <c r="AN30" i="16"/>
  <c r="AM31" i="16"/>
  <c r="AN32" i="16"/>
  <c r="AN33" i="16"/>
  <c r="AN34" i="16"/>
  <c r="AN35" i="16"/>
  <c r="AN36" i="16"/>
  <c r="AN37" i="16"/>
  <c r="AM40" i="16"/>
  <c r="AN40" i="16" s="1"/>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2" i="16"/>
  <c r="AN74" i="16"/>
  <c r="AN75" i="16"/>
  <c r="AN78" i="16"/>
  <c r="AM79" i="16"/>
  <c r="AN81" i="16"/>
  <c r="AN82" i="16"/>
  <c r="AN83" i="16"/>
  <c r="AN84" i="16"/>
  <c r="AN85" i="16"/>
  <c r="AN86" i="16"/>
  <c r="AM87" i="16"/>
  <c r="AN88" i="16"/>
  <c r="Y90" i="16"/>
  <c r="Y89" i="16"/>
  <c r="Z89" i="16" s="1"/>
  <c r="Y87" i="16"/>
  <c r="Z87" i="16" s="1"/>
  <c r="Y80" i="16"/>
  <c r="Z80" i="16" s="1"/>
  <c r="Y79" i="16"/>
  <c r="Z79" i="16" s="1"/>
  <c r="Y77" i="16"/>
  <c r="Z77" i="16" s="1"/>
  <c r="Y76" i="16"/>
  <c r="Z76" i="16" s="1"/>
  <c r="Y31" i="16"/>
  <c r="Y25" i="16"/>
  <c r="Z25" i="16" s="1"/>
  <c r="Y24" i="16"/>
  <c r="Z24" i="16" s="1"/>
  <c r="Y23" i="16"/>
  <c r="Y22" i="16"/>
  <c r="Y18" i="16"/>
  <c r="Y17" i="16"/>
  <c r="Z17" i="16" s="1"/>
  <c r="Y13" i="16"/>
  <c r="Z13" i="16" s="1"/>
  <c r="Y14" i="16"/>
  <c r="Z14" i="16" s="1"/>
  <c r="Y19" i="16"/>
  <c r="Z19" i="16" s="1"/>
  <c r="Y20" i="16"/>
  <c r="Z20" i="16" s="1"/>
  <c r="Y21" i="16"/>
  <c r="Z21" i="16" s="1"/>
  <c r="Y26" i="16"/>
  <c r="Z26" i="16" s="1"/>
  <c r="Y27" i="16"/>
  <c r="Z27" i="16" s="1"/>
  <c r="Y28" i="16"/>
  <c r="Z28" i="16" s="1"/>
  <c r="Y29" i="16"/>
  <c r="Z29" i="16" s="1"/>
  <c r="Y30" i="16"/>
  <c r="Z30" i="16" s="1"/>
  <c r="Y36" i="16"/>
  <c r="Z36" i="16" s="1"/>
  <c r="Y37" i="16"/>
  <c r="Z37" i="16" s="1"/>
  <c r="Y40" i="16"/>
  <c r="Z40" i="16" s="1"/>
  <c r="Y41" i="16"/>
  <c r="Z41" i="16" s="1"/>
  <c r="Y42" i="16"/>
  <c r="Z42" i="16" s="1"/>
  <c r="Y43" i="16"/>
  <c r="Z43" i="16" s="1"/>
  <c r="Y44" i="16"/>
  <c r="Z44" i="16" s="1"/>
  <c r="Y45" i="16"/>
  <c r="Z45" i="16" s="1"/>
  <c r="Y46" i="16"/>
  <c r="Z46" i="16" s="1"/>
  <c r="Y47" i="16"/>
  <c r="Z47" i="16" s="1"/>
  <c r="Y48" i="16"/>
  <c r="Z48" i="16" s="1"/>
  <c r="Y49" i="16"/>
  <c r="Z49" i="16" s="1"/>
  <c r="Y50" i="16"/>
  <c r="Z50" i="16" s="1"/>
  <c r="Y51" i="16"/>
  <c r="Z51" i="16" s="1"/>
  <c r="Y52" i="16"/>
  <c r="Z52" i="16" s="1"/>
  <c r="Y53" i="16"/>
  <c r="Z53" i="16" s="1"/>
  <c r="Y54" i="16"/>
  <c r="Z54" i="16" s="1"/>
  <c r="Y55" i="16"/>
  <c r="Z55" i="16" s="1"/>
  <c r="Y56" i="16"/>
  <c r="Z56" i="16" s="1"/>
  <c r="Y57" i="16"/>
  <c r="Z57" i="16" s="1"/>
  <c r="Y58" i="16"/>
  <c r="Z58" i="16" s="1"/>
  <c r="Y59" i="16"/>
  <c r="Z59" i="16" s="1"/>
  <c r="Y60" i="16"/>
  <c r="Z60" i="16" s="1"/>
  <c r="Y61" i="16"/>
  <c r="Z61" i="16" s="1"/>
  <c r="Y62" i="16"/>
  <c r="Z62" i="16" s="1"/>
  <c r="Y63" i="16"/>
  <c r="Z63" i="16" s="1"/>
  <c r="Y64" i="16"/>
  <c r="Z64" i="16" s="1"/>
  <c r="Y65" i="16"/>
  <c r="Z65" i="16" s="1"/>
  <c r="Y66" i="16"/>
  <c r="Z66" i="16" s="1"/>
  <c r="Y67" i="16"/>
  <c r="Z67" i="16" s="1"/>
  <c r="Y68" i="16"/>
  <c r="Z68" i="16" s="1"/>
  <c r="Y69" i="16"/>
  <c r="Z69" i="16" s="1"/>
  <c r="Y70" i="16"/>
  <c r="Z70" i="16" s="1"/>
  <c r="Y71" i="16"/>
  <c r="Z71" i="16" s="1"/>
  <c r="Y72" i="16"/>
  <c r="Z72" i="16" s="1"/>
  <c r="Y74" i="16"/>
  <c r="Z74" i="16" s="1"/>
  <c r="Y75" i="16"/>
  <c r="Z75" i="16" s="1"/>
  <c r="Y78" i="16"/>
  <c r="Z78" i="16" s="1"/>
  <c r="Y88" i="16"/>
  <c r="Z8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100-00000100000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E10" authorId="0" shapeId="0" xr:uid="{00000000-0006-0000-0100-00000200000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E11" authorId="0" shapeId="0" xr:uid="{00000000-0006-0000-0100-00000300000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E12" authorId="0" shapeId="0" xr:uid="{00000000-0006-0000-0100-00000400000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E13" authorId="0" shapeId="0" xr:uid="{00000000-0006-0000-0100-000005000000}">
      <text>
        <r>
          <rPr>
            <b/>
            <sz val="9"/>
            <color indexed="81"/>
            <rFont val="Tahoma"/>
            <family val="2"/>
          </rPr>
          <t>User:</t>
        </r>
        <r>
          <rPr>
            <sz val="9"/>
            <color indexed="81"/>
            <rFont val="Tahoma"/>
            <family val="2"/>
          </rPr>
          <t xml:space="preserve">
Información suministrada por la Dirección de Inteligencia para la Movilidad (DIM), 2020</t>
        </r>
      </text>
    </comment>
    <comment ref="E14" authorId="0" shapeId="0" xr:uid="{00000000-0006-0000-0100-00000600000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E15" authorId="0" shapeId="0" xr:uid="{00000000-0006-0000-0100-00000700000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E16" authorId="0" shapeId="0" xr:uid="{00000000-0006-0000-0100-000008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F16" authorId="0" shapeId="0" xr:uid="{00000000-0006-0000-0100-00000900000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E17" authorId="0" shapeId="0" xr:uid="{00000000-0006-0000-0100-00000A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F17" authorId="0" shapeId="0" xr:uid="{00000000-0006-0000-0100-00000B00000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E18" authorId="0" shapeId="0" xr:uid="{00000000-0006-0000-0100-00000C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8" authorId="0" shapeId="0" xr:uid="{00000000-0006-0000-0100-00000D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G18" authorId="0" shapeId="0" xr:uid="{A70FD622-B5FF-47D9-952D-148D1D6A61A1}">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19" authorId="0" shapeId="0" xr:uid="{00000000-0006-0000-0100-00000E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F19" authorId="0" shapeId="0" xr:uid="{00000000-0006-0000-0100-00000F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0" authorId="0" shapeId="0" xr:uid="{00000000-0006-0000-0100-00001000000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E21" authorId="0" shapeId="0" xr:uid="{00000000-0006-0000-0100-000011000000}">
      <text>
        <r>
          <rPr>
            <b/>
            <sz val="9"/>
            <color indexed="81"/>
            <rFont val="Tahoma"/>
            <family val="2"/>
          </rPr>
          <t>User:</t>
        </r>
        <r>
          <rPr>
            <sz val="9"/>
            <color indexed="81"/>
            <rFont val="Tahoma"/>
            <family val="2"/>
          </rPr>
          <t xml:space="preserve">
Información consolidada desde la Dirección de Planeación de la Movilidad y la OTIC.</t>
        </r>
      </text>
    </comment>
    <comment ref="F21" authorId="0" shapeId="0" xr:uid="{00000000-0006-0000-0100-000012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E22" authorId="0" shapeId="0" xr:uid="{00000000-0006-0000-0100-00001300000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<sst xmlns="http://schemas.openxmlformats.org/spreadsheetml/2006/main" count="3448" uniqueCount="2565">
  <si>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</si>
  <si>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</si>
  <si>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</si>
  <si>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</si>
  <si>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</si>
  <si>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</si>
  <si>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</si>
  <si>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</si>
  <si>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</si>
  <si>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</si>
  <si>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</si>
  <si>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</si>
  <si>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</si>
  <si>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</si>
  <si>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</si>
  <si>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</si>
  <si>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</si>
  <si>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</si>
  <si>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</si>
  <si>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</si>
  <si>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</si>
  <si>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</si>
  <si>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</si>
  <si>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</si>
  <si>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</si>
  <si>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</si>
  <si>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</si>
  <si>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</si>
  <si>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</si>
  <si>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</si>
  <si>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</si>
  <si>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</si>
  <si>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</si>
  <si>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</si>
  <si>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</si>
  <si>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</si>
  <si>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</si>
  <si>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</si>
  <si>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</si>
  <si>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</si>
  <si>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</si>
  <si>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</si>
  <si>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</si>
  <si>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</si>
  <si>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</si>
  <si>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</si>
  <si>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</si>
  <si>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</si>
  <si>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</si>
  <si>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</si>
  <si>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</si>
  <si>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</si>
  <si>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</si>
  <si>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</si>
  <si>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</si>
  <si>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</si>
  <si>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</si>
  <si>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</si>
  <si>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</si>
  <si>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</si>
  <si>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</si>
  <si>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</si>
  <si>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</si>
  <si>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</si>
  <si>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</si>
  <si>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</si>
  <si>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</si>
  <si>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</si>
  <si>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</si>
  <si>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</si>
  <si>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</si>
  <si>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</si>
  <si>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</si>
  <si>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</si>
  <si>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</si>
  <si>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</si>
  <si>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</si>
  <si>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</si>
  <si>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</si>
  <si>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</si>
  <si>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</si>
  <si>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</si>
  <si>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</si>
  <si>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</si>
  <si>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</si>
  <si>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</si>
  <si>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</si>
  <si>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</si>
  <si>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</si>
  <si>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</si>
  <si>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</si>
  <si>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</si>
  <si>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</si>
  <si>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</si>
  <si>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</si>
  <si>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</si>
  <si>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</si>
  <si>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</si>
  <si>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</si>
  <si>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</si>
  <si>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</si>
  <si>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</si>
  <si>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</si>
  <si>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</si>
  <si>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</si>
  <si>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</si>
  <si>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</si>
  <si>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</si>
  <si>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</si>
  <si>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</si>
  <si>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</si>
  <si>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</si>
  <si>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</si>
  <si>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</si>
  <si>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</si>
  <si>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</si>
  <si>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</si>
  <si>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</si>
  <si>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</si>
  <si>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</si>
  <si>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</si>
  <si>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</si>
  <si>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</si>
  <si>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</si>
  <si>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</si>
  <si>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</si>
  <si>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</si>
  <si>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</si>
  <si>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</si>
  <si>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</si>
  <si>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</si>
  <si>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</si>
  <si>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</si>
  <si>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</si>
  <si>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</si>
  <si>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</si>
  <si>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</si>
  <si>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</si>
  <si>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</si>
  <si>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</si>
  <si>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</si>
  <si>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</si>
  <si>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</si>
  <si>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</si>
  <si>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</si>
  <si>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</si>
  <si>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</si>
  <si>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</si>
  <si>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</si>
  <si>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</si>
  <si>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</si>
  <si>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</si>
  <si>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</si>
  <si>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</si>
  <si>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</si>
  <si>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</si>
  <si>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</si>
  <si>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</si>
  <si>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</si>
  <si>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</si>
  <si>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</si>
  <si>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</si>
  <si>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</si>
  <si>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</si>
  <si>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</si>
  <si>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</si>
  <si>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</si>
  <si>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</si>
  <si>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</si>
  <si>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</si>
  <si>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</si>
  <si>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</si>
  <si>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</si>
  <si>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</si>
  <si>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</si>
  <si>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</si>
  <si>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</si>
  <si>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</si>
  <si>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</si>
  <si>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</si>
  <si>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</si>
  <si>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</si>
  <si>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</si>
  <si>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</si>
  <si>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</si>
  <si>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</si>
  <si>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</si>
  <si>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</si>
  <si>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</si>
  <si>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</si>
  <si>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</si>
  <si>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</si>
  <si>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</si>
  <si>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</si>
  <si>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</si>
  <si>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</si>
  <si>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</si>
  <si>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</si>
  <si>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</si>
  <si>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</si>
  <si>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</si>
  <si>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</si>
  <si>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</si>
  <si>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</si>
  <si>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</si>
  <si>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</si>
  <si>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</si>
  <si>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</si>
  <si>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</si>
  <si>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</si>
  <si>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</si>
  <si>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</si>
  <si>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</si>
  <si>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</si>
  <si>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</si>
  <si>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</si>
  <si>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</si>
  <si>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</si>
  <si>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</si>
  <si>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</si>
  <si>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</si>
  <si>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</si>
  <si>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</si>
  <si>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</si>
  <si>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</si>
  <si>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</si>
  <si>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</si>
  <si>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</si>
  <si>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</si>
  <si>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</si>
  <si>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</si>
  <si>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</si>
  <si>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</si>
  <si>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</si>
  <si>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</si>
  <si>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</si>
  <si>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</si>
  <si>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</si>
  <si>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</si>
  <si>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</si>
  <si>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</si>
  <si>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</si>
  <si>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</si>
  <si>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</si>
  <si>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</si>
  <si>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</si>
  <si>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</si>
  <si>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</si>
  <si>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</si>
  <si>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</si>
  <si>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</si>
  <si>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</si>
  <si>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</si>
  <si>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</si>
  <si>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</si>
  <si>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</si>
  <si>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</si>
  <si>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</si>
  <si>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</si>
  <si>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</si>
  <si>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</si>
  <si>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</si>
  <si>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</si>
  <si>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</si>
  <si>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</si>
  <si>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</si>
  <si>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</si>
  <si>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</si>
  <si>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</si>
  <si>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</si>
  <si>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</si>
  <si>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</si>
  <si>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</si>
  <si>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</si>
  <si>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</si>
  <si>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</si>
  <si>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</si>
  <si>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</si>
  <si>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</si>
  <si>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</si>
  <si>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</si>
  <si>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</si>
  <si>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</si>
  <si>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</si>
  <si>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</si>
  <si>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</si>
  <si>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</si>
  <si>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</si>
  <si>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</si>
  <si>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</si>
  <si>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</si>
  <si>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</si>
  <si>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</si>
  <si>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</si>
  <si>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</si>
  <si>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</si>
  <si>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</si>
  <si>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</si>
  <si>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</si>
  <si>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</si>
  <si>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</si>
  <si>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</si>
  <si>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</si>
  <si>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</si>
  <si>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</si>
  <si>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</si>
  <si>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</si>
  <si>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</si>
  <si>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</si>
  <si>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</si>
  <si>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</si>
  <si>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</si>
  <si>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</si>
  <si>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</si>
  <si>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</si>
  <si>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</si>
  <si>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</si>
  <si>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</si>
  <si>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</si>
  <si>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</si>
  <si>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</si>
  <si>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</si>
  <si>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</si>
  <si>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</si>
  <si>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</si>
  <si>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</si>
  <si>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</si>
  <si>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</si>
  <si>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</si>
  <si>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</si>
  <si>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</si>
  <si>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</si>
  <si>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</si>
  <si>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</si>
  <si>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</si>
  <si>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</si>
  <si>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</si>
  <si>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</si>
  <si>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</si>
  <si>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</si>
  <si>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</si>
  <si>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</si>
  <si>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</si>
  <si>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</si>
  <si>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</si>
  <si>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</si>
  <si>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</si>
  <si>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</si>
  <si>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</si>
  <si>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</si>
  <si>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</si>
  <si>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</si>
  <si>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</si>
  <si>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</si>
  <si>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</si>
  <si>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</si>
  <si>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</si>
  <si>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</si>
  <si>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</si>
  <si>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</si>
  <si>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</si>
  <si>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</si>
  <si>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</si>
  <si>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</si>
  <si>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</si>
  <si>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</si>
  <si>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</si>
  <si>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</si>
  <si>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</si>
  <si>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</si>
  <si>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</si>
  <si>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</si>
  <si>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</si>
  <si>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</si>
  <si>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</si>
  <si>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</si>
  <si>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</si>
  <si>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</si>
  <si>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</si>
  <si>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</si>
  <si>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</si>
  <si>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</si>
  <si>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</si>
  <si>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</si>
  <si>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</si>
  <si>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</si>
  <si>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</si>
  <si>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</si>
  <si>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</si>
  <si>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</si>
  <si>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</si>
  <si>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</si>
  <si>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</si>
  <si>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</si>
  <si>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</si>
  <si>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</si>
  <si>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</si>
  <si>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</si>
  <si>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</si>
  <si>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</si>
  <si>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</si>
  <si>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</si>
  <si>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</si>
  <si>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</si>
  <si>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</si>
  <si>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</si>
  <si>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</si>
  <si>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</si>
  <si>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</si>
  <si>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</si>
  <si>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</si>
  <si>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</si>
  <si>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</si>
  <si>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</si>
  <si>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</si>
  <si>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</si>
  <si>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</si>
  <si>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</si>
  <si>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</si>
  <si>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</si>
  <si>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</si>
  <si>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</si>
  <si>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</si>
  <si>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</si>
  <si>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</si>
  <si>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</si>
  <si>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</si>
  <si>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</si>
  <si>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</si>
  <si>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</si>
  <si>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</si>
  <si>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</si>
  <si>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</si>
  <si>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</si>
  <si>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</si>
  <si>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</si>
  <si>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</si>
  <si>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</si>
  <si>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</si>
  <si>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</si>
  <si>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</si>
  <si>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</si>
  <si>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</si>
  <si>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</si>
  <si>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</si>
  <si>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</si>
  <si>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</si>
  <si>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</si>
  <si>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</si>
  <si>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</si>
  <si>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</si>
  <si>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</si>
  <si>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</si>
  <si>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</si>
  <si>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</si>
  <si>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</si>
  <si>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</si>
  <si>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</si>
  <si>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</si>
  <si>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</si>
  <si>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</si>
  <si>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</si>
  <si>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</si>
  <si>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</si>
  <si>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</si>
  <si>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</si>
  <si>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</si>
  <si>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</si>
  <si>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</si>
  <si>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</si>
  <si>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</si>
  <si>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</si>
  <si>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</si>
  <si>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</si>
  <si>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</si>
  <si>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</si>
  <si>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</si>
  <si>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</si>
  <si>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</si>
  <si>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</si>
  <si>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</si>
  <si>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</si>
  <si>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</si>
  <si>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</si>
  <si>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</si>
  <si>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</si>
  <si>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</si>
  <si>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</si>
  <si>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</si>
  <si>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</si>
  <si>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</si>
  <si>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</si>
  <si>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</si>
  <si>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</si>
  <si>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</si>
  <si>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</si>
  <si>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</si>
  <si>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</si>
  <si>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</si>
  <si>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</si>
  <si>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</si>
  <si>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</si>
  <si>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</si>
  <si>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</si>
  <si>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</si>
  <si>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</si>
  <si>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</si>
  <si>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</si>
  <si>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</si>
  <si>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</si>
  <si>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</si>
  <si>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</si>
  <si>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</si>
  <si>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</si>
  <si>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</si>
  <si>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</si>
  <si>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</si>
  <si>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</si>
  <si>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</si>
  <si>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</si>
  <si>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</si>
  <si>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</si>
  <si>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</si>
  <si>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</si>
  <si>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</si>
  <si>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</si>
  <si>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</si>
  <si>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</si>
  <si>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</si>
  <si>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</si>
  <si>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</si>
  <si>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</si>
  <si>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</si>
  <si>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</si>
  <si>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</si>
  <si>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</si>
  <si>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</si>
  <si>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</si>
  <si>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</si>
  <si>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</si>
  <si>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</si>
  <si>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</si>
  <si>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</si>
  <si>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</si>
  <si>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</si>
  <si>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</si>
  <si>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</si>
  <si>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</si>
  <si>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</si>
  <si>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</si>
  <si>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</si>
  <si>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</si>
  <si>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</si>
  <si>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</si>
  <si>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</si>
  <si>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</si>
  <si>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</si>
  <si>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</si>
  <si>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</si>
  <si>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</si>
  <si>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</si>
  <si>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</si>
  <si>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</si>
  <si>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</si>
  <si>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</si>
  <si>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</si>
  <si>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</si>
  <si>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</si>
  <si>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</si>
  <si>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</si>
  <si>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</si>
  <si>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</si>
  <si>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</si>
  <si>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</si>
  <si>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</si>
  <si>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</si>
  <si>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</si>
  <si>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</si>
  <si>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</si>
  <si>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</si>
  <si>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</si>
  <si>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</si>
  <si>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</si>
  <si>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</si>
  <si>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</si>
  <si>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</si>
  <si>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</si>
  <si>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</si>
  <si>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</si>
  <si>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</si>
  <si>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</si>
  <si>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</si>
  <si>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</si>
  <si>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</si>
  <si>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</si>
  <si>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</si>
  <si>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</si>
  <si>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</si>
  <si>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</si>
  <si>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</si>
  <si>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</si>
  <si>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</si>
  <si>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</si>
  <si>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</si>
  <si>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</si>
  <si>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</si>
  <si>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</si>
  <si>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</si>
  <si>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</si>
  <si>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</si>
  <si>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</si>
  <si>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</si>
  <si>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</si>
  <si>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</si>
  <si>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</si>
  <si>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</si>
  <si>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</si>
  <si>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</si>
  <si>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</si>
  <si>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</si>
  <si>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</si>
  <si>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</si>
  <si>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</si>
  <si>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</si>
  <si>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</si>
  <si>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</si>
  <si>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</si>
  <si>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</si>
  <si>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</si>
  <si>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</si>
  <si>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</si>
  <si>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</si>
  <si>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</si>
  <si>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</si>
  <si>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</si>
  <si>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</si>
  <si>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</si>
  <si>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</si>
  <si>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</si>
  <si>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</si>
  <si>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</si>
  <si>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</si>
  <si>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</si>
  <si>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</si>
  <si>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</si>
  <si>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</si>
  <si>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</si>
  <si>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</si>
  <si>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</si>
  <si>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</si>
  <si>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</si>
  <si>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</si>
  <si>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</si>
  <si>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</si>
  <si>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</si>
  <si>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</si>
  <si>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</si>
  <si>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</si>
  <si>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</si>
  <si>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</si>
  <si>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</si>
  <si>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</si>
  <si>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</si>
  <si>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</si>
  <si>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</si>
  <si>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</si>
  <si>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</si>
  <si>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</si>
  <si>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</si>
  <si>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</si>
  <si>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</si>
  <si>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</si>
  <si>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</si>
  <si>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</si>
  <si>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</si>
  <si>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</si>
  <si>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</si>
  <si>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</si>
  <si>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</si>
  <si>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</si>
  <si>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</si>
  <si>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</si>
  <si>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</si>
  <si>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</si>
  <si>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</si>
  <si>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</si>
  <si>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</si>
  <si>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</si>
  <si>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</si>
  <si>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</si>
  <si>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</si>
  <si>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</si>
  <si>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</si>
  <si>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</si>
  <si>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</si>
  <si>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</si>
  <si>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</si>
  <si>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</si>
  <si>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</si>
  <si>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</si>
  <si>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</si>
  <si>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</si>
  <si>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</si>
  <si>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</si>
  <si>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</si>
  <si>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</si>
  <si>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</si>
  <si>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</si>
  <si>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</si>
  <si>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</si>
  <si>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</si>
  <si>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</si>
  <si>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</si>
  <si>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</si>
  <si>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</si>
  <si>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</si>
  <si>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</si>
  <si>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</si>
  <si>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</si>
  <si>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</si>
  <si>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</si>
  <si>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</si>
  <si>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</si>
  <si>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</si>
  <si>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</si>
  <si>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</si>
  <si>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</si>
  <si>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</si>
  <si>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</si>
  <si>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</si>
  <si>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</si>
  <si>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</si>
  <si>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</si>
  <si>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</si>
  <si>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</si>
  <si>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</si>
  <si>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</si>
  <si>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</si>
  <si>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</si>
  <si>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</si>
  <si>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</si>
  <si>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</si>
  <si>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</si>
  <si>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</si>
  <si>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</si>
  <si>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</si>
  <si>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</si>
  <si>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</si>
  <si>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</si>
  <si>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</si>
  <si>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</si>
  <si>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</si>
  <si>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</si>
  <si>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</si>
  <si>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</si>
  <si>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</si>
  <si>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</si>
  <si>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</si>
  <si>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</si>
  <si>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</si>
  <si>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</si>
  <si>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</si>
  <si>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</si>
  <si>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</si>
  <si>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</si>
  <si>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</si>
  <si>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</si>
  <si>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</si>
  <si>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</si>
  <si>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</si>
  <si>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</si>
  <si>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</si>
  <si>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</si>
  <si>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</si>
  <si>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</si>
  <si>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</si>
  <si>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</si>
  <si>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</si>
  <si>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</si>
  <si>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</si>
  <si>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</si>
  <si>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</si>
  <si>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</si>
  <si>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</si>
  <si>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</si>
  <si>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</si>
  <si>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</si>
  <si>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</si>
  <si>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</si>
  <si>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</si>
  <si>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</si>
  <si>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</si>
  <si>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</si>
  <si>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</si>
  <si>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</si>
  <si>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</si>
  <si>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</si>
  <si>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</si>
  <si>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</si>
  <si>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</si>
  <si>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</si>
  <si>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</si>
  <si>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</si>
  <si>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</si>
  <si>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</si>
  <si>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</si>
  <si>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</si>
  <si>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</si>
  <si>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</si>
  <si>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</si>
  <si>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</si>
  <si>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</si>
  <si>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</si>
  <si>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</si>
  <si>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</si>
  <si>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</si>
  <si>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</si>
  <si>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</si>
  <si>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</si>
  <si>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</si>
  <si>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</si>
  <si>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</si>
  <si>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</si>
  <si>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</si>
  <si>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</si>
  <si>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</si>
  <si>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</si>
  <si>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</si>
  <si>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</si>
  <si>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</si>
  <si>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</si>
  <si>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</si>
  <si>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</si>
  <si>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</si>
  <si>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</si>
  <si>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</si>
  <si>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</si>
  <si>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</si>
  <si>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</si>
  <si>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</si>
  <si>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</si>
  <si>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</si>
  <si>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</si>
  <si>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</si>
  <si>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</si>
  <si>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</si>
  <si>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</si>
  <si>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</si>
  <si>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</si>
  <si>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</si>
  <si>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</si>
  <si>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</si>
  <si>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</si>
  <si>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</si>
  <si>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</si>
  <si>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</si>
  <si>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</si>
  <si>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</si>
  <si>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</si>
  <si>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</si>
  <si>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</si>
  <si>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</si>
  <si>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</si>
  <si>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</si>
  <si>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</si>
  <si>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</si>
  <si>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</si>
  <si>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</si>
  <si>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</si>
  <si>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</si>
  <si>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</si>
  <si>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</si>
  <si>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</si>
  <si>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</si>
  <si>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</si>
  <si>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</si>
  <si>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</si>
  <si>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</si>
  <si>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</si>
  <si>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</si>
  <si>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</si>
  <si>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</si>
  <si>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</si>
  <si>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</si>
  <si>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</si>
  <si>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</si>
  <si>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</si>
  <si>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</si>
  <si>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</si>
  <si>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</si>
  <si>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</si>
  <si>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</si>
  <si>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</si>
  <si>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</si>
  <si>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</si>
  <si>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</si>
  <si>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</si>
  <si>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</si>
  <si>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</si>
  <si>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</si>
  <si>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</si>
  <si>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</si>
  <si>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</si>
  <si>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</si>
  <si>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</si>
  <si>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</si>
  <si>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</si>
  <si>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</si>
  <si>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</si>
  <si>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</si>
  <si>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</si>
  <si>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</si>
  <si>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</si>
  <si>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</si>
  <si>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</si>
  <si>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</si>
  <si>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</si>
  <si>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</si>
  <si>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</si>
  <si>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</si>
  <si>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</si>
  <si>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</si>
  <si>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</si>
  <si>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</si>
  <si>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</si>
  <si>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</si>
  <si>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</si>
  <si>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</si>
  <si>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</si>
  <si>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</si>
  <si>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</si>
  <si>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</si>
  <si>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</si>
  <si>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</si>
  <si>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</si>
  <si>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</si>
  <si>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</si>
  <si>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</si>
  <si>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</si>
  <si>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</si>
  <si>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</si>
  <si>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</si>
  <si>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</si>
  <si>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</si>
  <si>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</si>
  <si>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</si>
  <si>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</si>
  <si>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</si>
  <si>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</si>
  <si>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</si>
  <si>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</si>
  <si>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</si>
  <si>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</si>
  <si>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</si>
  <si>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</si>
  <si>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</si>
  <si>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</si>
  <si>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</si>
  <si>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</si>
  <si>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</si>
  <si>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</si>
  <si>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</si>
  <si>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</si>
  <si>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</si>
  <si>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</si>
  <si>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</si>
  <si>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</si>
  <si>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</si>
  <si>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</si>
  <si>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</si>
  <si>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</si>
  <si>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</si>
  <si>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</si>
  <si>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</si>
  <si>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</si>
  <si>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</si>
  <si>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</si>
  <si>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</si>
  <si>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</si>
  <si>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</si>
  <si>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</si>
  <si>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</si>
  <si>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</si>
  <si>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</si>
  <si>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</si>
  <si>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</si>
  <si>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</si>
  <si>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</si>
  <si>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</si>
  <si>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</si>
  <si>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</si>
  <si>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</si>
  <si>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</si>
  <si>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</si>
  <si>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</si>
  <si>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</si>
  <si>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</si>
  <si>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</si>
  <si>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</si>
  <si>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</si>
  <si>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</si>
  <si>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</si>
  <si>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</si>
  <si>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</si>
  <si>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</si>
  <si>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</si>
  <si>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</si>
  <si>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</si>
  <si>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</si>
  <si>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</si>
  <si>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</si>
  <si>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</si>
  <si>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</si>
  <si>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</si>
  <si>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</si>
  <si>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</si>
  <si>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</si>
  <si>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</si>
  <si>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</si>
  <si>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</si>
  <si>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</si>
  <si>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</si>
  <si>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</si>
  <si>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</si>
  <si>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</si>
  <si>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</si>
  <si>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</si>
  <si>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</si>
  <si>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</si>
  <si>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</si>
  <si>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</si>
  <si>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</si>
  <si>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</si>
  <si>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</si>
  <si>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</si>
  <si>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</si>
  <si>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</si>
  <si>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</si>
  <si>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</si>
  <si>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</si>
  <si>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</si>
  <si>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</si>
  <si>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</si>
  <si>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</si>
  <si>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</si>
  <si>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</si>
  <si>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</si>
  <si>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</si>
  <si>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</si>
  <si>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</si>
  <si>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</si>
  <si>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</si>
  <si>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</si>
  <si>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</si>
  <si>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</si>
  <si>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</si>
  <si>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</si>
  <si>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</si>
  <si>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</si>
  <si>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</si>
  <si>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</si>
  <si>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</si>
  <si>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</si>
  <si>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</si>
  <si>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</si>
  <si>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</si>
  <si>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</si>
  <si>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</si>
  <si>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</si>
  <si>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</si>
  <si>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</si>
  <si>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</si>
  <si>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</si>
  <si>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</si>
  <si>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</si>
  <si>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</si>
  <si>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</si>
  <si>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</si>
  <si>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</si>
  <si>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</si>
  <si>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</si>
  <si>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</si>
  <si>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</si>
  <si>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</si>
  <si>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</si>
  <si>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</si>
  <si>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</si>
  <si>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</si>
  <si>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</si>
  <si>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</si>
  <si>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</si>
  <si>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</si>
  <si>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</si>
  <si>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</si>
  <si>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</si>
  <si>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</si>
  <si>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</si>
  <si>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</si>
  <si>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</si>
  <si>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</si>
  <si>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</si>
  <si>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</si>
  <si>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</si>
  <si>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</si>
  <si>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</si>
  <si>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</si>
  <si>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</si>
  <si>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</si>
  <si>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</si>
  <si>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</si>
  <si>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</si>
  <si>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</si>
  <si>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</si>
  <si>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</si>
  <si>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</si>
  <si>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</si>
  <si>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</si>
  <si>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</si>
  <si>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</si>
  <si>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</si>
  <si>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</si>
  <si>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</si>
  <si>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</si>
  <si>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</si>
  <si>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</si>
  <si>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</si>
  <si>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</si>
  <si>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</si>
  <si>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</si>
  <si>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</si>
  <si>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</si>
  <si>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</si>
  <si>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</si>
  <si>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</si>
  <si>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</si>
  <si>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</si>
  <si>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</si>
  <si>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</si>
  <si>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</si>
  <si>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</si>
  <si>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</si>
  <si>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</si>
  <si>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</si>
  <si>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</si>
  <si>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</si>
  <si>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</si>
  <si>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</si>
  <si>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</si>
  <si>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</si>
  <si>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</si>
  <si>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</si>
  <si>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</si>
  <si>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</si>
  <si>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</si>
  <si>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</si>
  <si>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</si>
  <si>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</si>
  <si>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</si>
  <si>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</si>
  <si>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</si>
  <si>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</si>
  <si>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</si>
  <si>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</si>
  <si>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</si>
  <si>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</si>
  <si>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</si>
  <si>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</si>
  <si>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</si>
  <si>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</si>
  <si>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</si>
  <si>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</si>
  <si>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</si>
  <si>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</si>
  <si>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</si>
  <si>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</si>
  <si>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</si>
  <si>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</si>
  <si>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</si>
  <si>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</si>
  <si>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</si>
  <si>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</si>
  <si>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</si>
  <si>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</si>
  <si>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</si>
  <si>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</si>
  <si>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</si>
  <si>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</si>
  <si>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</si>
  <si>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</si>
  <si>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</si>
  <si>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</si>
  <si>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</si>
  <si>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</si>
  <si>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</si>
  <si>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</si>
  <si>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</si>
  <si>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</si>
  <si>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</si>
  <si>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</si>
  <si>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</si>
  <si>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</si>
  <si>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</si>
  <si>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</si>
  <si>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</si>
  <si>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</si>
  <si>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</si>
  <si>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</si>
  <si>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</si>
  <si>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</si>
  <si>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</si>
  <si>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</si>
  <si>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</si>
  <si>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</si>
  <si>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</si>
  <si>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</si>
  <si>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</si>
  <si>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</si>
  <si>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</si>
  <si>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</si>
  <si>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</si>
  <si>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</si>
  <si>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</si>
  <si>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</si>
  <si>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</si>
  <si>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</si>
  <si>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</si>
  <si>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</si>
  <si>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</si>
  <si>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</si>
  <si>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</si>
  <si>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</si>
  <si>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</si>
  <si>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</si>
  <si>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</si>
  <si>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</si>
  <si>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</si>
  <si>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</si>
  <si>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</si>
  <si>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</si>
  <si>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</si>
  <si>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</si>
  <si>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</si>
  <si>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</si>
  <si>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</si>
  <si>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</si>
  <si>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</si>
  <si>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</si>
  <si>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</si>
  <si>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</si>
  <si>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</si>
  <si>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</si>
  <si>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</si>
  <si>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</si>
  <si>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</si>
  <si>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</si>
  <si>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</si>
  <si>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</si>
  <si>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</si>
  <si>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</si>
  <si>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</si>
  <si>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</si>
  <si>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</si>
  <si>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</si>
  <si>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</si>
  <si>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</si>
  <si>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</si>
  <si>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</si>
  <si>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</si>
  <si>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</si>
  <si>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</si>
  <si>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</si>
  <si>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</si>
  <si>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</si>
  <si>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</si>
  <si>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</si>
  <si>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</si>
  <si>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</si>
  <si>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</si>
  <si>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</si>
  <si>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</si>
  <si>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</si>
  <si>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</si>
  <si>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</si>
  <si>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</si>
  <si>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</si>
  <si>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</si>
  <si>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</si>
  <si>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</si>
  <si>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</si>
  <si>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</si>
  <si>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</si>
  <si>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</si>
  <si>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</si>
  <si>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</si>
  <si>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</si>
  <si>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</si>
  <si>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</si>
  <si>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</si>
  <si>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</si>
  <si>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</si>
  <si>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</si>
  <si>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</si>
  <si>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</si>
  <si>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</si>
  <si>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</si>
  <si>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</si>
  <si>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</si>
  <si>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</si>
  <si>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</si>
  <si>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</si>
  <si>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</si>
  <si>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</si>
  <si>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</si>
  <si>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</si>
  <si>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</si>
  <si>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</si>
  <si>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</si>
  <si>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</si>
  <si>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</si>
  <si>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</si>
  <si>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</si>
  <si>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</si>
  <si>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</si>
  <si>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</si>
  <si>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</si>
  <si>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</si>
  <si>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</si>
  <si>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</si>
  <si>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</si>
  <si>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</si>
  <si>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</si>
  <si>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</si>
  <si>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</si>
  <si>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</si>
  <si>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</si>
  <si>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</si>
  <si>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</si>
  <si>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</si>
  <si>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</si>
  <si>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</si>
  <si>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</si>
  <si>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</si>
  <si>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</si>
  <si>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</si>
  <si>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</si>
  <si>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</si>
  <si>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</si>
  <si>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</si>
  <si>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</si>
  <si>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</si>
  <si>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</si>
  <si>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</si>
  <si>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</si>
  <si>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</si>
  <si>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</si>
  <si>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</si>
  <si>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</si>
  <si>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</si>
  <si>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</si>
  <si>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</si>
  <si>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</si>
  <si>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</si>
  <si>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</si>
  <si>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</si>
  <si>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</si>
  <si>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</si>
  <si>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</si>
  <si>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</si>
  <si>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</si>
  <si>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</si>
  <si>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</si>
  <si>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</si>
  <si>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</si>
  <si>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</si>
  <si>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</si>
  <si>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</si>
  <si>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</si>
  <si>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</si>
  <si>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</si>
  <si>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</si>
  <si>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</si>
  <si>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</si>
  <si>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</si>
  <si>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</si>
  <si>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</si>
  <si>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</si>
  <si>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</si>
  <si>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</si>
  <si>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</si>
  <si>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</si>
  <si>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</si>
  <si>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</si>
  <si>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</si>
  <si>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</si>
  <si>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</si>
  <si>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</si>
  <si>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</si>
  <si>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</si>
  <si>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</si>
  <si>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</si>
  <si>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</si>
  <si>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</si>
  <si>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</si>
  <si>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</si>
  <si>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</si>
  <si>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</si>
  <si>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</si>
  <si>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</si>
  <si>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</si>
  <si>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</si>
  <si>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</si>
  <si>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</si>
  <si>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</si>
  <si>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</si>
  <si>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</si>
  <si>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</si>
  <si>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</si>
  <si>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</si>
  <si>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</si>
  <si>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</si>
  <si>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</si>
  <si>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</si>
  <si>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</si>
  <si>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</si>
  <si>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</si>
  <si>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</si>
  <si>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</si>
  <si>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</si>
  <si>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</si>
  <si>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</si>
  <si>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</si>
  <si>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</si>
  <si>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</si>
  <si>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</si>
  <si>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</si>
  <si>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</si>
  <si>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</si>
  <si>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</si>
  <si>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</si>
  <si>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</si>
  <si>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</si>
  <si>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</si>
  <si>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</si>
  <si>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</si>
  <si>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</si>
  <si>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</si>
  <si>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</si>
  <si>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</si>
  <si>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</si>
  <si>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</si>
  <si>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</si>
  <si>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</si>
  <si>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</si>
  <si>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</si>
  <si>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</si>
  <si>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</si>
  <si>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</si>
  <si>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</si>
  <si>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</si>
  <si>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</si>
  <si>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</si>
  <si>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</si>
  <si>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</si>
  <si>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</si>
  <si>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</si>
  <si>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</si>
  <si>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</si>
  <si>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</si>
  <si>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</si>
  <si>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</si>
  <si>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</si>
  <si>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</si>
  <si>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</si>
  <si>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</si>
  <si>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</si>
  <si>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</si>
  <si>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</si>
  <si>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</si>
  <si>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</si>
  <si>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</si>
  <si>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</si>
  <si>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</si>
  <si>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</si>
  <si>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</si>
  <si>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</si>
  <si>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</si>
  <si>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</si>
  <si>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</si>
  <si>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</si>
  <si>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</si>
  <si>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</si>
  <si>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</si>
  <si>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</si>
  <si>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</si>
  <si>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</si>
  <si>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</si>
  <si>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</si>
  <si>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</si>
  <si>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</si>
  <si>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</si>
  <si>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</si>
  <si>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</si>
  <si>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</si>
  <si>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</si>
  <si>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</si>
  <si>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</si>
  <si>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</si>
  <si>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</si>
  <si>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</si>
  <si>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</si>
  <si>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</si>
  <si>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</si>
  <si>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</si>
  <si>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</si>
  <si>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</si>
  <si>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</si>
  <si>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</si>
  <si>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</si>
  <si>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</si>
  <si>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</si>
  <si>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</si>
  <si>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</si>
  <si>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</si>
  <si>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</si>
  <si>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</si>
  <si>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</si>
  <si>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</si>
  <si>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</si>
  <si>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</si>
  <si>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</si>
  <si>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</si>
  <si>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</si>
  <si>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</si>
  <si>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</si>
  <si>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</si>
  <si>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</si>
  <si>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</si>
  <si>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</si>
  <si>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</si>
  <si>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</si>
  <si>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</si>
  <si>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</si>
  <si>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</si>
  <si>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</si>
  <si>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</si>
  <si>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</si>
  <si>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</si>
  <si>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</si>
  <si>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</si>
  <si>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</si>
  <si>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</si>
  <si>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</si>
  <si>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</si>
  <si>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</si>
  <si>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</si>
  <si>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</si>
  <si>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</si>
  <si>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</si>
  <si>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</si>
  <si>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</si>
  <si>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</si>
  <si>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</si>
  <si>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</si>
  <si>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</si>
  <si>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</si>
  <si>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</si>
  <si>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</si>
  <si>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</si>
  <si>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</si>
  <si>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</si>
  <si>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</si>
  <si>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</si>
  <si>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</si>
  <si>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</si>
  <si>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</si>
  <si>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</si>
  <si>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</si>
  <si>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</si>
  <si>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</si>
  <si>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</si>
  <si>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</si>
  <si>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</si>
  <si>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</si>
  <si>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</si>
  <si>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</si>
  <si>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</si>
  <si>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</si>
  <si>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</si>
  <si>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</si>
  <si>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</si>
  <si>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</si>
  <si>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</si>
  <si>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</si>
  <si>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</si>
  <si>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</si>
  <si>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</si>
  <si>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</si>
  <si>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</si>
  <si>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</si>
  <si>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</si>
  <si>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</si>
  <si>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</si>
  <si>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</si>
  <si>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</si>
  <si>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</si>
  <si>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</si>
  <si>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</si>
  <si>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</si>
  <si>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</si>
  <si>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</si>
  <si>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</si>
  <si>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</si>
  <si>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</si>
  <si>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</si>
  <si>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</si>
  <si>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</si>
  <si>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</si>
  <si>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</si>
  <si>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</si>
  <si>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</si>
  <si>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</si>
  <si>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</si>
  <si>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</si>
  <si>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</si>
  <si>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</si>
  <si>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</si>
  <si>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</si>
  <si>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</si>
  <si>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</si>
  <si>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</si>
  <si>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</si>
  <si>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</si>
  <si>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</si>
  <si>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</si>
  <si>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</si>
  <si>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</si>
  <si>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</si>
  <si>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</si>
  <si>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</si>
  <si>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</si>
  <si>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</si>
  <si>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</si>
  <si>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</si>
  <si>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</si>
  <si>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</si>
  <si>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</si>
  <si>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</si>
  <si>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</si>
  <si>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</si>
  <si>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</si>
  <si>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</si>
  <si>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</si>
  <si>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</si>
  <si>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</si>
  <si>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</si>
  <si>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</si>
  <si>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</si>
  <si>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</si>
  <si>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</si>
  <si>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</si>
  <si>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</si>
  <si>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</si>
  <si>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</si>
  <si>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</si>
  <si>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</si>
  <si>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</si>
  <si>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</si>
  <si>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</si>
  <si>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</si>
  <si>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</si>
  <si>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</si>
  <si>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</si>
  <si>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</si>
  <si>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</si>
  <si>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</si>
  <si>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</si>
  <si>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</si>
  <si>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</si>
  <si>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</si>
  <si>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</si>
  <si>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</si>
  <si>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</si>
  <si>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</si>
  <si>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</si>
  <si>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</si>
  <si>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</si>
  <si>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</si>
  <si>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</si>
  <si>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</si>
  <si>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</si>
  <si>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</si>
  <si>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</si>
  <si>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</si>
  <si>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</si>
  <si>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</si>
  <si>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</si>
  <si>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</si>
  <si>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</si>
  <si>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</si>
  <si>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</si>
  <si>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</si>
  <si>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</si>
  <si>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</si>
  <si>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</si>
  <si>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</si>
  <si>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</si>
  <si>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</si>
  <si>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</si>
  <si>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</si>
  <si>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</si>
  <si>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</si>
  <si>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</si>
  <si>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</si>
  <si>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</si>
  <si>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</si>
  <si>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</si>
  <si>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</si>
  <si>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</si>
  <si>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</si>
  <si>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</si>
  <si>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</si>
  <si>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</si>
  <si>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</si>
  <si>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</si>
  <si>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</si>
  <si>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</si>
  <si>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</si>
  <si>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</si>
  <si>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</si>
  <si>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</si>
  <si>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</si>
  <si>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</si>
  <si>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</si>
  <si>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</si>
  <si>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</si>
  <si>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</si>
  <si>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</si>
  <si>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</si>
  <si>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</si>
  <si>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</si>
  <si>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</si>
  <si>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</si>
  <si>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</si>
  <si>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</si>
  <si>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</si>
  <si>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</si>
  <si>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</si>
  <si>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</si>
  <si>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</si>
  <si>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</si>
  <si>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</si>
  <si>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</si>
  <si>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</si>
  <si>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</si>
  <si>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</si>
  <si>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</si>
  <si>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</si>
  <si>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</si>
  <si>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</si>
  <si>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</si>
  <si>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</si>
  <si>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</si>
  <si>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</si>
  <si>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</si>
  <si>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</si>
  <si>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</si>
  <si>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</si>
  <si>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</si>
  <si>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</si>
  <si>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</si>
  <si>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</si>
  <si>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</si>
  <si>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</si>
  <si>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</si>
  <si>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</si>
  <si>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</si>
  <si>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</si>
  <si>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</si>
  <si>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</si>
  <si>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</si>
  <si>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</si>
  <si>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</si>
  <si>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</si>
  <si>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</si>
  <si>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</si>
  <si>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</si>
  <si>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</si>
  <si>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</si>
  <si>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</si>
  <si>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</si>
  <si>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</si>
  <si>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</si>
  <si>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</si>
  <si>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</si>
  <si>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</si>
  <si>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</si>
  <si>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</si>
  <si>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</si>
  <si>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</si>
  <si>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</si>
  <si>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</si>
  <si>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</si>
  <si>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</si>
  <si>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</si>
  <si>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</si>
  <si>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</si>
  <si>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</si>
  <si>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</si>
  <si>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</si>
  <si>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</si>
  <si>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</si>
  <si>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</si>
  <si>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</si>
  <si>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</si>
  <si>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</si>
  <si>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</si>
  <si>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</si>
  <si>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</si>
  <si>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</si>
  <si>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</si>
  <si>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</si>
  <si>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</si>
  <si>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</si>
  <si>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</si>
  <si>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</si>
  <si>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</si>
  <si>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</si>
  <si>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</si>
  <si>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</si>
  <si>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</si>
  <si>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</si>
  <si>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</si>
  <si>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</si>
  <si>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</si>
  <si>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</si>
  <si>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</si>
  <si>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</si>
  <si>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</si>
  <si>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</si>
  <si>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</si>
  <si>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</si>
  <si>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</si>
  <si>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</si>
  <si>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</si>
  <si>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</si>
  <si>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</si>
  <si>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</si>
  <si>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</si>
  <si>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</si>
  <si>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</si>
  <si>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</si>
  <si>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</si>
  <si>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</si>
  <si>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</si>
  <si>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</si>
  <si>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</si>
  <si>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</si>
  <si>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</si>
  <si>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</si>
  <si>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</si>
  <si>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</si>
  <si>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</si>
  <si>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</si>
  <si>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</si>
  <si>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</si>
  <si>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</si>
  <si>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</si>
  <si>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</si>
  <si>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</si>
  <si>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</si>
  <si>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</si>
  <si>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</si>
  <si>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</si>
  <si>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</si>
  <si>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</si>
  <si>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</si>
  <si>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</si>
  <si>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</si>
  <si>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</si>
  <si>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</si>
  <si>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</si>
  <si>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</si>
  <si>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</si>
  <si>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</si>
  <si>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</si>
  <si>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</si>
  <si>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</si>
  <si>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</si>
  <si>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</si>
  <si>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</si>
  <si>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</si>
  <si>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</si>
  <si>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</si>
  <si>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</si>
  <si>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</si>
  <si>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</si>
  <si>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</si>
  <si>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</si>
  <si>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</si>
  <si>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</si>
  <si>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</si>
  <si>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</si>
  <si>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</si>
  <si>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</si>
  <si>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</si>
  <si>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</si>
  <si>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</si>
  <si>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</si>
  <si>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</si>
  <si>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</si>
  <si>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</si>
  <si>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</si>
  <si>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</si>
  <si>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</si>
  <si>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</si>
  <si>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</si>
  <si>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</si>
  <si>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</si>
  <si>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</si>
  <si>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</si>
  <si>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</si>
  <si>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</si>
  <si>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</si>
  <si>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</si>
  <si>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</si>
  <si>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</si>
  <si>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</si>
  <si>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</si>
  <si>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</si>
  <si>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</si>
  <si>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</si>
  <si>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</si>
  <si>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</si>
  <si>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</si>
  <si>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</si>
  <si>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</si>
  <si>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</si>
  <si>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</si>
  <si>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</si>
  <si>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</si>
  <si>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</si>
  <si>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</si>
  <si>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</si>
  <si>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</si>
  <si>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</si>
  <si>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</si>
  <si>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</si>
  <si>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</si>
  <si>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</si>
  <si>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</si>
  <si>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</si>
  <si>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</si>
  <si>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</si>
  <si>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</si>
  <si>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</si>
  <si>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</si>
  <si>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</si>
  <si>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</si>
  <si>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</si>
  <si>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</si>
  <si>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</si>
  <si>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</si>
  <si>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</si>
  <si>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</si>
  <si>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</si>
  <si>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</si>
  <si>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</si>
  <si>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</si>
  <si>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</si>
  <si>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</si>
  <si>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</si>
  <si>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</si>
  <si>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</si>
  <si>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</si>
  <si>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</si>
  <si>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</si>
  <si>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</si>
  <si>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</si>
  <si>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</si>
  <si>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</si>
  <si>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</si>
  <si>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</si>
  <si>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</si>
  <si>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</si>
  <si>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</si>
  <si>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</si>
  <si>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</si>
  <si>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</si>
  <si>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</si>
  <si>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</si>
  <si>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</si>
  <si>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</si>
  <si>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</si>
  <si>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</si>
  <si>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</si>
  <si>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</si>
  <si>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</si>
  <si>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</si>
  <si>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</si>
  <si>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</si>
  <si>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</si>
  <si>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</si>
  <si>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</si>
  <si>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</si>
  <si>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</si>
  <si>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</si>
  <si>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</si>
  <si>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</si>
  <si>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</si>
  <si>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</si>
  <si>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</si>
  <si>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</si>
  <si>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</si>
  <si>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</si>
  <si>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</si>
  <si>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</si>
  <si>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</si>
  <si>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</si>
  <si>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</si>
  <si>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</si>
  <si>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</si>
  <si>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</si>
  <si>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</si>
  <si>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</si>
  <si>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</si>
  <si>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</si>
  <si>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</si>
  <si>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</si>
  <si>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</si>
  <si>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</si>
  <si>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</si>
  <si>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</si>
  <si>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</si>
  <si>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</si>
  <si>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</si>
  <si>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</si>
  <si>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</si>
  <si>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</si>
  <si>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</si>
  <si>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</si>
  <si>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</si>
  <si>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</si>
  <si>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</si>
  <si>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</si>
  <si>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</si>
  <si>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</si>
  <si>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</si>
  <si>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</si>
  <si>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</si>
  <si>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</si>
  <si>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</si>
  <si>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</si>
  <si>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</si>
  <si>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</si>
  <si>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</si>
  <si>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</si>
  <si>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</si>
  <si>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</si>
  <si>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</si>
  <si>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</si>
  <si>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</si>
  <si>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</si>
  <si>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</si>
  <si>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</si>
  <si>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</si>
  <si>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</si>
  <si>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</si>
  <si>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</si>
  <si>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</si>
  <si>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</si>
  <si>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</si>
  <si>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</si>
  <si>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</si>
  <si>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</si>
  <si>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</si>
  <si>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</si>
  <si>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</si>
  <si>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</si>
  <si>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</si>
  <si>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</si>
  <si>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</si>
  <si>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</si>
  <si>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</si>
  <si>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</si>
  <si>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</si>
  <si>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</si>
  <si>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</si>
  <si>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</si>
  <si>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</si>
  <si>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</si>
  <si>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</si>
  <si>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</si>
  <si>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</si>
  <si>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</si>
  <si>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</si>
  <si>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</si>
  <si>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</si>
  <si>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</si>
  <si>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</si>
  <si>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</si>
  <si>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</si>
  <si>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</si>
  <si>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</si>
  <si>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</si>
  <si>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</si>
  <si>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</si>
  <si>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</si>
  <si>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</si>
  <si>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</si>
  <si>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</si>
  <si>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</si>
  <si>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</si>
  <si>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</si>
  <si>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</si>
  <si>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</si>
  <si>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</si>
  <si>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</si>
  <si>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</si>
  <si>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</si>
  <si>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</si>
  <si>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</si>
  <si>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</si>
  <si>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</si>
  <si>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</si>
  <si>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</si>
  <si>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</si>
  <si>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</si>
  <si>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</si>
  <si>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</si>
  <si>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</si>
  <si>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</si>
  <si>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</si>
  <si>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</si>
  <si>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</si>
  <si>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</si>
  <si>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</si>
  <si>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</si>
  <si>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</si>
  <si>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</si>
  <si>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</si>
  <si>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</si>
  <si>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</si>
  <si>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</si>
  <si>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</si>
  <si>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</si>
  <si>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</si>
  <si>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</si>
  <si>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</si>
  <si>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</si>
  <si>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</si>
  <si>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</si>
  <si>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</si>
  <si>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</si>
  <si>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</si>
  <si>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</si>
  <si>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</si>
  <si>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</si>
  <si>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</si>
  <si>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</si>
  <si>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</si>
  <si>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</si>
  <si>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</si>
  <si>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</si>
  <si>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</si>
  <si>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</si>
  <si>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</si>
  <si>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</si>
  <si>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</si>
  <si>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</si>
  <si>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</si>
  <si>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</si>
  <si>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</si>
  <si>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</si>
  <si>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</si>
  <si>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</si>
  <si>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</si>
  <si>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</si>
  <si>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</si>
  <si>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</si>
  <si>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</si>
  <si>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</si>
  <si>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</si>
  <si>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</si>
  <si>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</si>
  <si>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</si>
  <si>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</si>
  <si>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</si>
  <si>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</si>
  <si>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</si>
  <si>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</si>
  <si>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</si>
  <si>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</si>
  <si>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</si>
  <si>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</si>
  <si>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</si>
  <si>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</si>
  <si>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</si>
  <si>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</si>
  <si>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</si>
  <si>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</si>
  <si>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</si>
  <si>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</si>
  <si>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</si>
  <si>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</si>
  <si>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</si>
  <si>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</si>
  <si>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</si>
  <si>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</si>
  <si>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</si>
  <si>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</si>
  <si>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</si>
  <si>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</si>
  <si>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</si>
  <si>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</si>
  <si>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</si>
  <si>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</si>
  <si>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</si>
  <si>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</si>
  <si>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</si>
  <si>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</si>
  <si>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</si>
  <si>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</si>
  <si>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</si>
  <si>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</si>
  <si>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</si>
  <si>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</si>
  <si>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</si>
  <si>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</si>
  <si>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</si>
  <si>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</si>
  <si>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</si>
  <si>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</si>
  <si>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</si>
  <si>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Total Plan de Desarrollo</t>
  </si>
  <si>
    <t>Ene</t>
  </si>
  <si>
    <t>Feb</t>
  </si>
  <si>
    <t xml:space="preserve">Mar </t>
  </si>
  <si>
    <t>Abr</t>
  </si>
  <si>
    <t>May</t>
  </si>
  <si>
    <t>Jun</t>
  </si>
  <si>
    <t>Jul</t>
  </si>
  <si>
    <t>Ago</t>
  </si>
  <si>
    <t>Sep</t>
  </si>
  <si>
    <t>Oct</t>
  </si>
  <si>
    <t>Nov</t>
  </si>
  <si>
    <t>Dic</t>
  </si>
  <si>
    <t>% Cumplimiento</t>
  </si>
  <si>
    <t>% Cumplimiento Plan de Desarrollo</t>
  </si>
  <si>
    <t>Meta Cuatrienio</t>
  </si>
  <si>
    <t>Tipo de Anualización</t>
  </si>
  <si>
    <t>Constante</t>
  </si>
  <si>
    <t>Creciente</t>
  </si>
  <si>
    <t>Decreciente</t>
  </si>
  <si>
    <t>Suma</t>
  </si>
  <si>
    <t>Programa</t>
  </si>
  <si>
    <t>Avances y Logros</t>
  </si>
  <si>
    <t>Beneficios</t>
  </si>
  <si>
    <t>Total Vigencia</t>
  </si>
  <si>
    <t>Retrasos y soluciones</t>
  </si>
  <si>
    <t>Fecha de seguimiento</t>
  </si>
  <si>
    <t xml:space="preserve">Componente </t>
  </si>
  <si>
    <t>Código</t>
  </si>
  <si>
    <t>Descripción</t>
  </si>
  <si>
    <t>Entidad responsable</t>
  </si>
  <si>
    <t>PROCESO DE PLANEACIÓN DE TRANSPORTE E INFRAESTRUCTURA</t>
  </si>
  <si>
    <t>SISTEMA INTEGRADO DE GESTIÓN BAJO EL ESTÁNDAR MIPG</t>
  </si>
  <si>
    <t>Meta Plan de Desarrollo</t>
  </si>
  <si>
    <t>Propósito</t>
  </si>
  <si>
    <t>Programas</t>
  </si>
  <si>
    <t>Propósitos</t>
  </si>
  <si>
    <t>PLAN MAESTRO DE MOVILIDAD</t>
  </si>
  <si>
    <t>AVANCE CUALITATIVO</t>
  </si>
  <si>
    <t xml:space="preserve">
PRESUPUESTO (Millones de pesos)</t>
  </si>
  <si>
    <t>AVANCE TRIMESTRAL (Magnitud)</t>
  </si>
  <si>
    <t>FORMATO DE SEGUIMIENTO A LA POLÍTICA PÚBLICA DE MOVILIDAD</t>
  </si>
  <si>
    <t>Código: PM01-PR05-F01</t>
  </si>
  <si>
    <t>Programado 2020</t>
  </si>
  <si>
    <t>Ejecutado
 2020</t>
  </si>
  <si>
    <t>Programado 2021</t>
  </si>
  <si>
    <t>Ejecutado
 2021</t>
  </si>
  <si>
    <t>Programado 2022</t>
  </si>
  <si>
    <t>Ejecutado
 2022</t>
  </si>
  <si>
    <t>Programado 2023</t>
  </si>
  <si>
    <t>Ejecutado
 2023</t>
  </si>
  <si>
    <t>Diseñar e implementar 4 fuentes de fondeo para el SITP y el Sector Movilidad</t>
  </si>
  <si>
    <t>Reducir el gasto en transporte público de los hogares de mayor vulnerabilidad económica, con enfoque poblacional, diferencial y de género, para que represente el 15% de sus ingresos</t>
  </si>
  <si>
    <t>Aumentar en un 50% los viajes en bicicleta a través de la implementación de la política publica de la bicicleta</t>
  </si>
  <si>
    <t>Generar las condiciones para aumentar a 6.500 los vehículos de cero y bajas emisiones en el parque automotor de Bogotá, incluyendo la implementación de 20 puntos públicos de carga rápida</t>
  </si>
  <si>
    <t>Gestionar la implementación de un sistema de bicicletas públicas</t>
  </si>
  <si>
    <t>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</si>
  <si>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Reducir en el 10% como promedio ponderado ciudad, la concentración de material particulado PM10 y PM2.5, mediante la implementación del Plan de Gestión Integral de Calidad de Aire (aporte de movilidad a meta del sector ambiente)</t>
  </si>
  <si>
    <t>1. Reducir en 20% el número de víctimas fatales por siniestros viales para cada uno de los actores de la vía 2. Reducir en 20% el número de jóvenes (entre 14 y 28 años) fallecidos por siniestros viales</t>
  </si>
  <si>
    <t>Aumentar en 20% la oferta de transporte público del SITP</t>
  </si>
  <si>
    <t>Aumentar en 4 puntos porcentuales la confiabilidad del servicio del SITP en sus componentes troncal y zonal</t>
  </si>
  <si>
    <t>Mejoramiento de 43 estaciones del sistema TransMilenio</t>
  </si>
  <si>
    <t>Diseñar y contratar la construcción de 6 patios troncales y zonales del SITP</t>
  </si>
  <si>
    <t>Ejecutar las obras para la adecuación de 29.6 km de corredores de transporte masivo</t>
  </si>
  <si>
    <t>Ejecutar las obras para la adecuación de 20 Km del corredor verde de la carrera séptima</t>
  </si>
  <si>
    <t>Avanzar en un 60% en la construcción del cable aéreo de San Cristóbal y el 100% de la estructuración de otros 2 cables</t>
  </si>
  <si>
    <t>Diseñar y contratar la construcción de la estación central del Sistema TransMilenio</t>
  </si>
  <si>
    <t>Conservar 190 km. de cicloinfraestructura</t>
  </si>
  <si>
    <t>Consolidar y reforzar el programa de movilidad Niños y Niñas Primero con el fin de aumentar el número de beneficiados y facilitar el acceso a la educación de niñas, niños y adolescentes</t>
  </si>
  <si>
    <t>Construir 280 km. de cicloinfraestructura</t>
  </si>
  <si>
    <t>Definir e implementar dos estrategias de cultura ciudadana para el sistema de movilidad, con enfoque diferencial, de género y territorial, donde una de ellas incluya la prevención, atención y sanción de la violencia contra la mujer en el transporte</t>
  </si>
  <si>
    <t>Definir e implementar un instrumento para la medición y seguimiento de la experiencia del usuario y del prestador del servicio en el transporte público individual</t>
  </si>
  <si>
    <t>Diseñar, gestionar e implementar una estrategia para aumentar la ocupación promedio del vehículo privado en la ciudad</t>
  </si>
  <si>
    <t>Disminuir en un 10% el tiempo promedio en minutos, de acceso al Transporte Público</t>
  </si>
  <si>
    <t>Formular e implementar una estrategia integral para mejorar la calidad del transporte público urbano regional</t>
  </si>
  <si>
    <t>Reducir en 2 puntos porcentuales la evasión en el SITP</t>
  </si>
  <si>
    <t>Alcanzar el 100% del proceso de contratación para la expansión de la PLMB-Fase 2</t>
  </si>
  <si>
    <t>Alcanzar el 60 % del ciclo de vida del proyecto PLMB - Tramo 1</t>
  </si>
  <si>
    <t>Implementar 5.000 cupos de cicloparqueaderos</t>
  </si>
  <si>
    <t>Implementar y operar el Centro de Orientación a Victimas por Siniestros Viales</t>
  </si>
  <si>
    <t>Mantener el tiempo promedio de viaje en los 14 corredores principales de la ciudad para todos los usuarios de la vía</t>
  </si>
  <si>
    <t>Mantenimiento del 100% de las estaciones del Sistema TransMilenio</t>
  </si>
  <si>
    <t>Realizar actividades de conservación a 2.308 km carril de malla vial</t>
  </si>
  <si>
    <t>Construir 146 km. de malla vial. En esta construcción se contara con un 35% de mano de obra de la localidad donde se ejecute el proyecto</t>
  </si>
  <si>
    <t>Número de fuentes de fondeo implementadas para el sector Movilidad</t>
  </si>
  <si>
    <t>Porcentaje de avance en la estructuración, implementación y operación del estacionamiento en vía para la ciudad de Bogotá</t>
  </si>
  <si>
    <t>Porcentaje de gasto en transporte público de hogares estrato 1</t>
  </si>
  <si>
    <t>Porcentaje de gasto en transporte público de hogares estrato 2</t>
  </si>
  <si>
    <t>Número de viajes en bicicleta</t>
  </si>
  <si>
    <t>Número de vehículos de cero y bajas emisiones en el parque automotor de Bogotá</t>
  </si>
  <si>
    <t>Número de puntos públicos de carga rápida implementados</t>
  </si>
  <si>
    <t>Porcentaje de avance en la implementación de un sistema de bicicletas públicas</t>
  </si>
  <si>
    <t>Porcentaje de implementación de la estrategia de fomento de la micromovilidad</t>
  </si>
  <si>
    <t>Concentración promedio ponderado de ciudad de material particulado PM 10</t>
  </si>
  <si>
    <t>Concentración promedio ponderado de ciudad de material particulado PM 2,5</t>
  </si>
  <si>
    <t>Número de personas fallecidas por siniestros viales</t>
  </si>
  <si>
    <t>Número de sillas adicionales</t>
  </si>
  <si>
    <t>Confiabilidad del servicio del SITP en el componente troncal y zonal</t>
  </si>
  <si>
    <t>Número de jóvenes fallecidos por siniestros viales en jóvenes entre 14 y 28 años</t>
  </si>
  <si>
    <t>Porcentaje de Acciones de seguimiento a la implementación del SITP alcanzado</t>
  </si>
  <si>
    <t>Porcentaje de acciones de seguimiento a los proyectos de infraestructura vial y equipamientos de transporte del sistema de movilidad alcanzado</t>
  </si>
  <si>
    <t>Porcentaje de avance anual en las actividades a cargo de TMSA para el mejoramiento de 43 estaciones del sistema Transmilenio</t>
  </si>
  <si>
    <t>Porcentaje de avance anual en las actividades a cargo de TMSA para diseñar y contratar la construcción de 6 patios troncales y zonales del SITP</t>
  </si>
  <si>
    <t>Porcentaje de avance anual en las actividades a cargo de TMSA para adecuación de 29.6 km de corredores de transporte masivo</t>
  </si>
  <si>
    <t>Porcentaje de avance anual en las actividades a cargo de TMSA para ejecutar las obras para la adecuación de 20 Km del corredor verde de la carrera séptima</t>
  </si>
  <si>
    <t>Porcentaje  de cable aéreo construido</t>
  </si>
  <si>
    <t>Porcentaje de avance anual en las actividades a cargo de TMSA para diseñar y contratar la construcción de la estación central del Sistema Transmilenio</t>
  </si>
  <si>
    <t>Kilómetros de ciclorruta conservados</t>
  </si>
  <si>
    <t>Número de Niños y niñas beneficiados con el programa</t>
  </si>
  <si>
    <t>Kilómetros de ciclorruta construidos</t>
  </si>
  <si>
    <t>Kilómetros de ciclovía temporal en operación</t>
  </si>
  <si>
    <t>Número de estrategias de cultura ciudadana implementadas</t>
  </si>
  <si>
    <t>Número de Instrumentos implementados para la medición y seguimiento de la experiencia del usuario y del prestador del servicio de taxis</t>
  </si>
  <si>
    <t>Número de estrategias implementadas para el aumento de ocupación de vehículos privados</t>
  </si>
  <si>
    <t>Tiempo promedio en minutos de acceso al Transporte Público (tiempo de caminata y tiempo de espera) para SITP provisional, Zonal y Troncal en la primera etapa para los hogares ubicados en Bogotá</t>
  </si>
  <si>
    <t>Número de estrategias implementadas para mejorar la calidad del transporte público urbano regional</t>
  </si>
  <si>
    <t>Kilómetros de corredores de transporte masivo ejecutados</t>
  </si>
  <si>
    <t>Kilómetros de corredor verde de la carrera séptima ejecutado</t>
  </si>
  <si>
    <t>Reducir en 2 puntos porcentuales la evasión en el componente troncal y zonal del SITP</t>
  </si>
  <si>
    <t>Porcentaje de avance del Proceso de contratación para la expansión de la PLMB - Fase 2 culminado</t>
  </si>
  <si>
    <t>Porcentaje de Avance en el ciclo del proyecto PLMB - Tramo 1</t>
  </si>
  <si>
    <t>Número de cupos de cicloparquederos gestionados en infraestructura pública</t>
  </si>
  <si>
    <t>Porcentaje de avance de las acciones para aumentar el número de cupos de cicloparqueaderos en infraestructura privada</t>
  </si>
  <si>
    <t>Porcentaje de avance en la ejecución física de la construcción del proyecto Avenida 68 alimentadora de la PLMB</t>
  </si>
  <si>
    <t>Número de Centros de Orientación a Victimas por Siniestros Viales implementados y operando</t>
  </si>
  <si>
    <t>Tiempo promedio de viaje en los 14 corredores principales de la ciudad</t>
  </si>
  <si>
    <t>Porcentaje de estaciones mantenidas anualmente</t>
  </si>
  <si>
    <t>Numero de Cables aéreos implementados y estructurados (se mide solo estructurados)</t>
  </si>
  <si>
    <t>Kilómetros de malla vial conservada</t>
  </si>
  <si>
    <t>Kilómetros de malla vial construida</t>
  </si>
  <si>
    <t>Porcentaje de estructuración del proyecto de la Avenida Centenario entre la Crrera 50 y el límite del Distrito, como parte del borde occidental</t>
  </si>
  <si>
    <t>Porcentaje de avance en la ejecución física del proyecto de la extension del tramo 1 de la troncal de Transmilenio por la Avenida Caracas</t>
  </si>
  <si>
    <t>Porcentaje de avance en la ejecución física del proyecto de la troncal de Transmilenio por la Avenida Ciudad de Cali</t>
  </si>
  <si>
    <t>Porcentaje de ejecución de los diseños y las obras requeridas en el proyecto denominado Ciclo Alameda Medio Milenio</t>
  </si>
  <si>
    <t>Número de Puentes vehiculares construidos (puentes vehiculares o intersecciones a desnivel)</t>
  </si>
  <si>
    <t>Número de puentes vehiculares reforzados</t>
  </si>
  <si>
    <t>Número de cupos de cicloparqueaderos implementados</t>
  </si>
  <si>
    <t>Kilómetros carril de malla vial troncal conservados</t>
  </si>
  <si>
    <t>Número de estaciones mejoradas</t>
  </si>
  <si>
    <t>Número de estaciones centrales del sistema Transmilenio diseñadas y contratadas</t>
  </si>
  <si>
    <t>Número de patios diseñados y contratada su construcción (patios troncales y zonales de SITP diseñados)</t>
  </si>
  <si>
    <t>Número de patios troncales y zonales de SITP con su construcción contratada</t>
  </si>
  <si>
    <t>Número de Regiotrams estructurados</t>
  </si>
  <si>
    <t>Número de Regiotrams implementados</t>
  </si>
  <si>
    <t>Kilometros de malla vial conservada con fuente SGR</t>
  </si>
  <si>
    <t>Transporte Público</t>
  </si>
  <si>
    <t xml:space="preserve">Transporte no motorizado </t>
  </si>
  <si>
    <t>Componente ambiental</t>
  </si>
  <si>
    <t>Plan de Seguridad Vial</t>
  </si>
  <si>
    <t xml:space="preserve">Infraestructura Vial </t>
  </si>
  <si>
    <t>Codigo meta PDD</t>
  </si>
  <si>
    <t>Código Indicador</t>
  </si>
  <si>
    <t>Nombre Indicador</t>
  </si>
  <si>
    <t>Porcentaje de avance físico en los estudios  del proyecto financiado con regalías denominado 'Canal Salitre'</t>
  </si>
  <si>
    <t>Porcentaje de avance físico en los estudios  del proyecto financiado con regalías denominado 'Avenida Centenario'</t>
  </si>
  <si>
    <t>Porcentaje de avance físico en los estudios  del proyecto financiado con regalías denominado 'Avenida 170'</t>
  </si>
  <si>
    <t>Porcentaje de avance físico en los estudios  del proyecto financiado con regalías denominado 'ALO'</t>
  </si>
  <si>
    <t>Porcentaje de avance físico en los estudios  del proyecto financiado con regalías denominado 'Autonorte'</t>
  </si>
  <si>
    <t>Porcentaje de avance físico en los estudios  del proyecto financiado con regalías denominado 'Circunvalar de Oriente'</t>
  </si>
  <si>
    <t>Porcentaje de avance físico en los estudios  del proyecto financiado con regalías denominado 'Avenida Boyacá'</t>
  </si>
  <si>
    <t>Porcentaje de avance físico del proyecto financiado con regalías denominado 'Construcción del Intercambiador NQS-BOSA'</t>
  </si>
  <si>
    <t>Construir o reforzar 29 Puentes vehiculares e intersecciones a desnivel</t>
  </si>
  <si>
    <t>Conservar 360 km-carril de malla vial troncal</t>
  </si>
  <si>
    <t>Gestionar el 100% de la inserción urbana del Regiotram de Occidente, diseñar una estrategia de apoyo a la estructuración del Regiotram del Norte y estructuración del Regiotram del sur</t>
  </si>
  <si>
    <t>Codigo Programa</t>
  </si>
  <si>
    <t>Subsidios y transferencias para la equidad</t>
  </si>
  <si>
    <t>Manejo y prevención de contaminación</t>
  </si>
  <si>
    <t>Movilidad segura, sostenible y accesible</t>
  </si>
  <si>
    <t>Red de Metros</t>
  </si>
  <si>
    <t>Codigo Propósito</t>
  </si>
  <si>
    <t>Hacer un nuevo contrato social con igualdad de oportunidades para la inclusión social, productiva y política</t>
  </si>
  <si>
    <t>Cambiar nuestros hábitos de vida para reverdecer a Bogotá y adaptarnos y mitigar la crisis climática</t>
  </si>
  <si>
    <t>Hacer de Bogotá Región un modelo de movilidad multimodal, incluyente y sostenible</t>
  </si>
  <si>
    <t>Meta 2020</t>
  </si>
  <si>
    <t>Avance 2020</t>
  </si>
  <si>
    <t>Meta 2021</t>
  </si>
  <si>
    <t>Avance 2021</t>
  </si>
  <si>
    <t>Meta 2022</t>
  </si>
  <si>
    <t>Avance 2022</t>
  </si>
  <si>
    <t>Meta 2023</t>
  </si>
  <si>
    <t>Avance 2023</t>
  </si>
  <si>
    <t>Meta 2024</t>
  </si>
  <si>
    <t>Avance 2024</t>
  </si>
  <si>
    <t>Logistica de Movilidad</t>
  </si>
  <si>
    <t>ἱ1</t>
  </si>
  <si>
    <t>ἱ2</t>
  </si>
  <si>
    <t>ἱ3</t>
  </si>
  <si>
    <t>ἱ4</t>
  </si>
  <si>
    <t>ἱ5</t>
  </si>
  <si>
    <t>ἱ6</t>
  </si>
  <si>
    <t>ἱ7</t>
  </si>
  <si>
    <t>ἱ8</t>
  </si>
  <si>
    <t>ἱ9</t>
  </si>
  <si>
    <t>ἱ10</t>
  </si>
  <si>
    <t>ἱ11</t>
  </si>
  <si>
    <t>ἱ12</t>
  </si>
  <si>
    <t>ἱ13</t>
  </si>
  <si>
    <t>ἱ14</t>
  </si>
  <si>
    <t>Indice de pasajeros por kilómetro (IPK)</t>
  </si>
  <si>
    <t>Edad promedio de los vehículos de transporte público</t>
  </si>
  <si>
    <t>Porcentaje de taxis ocupados</t>
  </si>
  <si>
    <t>Estado de la malla vial</t>
  </si>
  <si>
    <t>Índice de accidentalidad</t>
  </si>
  <si>
    <t>Distancia promedio de viajes</t>
  </si>
  <si>
    <t>Velocidad promedio para modos motorizados</t>
  </si>
  <si>
    <t>Porcentaje de ejecución de las estrategias de ordenamiento logístico que incluye los corredores y centros logísticos</t>
  </si>
  <si>
    <t>Participación del GNV y otros combustibles amigables con el medio ambiente, en el total de energía consumida para el sector transporte</t>
  </si>
  <si>
    <t>Distancia promedio recorrida a pie</t>
  </si>
  <si>
    <t>Distancia promedio recorrida en bicicleta</t>
  </si>
  <si>
    <t>Sostenibilidad financiera</t>
  </si>
  <si>
    <t>Porcentaje de implementación del SIMUR y ejecutorias de la Agenda de Movilidad</t>
  </si>
  <si>
    <t>Porcentaje de la población de los municipios con viajes rutinarios a Bogotá</t>
  </si>
  <si>
    <t>TMSA</t>
  </si>
  <si>
    <t>SDM</t>
  </si>
  <si>
    <t>IDU - UMMV</t>
  </si>
  <si>
    <t>TMSA - SDM</t>
  </si>
  <si>
    <t>SDM - IDU - TMSA - UMMV - TT</t>
  </si>
  <si>
    <t>SDM - TT</t>
  </si>
  <si>
    <t>Pendiente</t>
  </si>
  <si>
    <t>Periodicidad quinquenal</t>
  </si>
  <si>
    <t>2020</t>
  </si>
  <si>
    <t>2021</t>
  </si>
  <si>
    <t>2022</t>
  </si>
  <si>
    <t>2023</t>
  </si>
  <si>
    <t>2024</t>
  </si>
  <si>
    <t>Cód. Entidad Responsable</t>
  </si>
  <si>
    <t>Nombre Entidad Responsable</t>
  </si>
  <si>
    <t>Secretaría Distrital de Movilidad</t>
  </si>
  <si>
    <t>Instituto de Desarrollo Urbano</t>
  </si>
  <si>
    <t>Unidad Administrativa Especial de Rehabilitación y Mantenimiento Vial</t>
  </si>
  <si>
    <t>Empresa de Transporte del Tercer Milenio - Transmilenio S.A.</t>
  </si>
  <si>
    <t>Empresa Metro de Bogotá S.A.</t>
  </si>
  <si>
    <t>RETRASO: el actor vial con mayor impacto en las cifras de siniestralidad es el motociclista y el aumento en las cifras se explica en:
- Mayor número de motociclistas circulando en la ciudad, estos se evidnecia en los numeros de trámites de expedición de licencias de conducción para motos (A1/A2) en la ciudad: para los 4 primeros meses del año 2023 respecto al mismo periodo de 2022 se redujo un 10%, si comparamos ese mismo período del 2023 respecto al 2019 el incremento es del 82%.  Por otra parte, si comparamos el 2022 Vs. 2021 se presentó un incremento del 29%, año 2022 Vs. 2019 el incremento es del 96%
SOLUCIONES:
- Planes de Manejo de Tránsito que buscan disminuir los riesgos de siniestralidad vial.
- Implementación de los PMT, condiciones de rutas de desvío y corredores principales de tránsito de transporte de carga
- Implementación de medidas de gestión del tránsito
- Incentivo del uso de medios sostenibles</t>
  </si>
  <si>
    <t>La meta cuenta con dos indicadores, a continuación, el reporte de cada uno de ellos con corte a junio de 2023:
*Número de personas fallecidas por siniestros viales:
En cifras preliminares, en Bogotá aumentaron 55 víctimas fatales en siniestros viales en 2023 en comparación con 2019, con un aumento del 25% en las fatalidades. Igualmente, en comparación con 2019 aumentaron 3 víctimas fatales de peatones (aumento de 3%), se salvaron 3 vidas de menores de 13 años (reducción del 43%), aumentó en 5 las fatalidades de adultos mayores (aumento del 9%), y aumentó en 13 víctimas fatales mujeres (aumentó del 25%).  SIGAT (Sistema de Información Geográfico de Accidentes de Tránsito el 04-07-2023). 
* Número de jóvenes fallecidos por siniestros viales en jóvenes entre 14 y 28 años
En cifras preliminares, en Bogotá aumentaron en 20 las víctimas fatales de jóvenes entre los 14 y 28 años (aumentó del 26%), Esta información fue tomada del SIGAT (Sistema de Información Geográfico de Accidentes de Tránsito el 04-07-2023).
Algunas de las acciones del Plan Distrital de Seguridad Vial (PDSV) 2017-2026 que se han realizado para lograr la disminución de fatalidades en accidentes de tránsito
Algunas Acciones del Plan Distrital de Seguridad Vial 2017-2026 que se realizaron para lograr la disminución de fatalidades en siniestros viales de tránsito, son:
Eje 1: Institucionalidad y gestión de la Seguridad Vial: Se llevó a cabo el mes de la prevención vial de la Secretaría Distrital de Movilidad, en donde se realizaron más de 90 actividades de seguridad vial dirigidas a actores vulnerables (motociclistas, ciclistas y peatones) y también se trabajó con los actores viales con quienes se presenta una mayor interacción vial. 
Eje 2: Actores de la vía, comunicación y cultura vial: Desarrollo de feria de servicios y prevención vial para el Barrio Vital San Carlos, coordinación y seguimiento de las jornadas de capacitación dirigidas a Transmilenio S.A y a los concesionarios del Sistema Integrado de Transporte Público. En I Semestre 2023 se programaron 415 sesiones de recapacitación dirigidas a los operadores del componente zonal, En el I semestre se realizaron 34 jornadas en vía. Coordinación y seguimiento de las jornadas de sensibilización en vía en puntos críticos de la operación del Sistema Integrado de Transporte Público. Se realizaron 2 jornadas de sensibilización en campo a la organización Corabastos en la localidad de Kennedy la cual estuvo dirigida a conductores de vehículos de carga pesada y ciclistas de la organización Corabastos. 
Eje 3: Víctimas: En el primer semestre de 2023 (enero-junio) fueron atendidas 325 nuevas víctimas de siniestros viales, de las cuales 74 son conductores, 143 motociclistas, 21 pasajeros, 49 ciclistas y 38 peatones. Se realizaron 332 citas de acogida, 551 citas de orientación jurídica, 191 citas de orientación social y 450 citas de orientación psicológica, para un total de 1.524 citas. 
Eje 4: Infraestructura Segura: En el I Semestre 2023, se han implementado 2.609 medidas integrales de gestión de tránsito, se demarcaron 5.135 pasos peatonales y se han beneficiado 427 Instituciones Educativas. Eje 5: Control para la seguridad vial, tecnología y vehículos: Seguimiento a las actividades de control impulsadas por Subdirección de Control de Tránsito y Transporte. En el I Semestre 2023 se programaron 2.009 controles de velocidad, la imposición de 8.223 comparendos por exceso de velocidad C.29. operación de las Cámaras Salvavidas, se han impuesto 318.474 comparendos C.29. se han realizado 336 controles de embriaguez, que han resultado en la imposición de 1.007 comparendos F</t>
  </si>
  <si>
    <t>El mayor impacto registrado es La reducción de fallecimientos por siniestros viales en peatones. De manera específica, con respecto al mismo periodo de 2019, se salvaron 3 vidas de peatones von una reducción de 5%, el cual era el más vulnerable en época de prepandemia.</t>
  </si>
  <si>
    <t>La meta no presenta retrasos.</t>
  </si>
  <si>
    <t>Meta de tipo creciente cuyo avance es de 192.403 con respecto a las 166.954 Sillas esperadas para la vigencia 2023.
A junio de 2023 se mantienen las 192.403 sillas de oferta (23,05%) con respecto a la línea base para el Plan de Desarrollo.
Por su parte, y en lo que refiere a las Acciones de seguimiento a la implementación del SITP por parte de la Secretaría Distrital de Movilidad, durante el cuatrienio se ha avanzado en las siguientes acciones
-Implementación del SITP en zonas rurales: se revisa conjuntamente con Transmilenio la opción de prestar servicio a Sumapaz (Localidad rural) a través del SITP, el ente gestor revisa las condiciones técnicas, financieras y tecnológicas para esta alternativa.
-Proyecto carriles preferenciales: se adelantó el análisis para la implementación de un carril preferencial en la calle 76 entre la carrera 7 y la avenida Caracas, el cual arrojó como resultado que no es viable por la congestión que se presentaría en la zona de influencia.
-Mejoramiento de la calidad del transporte público: se ha avanzado en análisis de información para las localidades de Ciudad Bolívar y San Cristóbal, de manera paralela se realizan análisis para el sistema troncal y otras localidades
-Mesas de seguimiento a la tutela -Resolución 246-2015 con la participación de Transmilenio S.A., Instituto de Desarrollo Urbano -IDU, Departamento Administrativo del Espacio Público - DADEP, Unidad de Mantenimiento Vial - UMV, Fondo de Desarrollo Local - FDL Alta Consejería de la Tics - ADTICs y Secretaria Jurídica Distrital se han realizado 13 mesas de seguimiento para el cumplimiento de la tutela T-192-14. Ya no se presenta informe el juzgado dio como cumplida la acción.
-Plan de Movilidad Accesible Seguimiento constante a los indicadores de cada uno de los cinco ejes de acción. Estructuración consultoría para "ACTUALIZAR LA CARACTERIZACIÓN SOCIOECONÓMICA Y LOS PATRONES DE VIAJES DE LAS PERSONAS CON DISCAPACIDAD, PARA QUE DESDE EL SECTOR MOVILIDAD SE FORMULEN ACCIONES QUE FACILITEN LA ACCESIBILIDAD A TODAS LAS PERSONAS USUARIAS DEL SISTEMA DE TRANSPORTE DE LA CIUDAD DE BOGOTÁ D.C.".
-Se han realizado mesas interinstitucionales con el IDU, Departamento Administrativo de la Defensoría del Espacio Público, Transmilenio S.A, Unidad Administrativa de Mantenimiento y Rehabilitación de la Malla Vial a fin de acordar acciones para mejorar la accesibilidad en el espacio público asociado a paraderos.
-Mesas al interior de la SDM a fin de coordinar acciones en la implementación de señalización en paraderos del SITP en especial los que presentan conflicto con ciclorutas y/o bicicarriles
-Se han realizado 18 mesas técnicas donde se trataron casos especiales en la implementación de paraderos del servicio zonal del SITP, conforme a la resolución 269 / 2020 
- Se realizó 2 videos en el cual se describen los paraderos accesibles, así como la flota vehicular nueva incorporada (Énfasis en puerta de acceso elevador, sillas PcD, espacio ayuda viva, perro guía.</t>
  </si>
  <si>
    <t>Se tienen 192.403 sillas adicionales en el sistema de transporte público para aumentar la capacidad  en los componentes troncal y zonal, y en consecuencia mejorar la prestación del servicio.</t>
  </si>
  <si>
    <t>Componente Zonal: El corte del 30 de junio está por debajo del corte de marzo en 0.4 puntos debido a que el corte del primer trimestre resulta beneficiado por la operación estacional durante enero e inicios de febrero, ya que al tener mejor velocidad la ciudad se propicia un mejor comportamiento del Índice de Regularidad de los intervalos. Se esperan condiciones mas comparables con el acumulado posterior al segundo trimestre, recogiendo la variedad de condiciones del año.</t>
  </si>
  <si>
    <t>En cuanto al indicador de confiabilidad del servicio del SITP en el componente troncal y zonal TMSA reporta:
Componente Zonal: Los meses habituales del segundo trimestre (abril, mayo y parte de junio) presentan un indicador superior a los meses habituales del primer trimestre (parte de febrero y marzo). Por lo tanto, se evidencia un mejor comportamiento para los meses típicos que resultan más comparables. Hay expectativa ante la afectación por obras que genera pérdida de velocidad y afectación a la confiabilidad.
Componente BRT: El resultado corresponde al porcentaje acumulado del Indicador de Confiabilidad del componente troncal, con corte 31 de mayo de 2023. Los datos obtenidos reflejan la confiabilidad del Sistema en términos de ejecución de la oferta programada, es decir, indican la calidad en la prestación de los servicios troncales para los usuarios, en términos de cumplimiento de despachos, cumplimiento de kilómetros programados y la distancia promedio entre varados. 
Frente a las acciones de la Secretaría Distrital de Movilidad en el seguimiento a los proyectos de infraestructura vial y equipamientos de transporte del sistema de movilidad, durante el cuatrienio se avanza en las acciones de seguimiento a los proyectos de infraestructura vial, emitiendo conceptos oportunos sobre los documentos de metodología para estudios de tránsito revisados y aprobados para equipamientos de transporte del sistema de movilidad entre los cuales se encuentran: 
Metodologías:
- Metodología para el control de cambios del estudio de tránsito del Contrato IDU-1550 de 2018 
-Construcción de la Av. Rincón desde Av. Boyacá hasta Carrera 91
- Metodología del estudio de tránsito para el Tramo 1 del Corredor Verde Carrera 7 
- Factibilidad del proyecto -Andenes y ciclorruta Calle 90 Unicentro de Occidente- y Metodología para el estudio de transporte del Complejo de Intercambio Modal del Norte.
- Metodología Estudio de Tránsito: Ciclo Alameda Medio Milenio. 
- Metodología Contrato IDU-1708-2021 estudios y Diseños de los accesos viales María Paz; 
- Contrato IDU-1601 de 2020,-estudios y diseños de la calzada norte de la AC 153 entre la Autopista Norte y la AK 72. 
- Metodología Contrato IDU-1814-2021 
- Metodología ET en fase de factibilidad Línea 2 del Metro de Bogotá
 - Metodología ET en fase de factibilidad extensión PLMB
Estudios de Tránsito:
- Estudio, diseño y construcción de mejoras geométricas y nueva salida del Portal Troncal 80. 
- Malla vial y andenes en la Carrera 4Este entre Calles 46D Sur y 45 Sur La Victoria.
- Estudios, diseños y construcción del Canal Córdoba entre Calles 129 y 170. 
- Estudios y diseños Av. Constitución
- Estudios, diseño y construcción Paseos Comerciales Fase II Puente Aranda.
- Factibilidad, estudios y diseños para la construcción del puente San Agustín y el puente Los Andes. 
- Interventoría estudios, diseños y construcción aceras y ciclorutas costado oriental Autonorte entre AC 80 y CL 128B.
- Estudio y Diseños Av. Las Villas, universidad santo tomas cede central
- Estudio y Diseños CAMM
- Estudios y diseños proyecto Zona F. 
- Elaboración de la factibilidad, estudios y diseños del proyecto de inserción urbana del Regiotram de Occidente, plataforma peatonal de la AC 26 entre Av. Caracas y AK 10. 
- Ampliación puentes peatonales estaciones Calle 142, Calle 146, Toberín y Mazurén.
- Estudios y Diseños Regiotram de Occidente.
- Estudio y Diseños Intercambiador vial Av Calle 72 - obras tempranas PLMB
- Estudio y Diseños Cable San Cristobal
- Controles de Cambio Av Guayacanes (fase de construcción)
- Controles de Cambio Troncal Av. Ciudad de Cali (fase de construcción)
- Controles de Cambio Aceras y Ciclorrutas (fase de construcción)
Estudio de demanda y atención de usuarios Centro de diagnóstico Automotor, predio las mercedes zona 8, Proyecto Hotel Cabrera
- Patios zonales SITP: Aeropuerto, Usme Centro, Alameda El Jardín, María Juana, Perdomo, El Gaco, El Uval, La Conejera, Suba Gaitana, La Turquesa, Alimentadores Bosa, Corpas, Usme Centro II.
Adicionalmente se cuenta con otros proyectos en los cuales se emite concepto.</t>
  </si>
  <si>
    <t>Los datos obtenidos reflejan la confiabilidad del Sistema en términos de ejecución de la oferta programada, es decir, indican la calidad en la prestación de los servicios troncales para los usuarios, en términos de cumplimiento de despachos, cumplimiento de kilómetros programados y la distancia promedio entre varados.</t>
  </si>
  <si>
    <t>No presenta retrasos, la estructuración se reporta solo cuando se ha culminado en la totalidad</t>
  </si>
  <si>
    <t>En cuanto a cables aéreos implementados, si bien la meta final no presenta avance, se han realizado acciones para avanzar en la etapa antecesora como son los diseños así:
Cable Centro 
En las localidades de Santafé y La Candelaria se construirán dos cables. 
Uno que conectará la zona que se constituirá en el nodo más importante en términos de movilidad de la ciudad, localizado en la Calle 26 entre carreras 13 y 20 (a donde llegará Transmilenio, el Metro, el Regiotram y el cable) con el futuro Parque Pueblo Viejo que se encuentra entre la Media Torta y el Parque La Concordia. El cable de 2,3 km inicia en el sector San Diego, en el proyecto estación Central Metro de Bogotá, sobrevuela la calle 26 pasando frente a la Torre Colpatria, el Parque La Independencia y el barrio La Macarena, donde hace un giro para llegar cerca al edificio de ingreso al cerro de Monserrate a un lote propiedad del Distrito. El cable gira sobrevolando la Universidad de los Andes y la Media Torta y finaliza su recorrido en inmediaciones de la Plaza La Concordia, específicamente en el lote destinado para el futuro parque Pueblo Viejo, que beneficiará a varias de las universidades del sector y da acceso a la puerta al centro histórico de la ciudad.
El otro cable, conectará los barrios Egipto, Los Laches, El Roció, Las Cruces, entre otros, con la primera línea del metro de Bogotá en la calle segunda por Av. Caracas. Para este cable de 2,9 km la estación de salida se ubica en el barrio San Bernardo, conectando el cable con la estación 11 de la Primera Línea del Metro, aledaño a la calle 2 y continúa su recorrido en dirección oriente, hacia el barrio Las Cruces donde se ubica una estación contigua a la Plaza de Mercado Las Cruces. Posteriormente el sistema sobrevuela hacia el oriente llegando a Los Laches, El Consuelo y el Rocío para finalizar en el barrio Egipto.
Se cuenta con estudios de prefactibilidad para la construcción de dos cables en las localidades de Santa Fe y La Candelaria, están por contratarse los estudios de factibilidad.
Posteriormente se realizará la estructuración del proceso para la contratación de los Estudios y Diseños y la Construcción, la cual se espera contratar en el segundo semestre de 2024.
Cable Potosí 
El IDU, en cooperación con la Agencia Francesa de Desarrollo adelanta los estudios de factibilidad de un cable que prestará el servicio de transporte masivo en la cuenca alta de la localidad de Ciudad Bolívar. 
Este proyecto, conectará sector de Potosí con la Troncal NQS en la autopista sur y atenderá demanda del municipio de Soacha teniendo en cuenta que dos estaciones se ubican muy cerca al límite del Distrito. 
El objeto es disminuir el tiempo de viaje de las personas que hoy toman transporte formal o informal y gastan más de 30 minutos en llegar a la troncal NQS para Transbordar o abordar el SITP.
Tendrá una longitud de 3,4 km, 4 estaciones y capacidad de movilizar a 4.000 pasajeros/hora/sentido
Cable aéreo construido
El cable aéreo San Cristóbal tendrá 2,8 km de longitud y contará con tres estaciones, comenzando en el portal de Transmilenio del 20 de Julio; la segunda parada será en el sector de La Victoria, y el recorrido finalizará en el barrio Altamira.
 En este proyecto de infraestructura, que aporta 17.800 m2 de espacio público, convergen once entidades del Distrito, tras la firma de un convenio marco interadministrativo que permitirá revitalizar las zonas aledañas al proyecto y llevar espacios educativos, equipamientos, manzanas de cuidado y otra serie de servicios que beneficiarán a la comunidad.</t>
  </si>
  <si>
    <t>No presenta beneficios por cuanto se está en la etapa antecesora. Así las cosas, los beneficios se reflejarán posteriormente, y éstos están relacionados con:
El Cable reencuentro Monserrate tendrá más de 7 kilómetros que se conectara con el corredor verde la la séptima en inmediaciones del Museo Nacional y elcentro internacional y conectara el sector universitario los barrios los Laches, El Consuelo, El dorado con la estación bicentenario de Transmilenio y con la PMLM en el parque tercer Milenio.</t>
  </si>
  <si>
    <t>Con la ejcución de los contratos  a traves del  programa de conservación se genera  una movilidad sostenible para estimular el uso de la bicicleta con adecuada cicloinfraestructura y condiciones de seguridad para el desplazamiento de los biciusuaros, con lo cual se pretende generar conectividad entre los tramos de la red existente ya que en ocasiones se ve interrumpida o discontinua, adicional a esto se pretende motivar a los biciusuarios al uso continuo de la bicicleta al proporcionarle condiciones adecuadas dentro de sus recorridos, incentivando el uso de transporte multimodal</t>
  </si>
  <si>
    <t>En lo que va corrido de Plan de Desarrollo, el sector movilidad ha logrado la conservación de 171.93km. En lo que respecta a la vigencia 2023, a junio de 2023 se logró la conservación de 53.33km. A continuación, el detalle por entidad:
SDM_En lo transcurrido del Plan de Desarrollo se ha realizado mantenimiento a 44.30 km de cicloinfraestructura existente.  Entre los años 2020 y 2023 se han intervenido 8 localidades las cuales son: Kennedy, Suba, Santa Fe, Teusaquillo, Fontibón, Ciudad Bolívar, Tunjuelito y Puente Aranda.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Las principales ciclorrutas a las cuales se les ha adelantado mantenimiento fueron las siguientes: Av. Boyacá, KR 59A entre AC 134 y CL 135. KR 16 entre CL 35 y CL 36 y entre CL 60 y CL 61. CL 17 entre KR 98 Y KR 100 y entre KR 116A y 124. CL 17 entre KR 97A KR 136, Plaza Galerías (Calle 53B entre Carrera 24 y Carrera 25). Autopista Sur, Cra 73 desde La Calle 35 B Sur hasta la Calle 40 H Sur, Av. Ciudad de Cali desde AV. 26 hasta ac 80, Cra 73 desde la Calle 38c Sur hasta la Calle 40c Sur, CL 148 DESDE KR 92 HASTA KR 101, AV Carrera 16B entre Carrera 17 y Cl 59A sur, cicloruta del corredor de la Av. Boyacá entre Calle 93 y Calle 15.
Durante lo corrido del año 2023 se ha realizado mantenimiento a 18,65 km de la cicloinfraestructura existente.  Estas actividades se han ejecutado en 5 localidades del Distrito capital, correspondiente a Teusaquillo, Suba y Kennedy, Tunjuelito y Puente Aranda entre las cuales se destacan las ciclorrutas de la KR 24 entre Cl 37 hasta la CL 45, Cl 39 entre KR 24 y KR 26A, CL 37 entre KR 24 y KR 26, AV AMÉRICAS CON KR 69B COSTADO SUR y Av. Boyacá entre Calle 170 y Calle 153.
IDU_En lo corrido del Plan de Desarrollo se han conservado 61,02km de ciclorrutas, con los cuales se alcanza un 55.47% de avance frente a la meta del PDD, a través de los contratos:
IDU-1639-2019 MANT ESP PUBLICO Y CICLORUTA;
IDU-1300-2020;
IDU-1272-2020 Mantenimiento de espacio público y cicloruta;
IDU-1691-2020 Mantenimiento espacio público y cicloruta;
IDU-1695-2020 Conservación MVI;
IDU-1786-2021;
IDU-1791-2021; 
IDU-1782-2021; 
IDU-1794-2021 - mantenimiento de ciclorutas;
IDU-1787-2021;
IDU-1792-2021.
IDU-1786-2022
IDU-345-2020 ¿ mantenimiento de ciclorutas
UAERMV _ En lo corrido del Plan de Desarrollo se han conservado 66.61km , Durante la vigencia se ejecutaron 9.26 Km de la Cicloinfraestructura. Las intervenciones se adelantaron en las Localidades de Engativá, Fontibón, Bosa, Teusaquillo, en la Cicloruta del Humedal Jaboque, Alameda Porvenir, Canal Carmelo y Juan Amarillo.</t>
  </si>
  <si>
    <t>La meta no presenta retrasos</t>
  </si>
  <si>
    <t>En lo que va corrido del Plan de Desarrollo, por parte del Sector Movilidad se ha logrado la conservación de 2044,17 km carril de malla vial.  En lo que respecta a la vigencia 2023 se logró la conservación de 402.82 km. A continuación, el detalle por entidad:
IDU - Con corte a 30 de junio de 2023 se tiene programada la contratación para conservar 359.70 km-carril en las mallas viales de la ciudad y la meta acumulada presenta un avance de 678,01 km-carril que frente a la meta plan de desarrollo de 938 km carril equivale al 72,28% de cumplimiento, acciones que se han realizado a través de los programas de conservación así:
Mantenimiento de 353,67 km-carril malla vial arterial
Mantenimiento 212,21 km-carril de malla vial intermedia 
Rehabilitación de 1,60 km-carril de malla vial intermedia  
Mantenimiento de103,96 km-carril de malla vial rural
Mantenimiento de 6,57 km-carril de malla vial local
UAERMV ¿ con corte a 30 de junio se tienen se intervinieron 1366.16km, para la vigencia 2023 222.48km, así:
196,62 km-carril de malla vial local e intermedia, 20,60 km- carril de obra de malla vial arterial y 5,26 km- carril de malla vial rural para un total de 222.48 km carril intervenidos, que de acuerdo con lo programado representa un avance en obra de 84,41%. Se taparon un total de 148.443 huecos.
Así mismo las intervenciones realizadas corresponden a: Parcheo/Bacheo, Cambio de carpeta, Rehabilitación en flexible, Cambio de losa, Rehabilitación en rígido, Sello de fisuras, y fresado estabilizado.
Al corte se atendieron 4 emergencias, así: Levantamiento y limpieza de material tipo escombro y hielo - granizo en la localidad de San Cristóbal y Transporte de material como trozos de madera, ramas y material vegetal en la localidad de Chapinero y Santa Fe; y habilitación de calzada en la localidad Chapinero.
Es importante destacar que la UAERMV ha logrado beneficiar alrededor de 2.490.914 habitantes del distrito capital, reduciendo sus tiempos de desplazamiento y mejorando las condiciones de movilidad, seguridad y calidad de vida.</t>
  </si>
  <si>
    <t>En cuanto a la conservación de malla vial, se pretende mantener en buen estado lla malla vial arterial, intermedia y tratar que las  curvas de deteriodo de dichas malla no disminuyan con lo cual se disminuyen costos en las intervenciones a futuro a realizar.</t>
  </si>
  <si>
    <t>El avance acumulado PDD entre julio de 2020 y junio de 2023 equivale a un total de 264.214 estudiantes beneficiados a través de los tres proyectos de Ciempiés, Al Colegio en Bici y Ruta Pila.
Frente a los viajes realizados a través de los cuales se han beneficiado los estudiantes, se cuenta con un total de 2.358.712 viajes de acompañamiento, de los cuales corresponden 1.734.867 Al Colegio y Bici y 623.845 a Ciempiés; así mismo se han realizado 242 visitas a Instituciones educativas y se han revisado 16.084 vehículos de transporte especial escolar controlados mediante el programa Ruta Pila. 
En lo que respecta a la vigencia 2023, se han beneficiado 57.221 estudiantes con el inicio de la operación a la par que el calendario escolar en las localidades donde operan los proyectos "Al Colegio en Bici", "Ciempiés Caminos Seguros" y "Ruta Pila". En estos proyectos ya se han abierto 42 caminos seguros, 123 rutas de confianza y 20 polígonos seguros, así como se han revisado los buses escolares beneficiando esta población. Con el proyecto de "Al Colegio en Bici" se logró la realización de 340.127 viajes, beneficiando a 5.970 estudiantes, y con el proyecto "Ciempiés Caminos Seguros 141.116 viajes, beneficiando a 2.097 estudiantes; y finalmente para Ruta Pila, en 2023 se han realizado 67 visitas a colegios y 4.234 revisiones a vehículos escolares, logrando beneficiar a 49.154 estudiantes. A continuación, se brinda mayor detalle para los avances de la vigencia 2023 con corte al 30 de junio:
Con el proyecto Ciempiés Caminos Seguros se logró beneficiar a 2.097 estudiantes matriculados en instituciones educativas distritales en 6 localidades donde se opera: Suba, Bosa, Ciudad Bolívar, Usaquén, Mártires y Kennedy. De los 2,097 estudiantes beneficiados, 1.865 se encuentran entre los 5 y los 12 años de edad y 232 de 13 en adelante, 1028 son niños y 1.069 son niñas. Respecto a las comunidades se cuenta con la participaEl avance acumulado PDD entre julio de 2020 y junio de 2023 equivale a un total de 264.214 estudiantes beneficiados a través de los tres proyectos de Ciempiés, Al Colegio en Bici y Ruta Pila. Frente a los viajes realizados a través de los cuales se han beneficiado los estudiantes, se cuenta con un total de 2.358.712 viajes de acompañamiento, de los cuales corresponden 1.734.867 Al Colegio y Bici y 623.845 a Ciempiés; así mismo se han realizado 242 visitas a Instituciones educativas y se han revisado 16.084 vehículos de transporte especial escolar controlados mediante el programa Ruta Pila. 
En lo que respecta a la vigencia 2023, se han beneficiado 57.221 estudiantes con el inicio de la operación a la par que el calendario escolar en las localidades donde operan los proyectos "Al Colegio en Bici", "Ciempiés Caminos Seguros" y "Ruta Pila". En estos proyectos ya se han abierto 42 caminos seguros, 123 rutas de confianza y 20 polígonos seguros, así como se han revisado los buses escolares beneficiando esta población. Con el proyecto de "Al Colegio en Bici" se logró la realización de 340.127 viajes, beneficiando a 5.970 estudiantes, y con el proyecto "Ciempiés Caminos Seguros 141.116 viajes, beneficiando a 2.097 estudiantes; y finalmente para Ruta Pila, en 2023 se han realizado 67 visitas a colegios y 4.234 revisiones a vehículos escolares, logrando beneficiar a 49.154 estudiantes. A continuación, se brinda mayor detalle para los avances de la vigencia 2023 con corte al 30 de junio:
Con el proyecto Ciempiés Caminos Seguros se logró beneficiar a 2.097 estudiantes matriculados en instituciones educativas distritales en 6 localidades donde se opera: Suba, Bosa, Ciudad Bolívar, Usaquén, Mártires y Kennedy. De los 2,097 estudiantes beneficiados, 1.865 se encuentran entre los 5 y los 12 años de edad y 232 de 13 en adelante, 1028 son niños y 1.069 son niñas. Respecto a las comunidades se cuenta con la participación de 7 de comunidad negra/afro y 19 de comunidades indígenas, entre los Muisca, Quechua, Tikuna y Wayuu y por otro lado, 12 estudiantes con alguna discapacidad. Con Al Colegio en Bici a la fecha ha logrado la activación de 123 rutas de confianza y 20 polígonos de BiciParceros, logrando beneficiar a 5,970 estudiantes. De los 5.970 estudiantes beneficiados 4.157 se encuentran entre los 5 y los 12 años de edad, y 1,813 de 13 en adelante. Adicionalmente 2.205 son niñas y 3.765 son niños. Por último, en tipo comunidad a la fecha se han beneficiado 61 estudiantes pertenecientes a la comunidad afro y 29 a la comunidad indígena (Arhuaco 1, Chimilas 1, Cocama 1, Cuna 1, Kichwa 1, Muisca 8, Paez 3, Pastos 1, Pijao 4, Wayuu 5 y Zenú 3).</t>
  </si>
  <si>
    <t>La meta ha ido avanzando satisfactoriamente, aún cuando en las vigencias 2020 y 2021 por causa del aislamiento generado por la pandemia.</t>
  </si>
  <si>
    <t>Se han mejorado las experiencias de viaje mediante prácticas de seguridad vial, enseñanza de conocimientos en movilidad, cultura vial y modos sostenibles de transporte para que las niñas, niños apliquen en sus diferentes recorridos.
-Se han realizado los acompañamientos en los recorridos de las NNA hacia los parques y espacios públicos de manera segura.
- Se brindaron espacios más seguros y eficientes para el desplazamiento diario de la población infantil y adolescente en Bogotá, mediante medidas preventivas y correctivas enfocadas en los vehículos de transporte escolar que se mueven por la ciudad.
-Se crearon espacios para que la población escolar explore su entorno de manera segura y feliz. Esto, con el objetivo de que reconocieran su ciudad, la disfrutaran y se apropiaran de ella.
-Se logró coadyuvar al acceso y la permanencia en las instituciones educativas, mediante la realización de actividad física e incentivos del deporte como hábito y práctica saludable para sus vidas.
-Se realizaron aportes al proceso formativo de niñas, niños y adolescentes a través de la actividad física al aire libre, acciones pedagógicas y recreativas.</t>
  </si>
  <si>
    <t>La meta no presenta retrasos en ninguno de sus indicadores.</t>
  </si>
  <si>
    <t>En lo corrido del Plan de Desarrollo, se ha ejecutado un total de 91.58 km/carril de vía, correspondiente al 62.73% de cumplimiento de la meta PDD en avances en las siguientes obras:
AV. TINTAL DE AV. V/CIO. A AV. BOSA. IDU-1543-2018
AV ALSACIA (AV BOYACÁ -  AV. CALI) IDU-1539-2018 
AV. ALSACIA (AV TINTAL A AV CALI) y AV TINTAL DE AV M. CEP VARGAS A AV ALSAC
IDU-1540-2018
 AV BOSA DESDE AV C CALI HAST AV TINTAL IDU-1533-2018
AV. JOSÉ C. MUTIS DE AK. 70- AV. BOYACA IDU-1851-2015
AV. ELRINCON KR91 AC131A D CR91 AV. CONEJE IDU-1725-2014
AV. L. GOMEZ AK9 D CL183 A CL193 IDU-1551-2017
AV. EL RINCON DE AV. BOYACA A CRA.91 IDU-1550-2018
TRONCAL CARACAS TR 1 EST. ALIMENTADORA IDU-1601-2019
AV CERROS - AV CIRCUNVALAR - IDU-1348-2021
TRONCAL AVENIDA  68 Grupos 3, 4, 5, 7, 8 y 9 IDU-347-2020, IDU-348-2020, IDU 351-2020, IDU- 353-2020
TALUD AMAPOLAS IDU-1199-2020
Convenio CC el EDEN IDU-1452-2017
ESTRUCTURA PERIMETRAL PARQUE GILMA JIMEN IDU-929-2020
AV. 68 ALIMENTADORA LINEA METRO- GP 2,3,4,6
AV. BOYACA DESDE AC 170 HASTA AC 183
TM CIUDAD DE CALI -LOTE 1, 2 Y 3
Acción popular la Victoria
CRA. 4 ENTRE CL. 46D SUR Y CL 45 SUR
ZONA ROSA
En cuanto al Porcentaje de estructuración del proyecto de la Avenida Centenario entre la Carrera 50 y el límite del Distrito, como parte del borde occidental
Borde Occidental Calle 13 - ALO Centro - Calle 80: Se suscribió convenio con la Gobernación y la Nación (ICCU-ANI-IDU). El proyecto tiene una extensión de cerca de 22 km (Calle 13, ALO centro entre calle 13 y calle 80, calle 63 entre la carrera 122 y la vía Cota-Funza, e intercambiador en la Calle 80 a la altura del Río Bogotá), se ha avanzado en la estructuración de fuentes de financiación del proyecto. Actualmente la ANI en el marco de este convenio tiene pendiente decidir la prefactibilidad de una iniciativa privada presentada por ODINSA S.A. que tiene como objeto el Desarrollo del Aeropuerto EL DORADO, el cual incluiría en su factibilidad el desarrollo de la calle 63.
El proyecto de la Avenida Mutis o Calle 63 desde la carrera 122 hasta la vía Funza -Cota (DEVISAB), se encuentra en la fase de pre-inversión a cargo de la Agencia Nacional de Infraestructura -ANI (prefactibilidad y factibilidad).
Se plantean dos tramos, los cuales son resultado de las características físicas y espaciales del área de influencia de la siguiente manera:
 -Tramo 1: Bogotá, con un perfil normativo A3 con una longitud de 2,02 km. 
 - Tramo 2: Municipio de Funza, malla vial intermunicipal proyectada en POT de Funza con una Longitud de 2,63 km.
Se contempla además, una glorieta en la intersección de la regional calle 63 con la vía Funza ¿ Cota (DEVISAB). Adicionalmente, se tiene proyectada la localización de un peaje, luego del puente sobre el río Bogotá, sentido oriente-occidente.
El proyecto se encuentra ubicado en zona con amenaza por inundación por desbordamiento y por rompimiento de Jarillón del Río Bogotá; cruza la estructura ecológica principal como áreas complementarias para la conservación de parques de borde - parque lineal del río Bogotá y Parque de borde - áreas complementarias para la adaptación al cambio climático.
La fuente de financiación como se tiene contemplado de acuerdo con la información de la ANI es mediante ingresos regulados, que corresponden a tasas aeroportuarias y cobros por uso de aeródromo, derecho de parqueo y uso de bomberos, e ingresos no regulados del aeropuerto, que provienen de la explotación comercial dentro del polígono concesionado. La demás información de CAPEX, OPEX tiene confidencialidad por ser una APP en evaluación.
Este proyecto generará otra entrada y salida de Bogotá hacia las regiones del borde occidental, para descongestionar vías como la Calle 13 y Calle 80; permitirá disminuir los tiempos de viaje y descongestión entre Bogotá y sus municipios aledaños por el costado occidental y asimismo, conectar el oriente con el occidente con una infraestructura que ayude a mejorar la competitividad tanto de la ciudad como de la región.
En cuanto al Porcentaje de avance físico en los estudios del proyecto financiado con regalías denominado 'Avenida 170'
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se encuentra en proceso de liquidación.</t>
  </si>
  <si>
    <t>Con la contratación de las etapas antecesoras  se pretende avanzar en el ciclo de vida de los proyectos  y por otra parte con la  la contrucción de nuevas  vías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t>
  </si>
  <si>
    <t>En lo transcurrido del Plan de Desarrollo, se han implementado 78.06 km de cicloruta, con los siguientes avances por Entidad:
SDM - En lo transcurrido del Plan de Desarrollo, se han implementado 51,68 km de ciclorruta, durante la vigencia del año 2022 se implementaron 7,0 km de ciclorruta. Entre los años 2020 y 2023 se han intervenido 10 localidades las cuales son: Fontibón, Kennedy, Usaquen, Suba, Barrios Unidos, San Cristobal, Santa Fe, Candelaria, Chapinero y Teusaquillo. Se realizó la priorización de los corredores viales en los cuales se evaluó la viabilidad de la implementación de las ciclorrutas segregadas en calzada. Posteriormente se realizó el diseño de señalización correspondiente, la asignación al contrato de obra de cada zona para su implementación en campo, bajo la supervisión de actividades por parte de la Entidad.
Los principales proyectos de ciclorruta a destacar para 2021 son los siguientes: Par vial AK 7 y KR 8 entre Calle 12B y Calle 22 Sur. AK 7 entre Calle 32 y Calle 106. AC 13 entre Carrera 100 y Carrera 135. AK 9 entre Calle 170 y 127, AK 11 entre Calle 127 y Calle 116 y Calle 106 entre AK 11 y AK 7. Carrera 73 entre Av. Boyaca y AV. Primero de Mayo. Plaza Galerias (Calle 53B entre Carrera 24 y Carrera 25).
Para 2022 los principales proyectos de ciclorruta a destacar son los siguientes: Plaza Galerias (CL 53B entre KR 24 Y KR 25) y en febrero en suba la KR 91 con AC 127   hasta KR 85 con calle 128 B, Ciclorruta Par Vail CL 66 - CL 68 Ciclorruta KR 50 con AC 63, Calle 11 entre Kra 7.
Durante lo corrido del año 2023, se implementaron 3,10 kilómetros de ciclorrutas nuevas. Las cuales han sido implementadas en la Calle 11 Sur entre Carrera 10 y carrera 10 C Este (Bicicarril) - Unidireccional y en la Calle 42B Sur entre KR 82N y KR 73 y Calle 5A hasta Cl 37 sur entre Carrera 89 y Kr 99F.
IDU - En lo corrido del Plan de Desarrollo, se ha ejecutado un total de 26.38 km de ciclorruta que representan el 11.7% de avance frente a la meta del Plan del IDU de 224 km y distribuidos de la siguiente manera:
AV. TINTAL DE AV. V/CIO. A  AV. BOSA. IDU-1543-2018
 AV BOSA DESDE AV C CALI HAST AV TINTAL  IDU-1533-2018
AV.JOSÉ C.MUTIS DE AK. 70- AV.BOYACA IDU-1851-2015
AV.ELRINCON KR91 AC131A D CR91 AV.CONEJE IDU-1725-2014
CICLO RUTA CL 116 - CRA 11 - CRA 50 - IDU-1828-2015
CANAL MOLINOS ENTRE AK 9 Y AUTONORTE  IDU-1518-2020
TRONCAL CARACAS TR 1 EST. ALIMENTADORA IDU-1601-2019
AV ALSACIA (AV BOYACÀ -  AV CALI) IDU-1539-2018
PUENTE VEHICULAR AUTO NORTE POR CL 153 IDU-1737-2021
ANDENES CL92 Y CL94 DE CR 7 A  AUTONORTE IDU-1279-2020
TRONCAL AVENIDA 68 GP1, 3 4, 5, 6  Y 9  IDU-348-2020, IDU-353-2020
AV. 68 ALIMENTADORA LINEA METRO - GP 7 IDU 351-2020
AV TINTAL DE AV M. CEP VARGAS A AV ALSAC IDU-1540-2018
CORREDOR AMBIENTAL CANAL CORDOBA IDU-1650-2019
ACCIONES POPULARES IDU-408-2021  IDU-1553-2020
ESTRUCTURA PERIMETRAL PARQUE GILMA JIMEN  IDU-929-2020
CONVENIOS (CC el EDEN y Convenio CC la Multiplaza y sector de la Felicidad) IDU-1452-2017 IDU-1233-2017
AV.L.GOMEZ AK9 D CL183 A CL193
AV. 68 ALIMENTADORA LINEA METRO- GP 5
TM CIUDAD DE CALI -LOTE 1 Y LOTE 2
AV.BOYACA DESDE AC 170 HASTA AC 183
Portal 80
AV.JOSE C.MUTIS TRAMO:CR.114-CR.122
AUTONORTE DESDE CALLE 128A HASTA HEROES
ANDENES CALLE 116 DE AUTONORTE A BOYACA
Frente a los kilómetros de ciclovía temporal en operación las Ciclovías Temporales (CVT), que surgen en el marco de la pandemia por COVID-19, buscan generar espacios de circulación ciclista, dado que este modo de transporte atiende las recomendaciones de la Organización Mundial de la Salud, al ser individual y propender por mantener la distancia social. Se debe tener en cuenta que al ser una medida temporal se busca que los corredores de ciclovía temporal disminuyan en el tiempo, o se consoliden como ciclorrutas permanentes. Actualmente la ciudad cuenta con 4 km de ciclovías temporales.
Finalmente del porcentaje de ejecución de los diseños y las obras requeridas en el proyecto denominado Ciclo Alameda Medio Milenio el IDU reporta que el Contrato fue adjudicado, y está en trámite de inicio.</t>
  </si>
  <si>
    <t>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</si>
  <si>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La meta no presenta retrasos en ninguno de sus indicadores, se  encuentra en ejecución las intervenciones y una vez se culmineen en su totalidad sumaran a la meta del PDD.</t>
  </si>
  <si>
    <t>En lo corrido del plan de Desarrollo se encuentra entregado el puente de  vehciular de (TRONCAL CARACAS TR 1( EST. ALIMENTADORA, el cual aporta a la meta con un avance del 3,45% por otra parte se encuentran en ejecución los siguienetes intervenciones y una vez se culmineen en su totalidad sumaran a la meta del PDD :
- INTERSECCION AV. RINCON X AV. BOYACA (4) IDU-1550-2018
- INTERSECCION AV ALSACIA POR AV BOYACA (2) IDU-1539-2018
- PUENTE VEHICULAR AUTO NORTE POR CL 153 (2) IDU-1737-2021 - IDU-1810-2021
- PTE VEH.JUAN AMARILLO CL129C (CR99 A 100) (1) IDU-1636-2020
- REFORZAMIENTO ESTRUCTURAR PTE VEHICULARE (6) IDU-1826-2021
- REFORZAMIENTO ESTRUCTURAR PTE VEHICULARE (4) IDU-1825-2021 -  IDU-1826-2021
- INTERSEC. AUTOP SUR POR AV BOSA (2) IDU-1013-2022
Además de lo anterior se ha realizado mantenimiento de 16 puentes vehiculas a través de los siguientes contratos: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2023
Av. Ciudad de Cali por Av Centenario (costado oriental)
 Emergencia Av calle 3 con Carrera 60
IDU - Indicador : Número de puentes vehiculares reforzados
En lo corrido del plan de Desarrollo se encuentra entregado el puente de  vehciular de (TRONCAL CARACAS TR 1( EST. ALIMENTADORA, el cual aporta a la meta con un avance del 3,45% 
por otra parte se encuentran en ejeució los siguienetes intervenciones y una vez se culmineen en su totalidad sumaran a la meta del PDD :
- INTERSECCION AV. RINCON X AV. BOYACA (4) IDU-1550-2018
- INTERSECCION AV ALSACIA POR AV BOYACA (2) IDU-1539-2018
- PUENTE VEHICULAR AUTO NORTE POR CL 153 (2) IDU-1737-2021 - IDU-1810-2021
- PTE VEH.JUAN AMARILLO CL129C (CR99 A 100) (1) IDU-1636-2020
- REFORZAMIENTO ESTRUCTURAR PTE VEHICULARE (6) IDU-1826-2021
- REFORZAMIENTO ESTRUCTURAR PTE VEHICULARE (4) IDU-1825-2021 -  IDU-1826-2021
- INTERSEC. AUTOP SUR POR AV BOSA (2) IDU-1013-2022
Además de lo anterior se ha realizado mantenimiento de 16 puentes vehiculas a través de los siguientes contratos:
Mantenimiento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9. Av. Ciudad de Cali por Calle 80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2023
Av. Ciudad de Cali por Av Centenario (costado oriental)
 Emergencia Av calle 3 con Carrera 60
IDU - Indicador : Porcentaje de avance físico del proyecto financiado con regalías denominado 'Construcción del Intercambiador NQS-BOSA'
El proyecto tiene un avance de cero, debido a que no se ha iniciado trabajos de obra directa, los cuales se tienen previstos para el primer trimestre del año 2023. Sin embargo, el IDU ha avanzado con la gestión predial, de tal manera que cuenta con 126 predios ofertados de 132, de los cuales ya se han
suscrito 87 promesa de compraventa con propietarios, 18 predios en proceso de negociación, lo que implica que 21 predios hayan iniciado proceso de expropiación. Se han recibido 32 predios para iniciar con el proceso de demolición.</t>
  </si>
  <si>
    <t>Con la construccion , reforzamiento o mantenimiento de los puentes vehiculares se pretende dar conectividad a las vías con lo cual se disminuye los tiempos de  de recorrido vial.</t>
  </si>
  <si>
    <t xml:space="preserve">En lo que va corrido del Plan de Desarrollo, el Sector Movilidad ha logrado un avance en la definición e implementación del 1,35. En lo que respecta al 2023, se logró un avance del 0,37. A continuación las principales acciones:
SDM - Se implementaron 3 campañas: Un Pedido por la vida, No más muertes en la vía y #NiCincoMinuticos. Campañas que impactaron a 224 ciclistas, 10 motociclistas, 45.623 ciudadanos y 1.352 sondeos aplicados. Los puntos seleccionados por incidencia de "mal parqueo" en andén, para la campaña #NiCincoMinuticos, se ubicaron en las localidades 1, 2 y 13. La campaña No Más Muertes en la Vías tuvo mayor intervención en las localidades 1, 2,3,4,8,10, 12, 13 y 17, beneficiando a 28856 ciudadanos. Se implementó el instrumento de medición ex post de la campaña Un Pedido por la Vida en su sección de ciclistas. Se implementó una metodología de 3 sondeos para la evaluación de los diferentes componentes en calle de la campaña -No Más Muertes en las Vías-. Se avanzó en el pilotaje de los 2 instrumentos de evaluación de la campaña #NiCincoMinuticos durante 5 jornadas, encaminadas a determinar los impactos en la ciudadanía. Igualmente, se propiciaron 2 jornadas de evaluación en situ de la implementación de la campaña No Más Muertos en las Vías.
A nivel pedagógico se desarrollaron 1474 acciones pedagógicas así: 827 acciones en empresas y entidades, 202 acciones en instituciones educativas y 445 actividades en acciones en vía con una participación de 98089 ciudadanos. Se aplicaron 1405 instrumentos en vía, encontrando un aumento de las respuestas deseadas. En relación al instrumento de medición de impacto aplicado en empresas, entidades e instituciones educativas se logró aumentar la cantidad de personas de una muestra de 531 a una muestra de 1747. Se implementó una metodología de evaluación de impacto con método cuasi-experimental consistente en la aplicación de 2 cuestionarios, el primero aplicado en vía a 1405 y el segundo a 2.075 personas en empresas, entidades e instituciones educativas. En el 2023 un total de 3454 personas participaron en los procesos de medición de impacto.  Se logró aplicar la evaluación de impacto a una muestra representativa de la población lo que posibilita monitorear los procesos pedagógicos desarrollados. Se realizó medición de la satisfacción en empresas y entidades (1.467) e instituciones educativas (404), contando con 1926 participantes. Se logró incrementar en 8.97 puntos porcentuales el nivel de satisfacción de los ciudadanos frente a las estrategias de pedagogía y educación vial, pasando de un 84,03% a un 93%.
IDU - se encuentra en estructuración para la debida contratación
UAERMV -En lo transcurrido de la vigencia se han adelantado actividades asociadas a los objetivos de la estrategia de Cultura Ciudadana con la sensibilización de charlas de los valores sociales El Respeto y la Prudencia. Durante la charla se abordaron temas relacionados con la importancia que tiene la igualdad de los seres humanos en relación con el valor social del respeto, sin importar el género, el color, la clase social y las creencias; se mencionaron algunos aspectos referidos a la educación y buenos modales, tales como: el saludo, dar las gracias, saber escuchar al interlocutor, respetar los turnos y evitar los piropos, entre otros. También se socializaron otras formas de demostrar respeto en cuanto a la puntualidad no solo en cumplir los horarios sino también en el cumplimiento con las tareas asignadas, ser cordiales, no juzgar a las personas, y no creerse superior a los demás. Se les recordó a los colaboradores que ellos son agentes multiplicadores de estos valores, pues a través de sus diferentes roles dan el ejemplo. 
En cuanto al valor de la prudencia se hizo énfasis en la importancia de hablar y actuar con cuidado, con moderación y sensatez para evitar posibles daños e inconvenientes en los demás. Por otro lado, en cuanto a la mejora y humanización del servicio de la entidad de cara al ciudadano a través de la construcción de prosocialidad y la confianza en los puntos de obra; se realizó la actividad del ritual de inicio.
TMSA - Meta de tipo suma cuyo avance es de 0.16 con respecto al 0.30 esperado para la vigencia 2023 y un avance acumulado de 0.73 (73%) con respecto a lo programado para la vigencia del PDD.
En el marco de la estrategia integral de Cultura Ciudadana denominada "Equipo T", que tiene como propósito fomentar la confianza, el respeto de las normas, la solidaridad entre los usuarios; así como la valoración y apropiación del Sistema Integrado de Transporte Público de Bogotá como bien público y patrimonio de la ciudad. A continuación, se describen los principales logros:
Nuevo formato de comunicación en las redes sociales oficiales de TMSA.
(2) contenidos en redes sociales: divulgación ruta de la mujer y recarga y personalización Web.
Estrategia ejecutada para motivar en los usuarios hábitos de pago del pasaje.
(2) acciones orientadas a los comportamientos identificados en el diagnóstico realizado.
(1) estrategia de comunicación, enfocada en visibilizar los aspectos positivos del Sistema.
(2) actividades para el conocimiento y apropiación del sistema por parte de los colaboradores.
(1) estrategia a para sensibilizar a los usuarios sobre la importancia del pago del pasaje.
(1) estrategia de intervención para el fortalecimiento de los canales de comunicación de Gestión Social para la divulgación de información.
(1) documento guía promover el buen trato y la humanización del personal de TMSA en algunas localidades.
Implementación de (3) estrategias relacionadas con Políticas Públicas Distritales.
(2) campañas de comunicación y una (1) encuesta de percepción para posicionar los puntos de atención al usuario.
(1) conversatorio ciudadano y (2) divulgaciones sobre la figura Defensor del Ciudadano.
Lo anterior permitió el cumplimiento de lo programado por la dependencia, de acuerdo con la estrategia de cultura ciudadana.
EMB -A continuación, se describen las actividades realizadas en el segundo trimestre de la vigencia en lo que respecta al avance de la Meta PDD 383 - Definir e implementar dos estrategias de cultura ciudadana para el sistema de movilidad, con enfoque diferencial, de género y territorial, donde una de ellas incluya la prevención, atención y sanción de la violencia contra la mujer en el transporte. Estos, son: 
1.	Articulación para el diseño de las actividades a desarrollar en el proceso de construcción de identidad y marca del Metro de Bogotá, a través de espacios de participación ciudadana, mesas de trabajo, entre otras.
2.	Sesiones de articulación con entidades, buscando impulsar procesos de capacitación y socialización. Estas reuniones, mesas de trabajo y capacitaciones se realizaron con la Secretaría de Educación Distrital ya que las mismas estuvieron enfocadas en la socialización de la Pedagogía en Cultura Ciudadana Acción Vagón Escuela.
3.	Sesiones de articulación, entre las dependencias de la EMB, instituciones distritales y nacionales, con el propósito de ofrecer un mensaje unificado a los grupos de valor.
</t>
  </si>
  <si>
    <t>Con la implementación de la estrategia de cultura ciudadana a través de los objetivos definidos se pretende mejorar el sistema de movilidad de forma segura y sostenible.</t>
  </si>
  <si>
    <t>En lo corrido del PDD la Secretaría Distrital de Movilidad ha avanzado en la implementación de un instrumento para la medición y seguimiento de la experiencia del usuario y del prestador del servicio público individual con las siguientes acciones:
Seguimiento de la experiencia del usuario y prestador del servicio en TPI mediante el desarrollo de un Modelo de Calidad compuesto por 4 componentes, así: 
Componente 1: encuesta de percepción de conductoras y conductores de taxi Referenciación y conceptualización de la experiencia de prestadores. Validación de los aspectos relevantes en la experiencia de conductores Diseño de encuesta - Gestión para contratación de la encuesta. Para medir experiencia de viaje del usuario del servicio se cuenta con los siguientes avances: Referenciación y conceptualización de la experiencia de usuarios Definición y validación de los aspectos relevantes en la experiencia de usuarios y componentes de medición 
Componente 2: calificación del servicio y PQRS mediante plataformas y herramientas tecnológicas  Construcción de propuestas técnicas para la modernización del servicio a partir del uso de herramientas que faciliten la medición de la experiencia de viaje en taxi - código QR - Revisión del componente jurídico que permita a la Administración incorporar cambios funcionales, sobre la operatividad de la modalidad frente a la incorporación de herramientas tecnológicas, Construcción de los requerimientos funcionales para la materialización del código QR (identificación del servicio, calculadora de tarifa, calificación del servicio y PQRS), insumos para medición y seguimiento de la experiencia de viaje Socialización de ajuste sobre el Sistema de Información y Registro de Conductores para la implementación de la propuesta de número único y generación de código QR Definición de criterios y parámetros, para la captura de calificación y PQRS de los usuarios de la modalidad de Taxi, en la Aplicación de MI MOVILIDAD, como herramienta tecnológica articulada con la estrategia de mejora de la experiencia de viaje
Componente 3: encuesta de percepción de usuarios de taxi - Diseño y mejora del formulario de encuesta. Aplicación de encuesta para los años 2020 a 2022 - Desarrollo del Índice de Satisfacción del Cliente 2022 Seguimiento y socialización de resultados 2022 y 2022. 
Componente 4: índice de gestión de la calidad del servicio - Diseño de batería de indicadores para la medición de las empresas de taxi. - Plan piloto para validación de indicadores, factores y atributos de calidad del servicio. Conclusiones, ajustes y recomendaciones de implementación 5. Cumplimiento de los lineamientos de Política Pública para la mejorar la Experiencia de Viaje - Apoyo en el procesamiento de la encuesta de evaluación de los 10 años de operación de la prueba de Taxis eléctricos y en la construcción de estudio técnico de evaluación expost.  Decreto 013 2023. Gestión interinstitucional para capacitaciones presenciales a conductores. Priorización de 50 zonas amarillas, Elaboración de conceptos de viabilización de zonas amarillas</t>
  </si>
  <si>
    <t>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Así mismo, confiabilidad en el servicio y mejor experiencia de viaje en Bogotá y la Región, mediante el desarrollo de estrategias como las zonas amarillas que organizan la ciudad y dan confianza a los usuarios de taxi.</t>
  </si>
  <si>
    <t>Se han realizado las siguientes actividades en el marco de la política de movilidad compartida:
1. Formulación de política pública para promover la movilidad compartida en vehículo particular (carpooling)
1.1. La Resolución 118139 de 2021 estableció canales de interacción con plataformas tecnológicas y la Resolución 173157 de 2021, establece los requisitos para la integración de plataformas tecnológicas en el sistema de permisos por alta ocupación vehicular. Estas medidas facilitaron el acceso y uso de los permisos semanales por alta ocupación vehicular para la ciudadanía en general.
2. Promoción del uso del carro compartido dentro de organizaciones
2.1. En colaboración con la Red Muévete Mejor, se ha llevado a cabo un piloto de carro compartido con la participación de organizaciones y plataformas tecnológicas. Se realizaron más de 1.300 viajes, logrando ahorrar 2,5 toneladas de CO2.
2.2. Se ha promovido la movilidad compartida sostenible a través de la participación en eventos dirigidos a empresas. 
2.3.  La Red Muévete Mejor, ha trabajado en la actualización de guías y materiales de comunicación que promueven la adopción del carro compartido en empresas y organizaciones.
2.4. Se han recibido satisfactoriamente 5 productos de una consultoría realizada por Sensata en el marco de la Iniciativa TUMI, que identificó barreras y facilitadores para la adopción del carro compartido en Bogotá.
2.5. La Red Muévete Mejor lanzó en junio los Reconocimientos 2023, donde reconocerá a la organización con mejores prácticas de promoción del carro compartido.
2.6. Se ha concluido una consultoría realizada por investigadores de la Universidad de California en Berkeley, evaluando el impacto de diferentes medidas de gestión en Bogotá, lo que contribuye al desarrollo de estrategias más eficientes en esta materia.
3. Análisis del comportamiento de las medidas implementadas y posibles medidas a futuro
3.1. Se ha realizado una encuesta que ha capturado las preferencias declaradas de más de 33,500 personas en relación con la gestión de la demanda y la movilidad compartida. Esto proporciona información valiosa para la toma de decisiones y la implementación de políticas efectivas.
3.2. Se obtuvieron los resultados de una consultoría realizada con la U. de Berkeley sobre tendencias de elección de carro compartido</t>
  </si>
  <si>
    <t>Mayor participación de la ciudadania en la utilización del vehículo compartido y el avance en la creación de una cultura de movilidad compartida en Bogotá.</t>
  </si>
  <si>
    <t>En cuanto a la medicion del tiempo promedio en minutos de acceso al Transporte Público (tiempo de caminata y tiempo de espera) para SITP provisional, Zonal y Troncal en la primera etapa para los hogares ubicados en Bogotá, se reporta:
Meta de tipo decreciente cuyo avance es de 23,12 que representa una disminución del tiempo promedio de 0.45 minutos con respecto a lo esperado para toda la vigencia del PDD.
Para el presenta periodo se realizaron las actividades de medición de tiempos de espera en todos los clústeres zonales y troncales del sistema público de transporte, para lo cual se destinó un recurso de 41 contratistas, desde mes de abril hasta el mes de junio del presenta año, obteniendo con dichos estudios el resultado reportado.</t>
  </si>
  <si>
    <t>Desde el año 2022 y durante la vigencia 2023 con la implementación de la flota troncal correspondiente a la renovación de la misma, se genera Aumento de la cobertura en la ciudad, se amplia el servicio de transporte, y por ende un menor tiempo de espera</t>
  </si>
  <si>
    <t>No se han presentado retrasos</t>
  </si>
  <si>
    <t xml:space="preserve">En relación con las acciones adelantadas por TMSA, el avance acumulado para la vigencia 2023 corresponde al 70% de lo programado para la vigencia del PDD. Las principales actividades adelantadas fueron:
TRANSMILENIO S.A. ha realizado acompañamiento al ejercicio que está desarrollando la Terminal de Transportes para proyectar la formulación de proyectos de CIM en el Distrito Capital, en el cual se hará cuando corresponda aportes de información para que esto se armonice con los proyectos de corredor troncal o infraestructura existente así como con el componente zonal del SITP.
Por otra parte ha acompañado a RENOVO en proceso de modificación de planes parciales que tienen incidencia en los predios donde se albergará la infraestructura de transporte y en especial la de intercambio modal.
Desde la Secretaría Distrital de Movilidad se avanza en la estrategia que contribuyen a mejorar las condiciones de movilidad de Bogotá con la Región. 
La estrategia se compone de 4 ejes: 1. Implementación de los trenes de cercanías (REGIOTRAM), (2) Agencia Regional de Movilidad (ARM). (3) Transporte de carga entre la ciudad y la Región (4) Plan de Ordenamiento Territorial (POT).
- Regiotram Norte: En la actualidad se tiene un avance del 88% en la estructuración técnica, legal y financiera del proyecto y se espera radicar ante el Ministerio de Transporte a finales de julio en el marco del proceso de cofinanciación a través de Ley 310 de 1996.
- Regiotram de Occidente: Con la finalización de los estudios de la estaciones elevadas de Regiotram de Occidente, se firmó por parte del IDU un convenio para adicionar recursos que garanticen la ejecución es esas estaciones en el marco de la implementación del proyecto.
- Ejecución y seguimiento de los estudios de factibilidad para la estructuración de tren de cercanías entre Bogotá y Zipaquirá denominado Regiotram del Norte. 
- Coordinación y apoyo técnico a la Secretaria Distrital de planeación (SDP) para la revisión general del POT, para la entrega de la propuesta del POT ante el Consejo Territorial de Planeación del Distrito Capital ¿ CTPD realizada el 12 de julio y ante el Concejo Distrital realizada el 10 de septiembre y sus correspondientes socializaciones ante entes de control y ciudadanía
- Estructuración plan de trabajo y priorización de tareas, proyectos y reglamentación asociada al sistema de movilidad adoptado en el POT
-ARM: Agencia Regional de Movilidad: Se expidió la Resolución .No. 155170 de 2023, por medio de la acula se asignan funciones temporales en algunas dependencias de la SDM.
- Elab. de reglamentación asociada al sistema de movilidad: estudios de Movilidad, proyectos de Renovación Urbana para la Movilidad Sostenible y el PMSS.
- Revisión de alternativas para la implementación de la ciudadela Educativa y del Cuidado en el marco de la reserva de la ALO Norte según el POT.
- Definición y estruct. de la reglamentación de los artículos asociados al sistema de movilidad, específicamente los asociados a intervención de andenes y antejardines y estudios de movilidad, esta última adoptada mediante resolución Distrital
- Definición de las directrices del sistema de movilidad para las actuaciones estratégicas priorizadas en el POT, específicamente para las actuaciones estratégicas Ciudadela educativa y del cuidado y Aeropuerto
- Definición de lineamientos para las actuaciones estratégicas priorizadas y para la implementación de manzanas del cuidado.
- Elaboraboración de aportes del sistema de movilidad para la formulación de las Unidades de Planeamiento Local - UPL.
- Formulación del Plan de Movilidad Segura y Sostenible - PMSS, en cuanto a finalización del contenido estratégico y de ejecución, componente de seguimiento y evaluación, implementación
</t>
  </si>
  <si>
    <t>Esta estrategia busca generar una conectividad entre el SITP y el transporte regional, a partir de la mejora de la cobertura y capacidad de la infraestructura del Distrito y la implementación de los CIM.</t>
  </si>
  <si>
    <t>No presenta retrasos, los cicloparquederos esta asociados a la construcción de las troncales que ya se encuentran contratadas y a medida de la ejcución de dichos proyectos se reportaran los cicloparqueaderos.</t>
  </si>
  <si>
    <t>En lo corrido del Plan de desarrollo por parte del IDU se han implementado 1703 ciclo parqueaderos tanto en vías como en los campamentos de las obras que se encuentran en ejecución, con lo cual se alcanza un 34,06% de cumplimiento de la meta Plan, dichos ciclo parqueaderos se encuentran ubicados así:
- ZONA ROSA (198)
- AV.ELRINCON KR91 AC131A D CR91 AV.CONEJE (104)
- CICLO PUENTE CANAL MOLINOS X AUTONORTE (18)
- AV BOSA DESDE AV C CALI HAST AV TINTAL (72)
- AV.JOSÉ C.MUTIS DE AK. 70- AV.BOYACA (96)
- AV. TINTAL DE AV. V/CIO. A  AV. BOSA.( 141)
- AV TINTAL DE AV M. CEP VARGAS A AV ALSAC (350)
- AV ALSACIA AV BOYACA Y CARRERA 71B (225) 
- AV BOSA DESDE AV C CALI HAST AV TINTAL (140)
- AV.EL RINCON DE AV.BOYACA A CRA.91 (50)
- PTE PEAT AV.LAUREANO GOMEZ AK9 X CLL112( 8)
- CALLE 116 ENTRE CRA. 7  Y AUTONORTE (20)
- AMPLIACIÓN ESTACIONES GP 2 (45)
- AV.L.GOMEZ AK9 D CL183 A CL193 ( 5)
- TM CARACAS TRAMO 1 (58)
- CANALES COMERCIALES (20)
- AV.  68 ALIMENTADORA LINEA METRO- GP 2 (15)
- AV.  68 ALIMENTADORA LINEA METRO - GP 4 (35)
- AV.  68 ALIMENTADORA LINEA METRO - GP 6 (30) 
- AV.  68 ALIMENTADORA LINEA METRO - GP 7 (12)
- Ampliación de estaciones TM - Emergencia ¿ Grupo I (16)
- Ampliación de estaciones TM - Emergencia ¿ Grupo II (16)
- CICLO PUENTE CANAL MOLINOS X AUTONORTE (11)
- PATIO LA REFORMA (10)
- AV.  68 ALIMENTADORA LINEA METRO - GP 9 (8)"
Frente a los cupos de cicloparquederos gestionados en infraestructura pública: en lo corrido del Plan Distrital de Desarrollo la Secretaría Distrital de Movilidad ha logrado gestionar 32.756 cicloparqueaderos en infraestructura pública, a través de gestiones que se adelantan desde varios frentes, estas incluyen solo la cantidad de cupos permanentes (que reporta el IDU dentro de la meta 388), adicional a ello, se involucra los cupos de entidades distritales, aquellos que se certifican con Sellos de Calidad, y el inventario parcial de cupos de cicloparqueaderos en espacio público (entre estos, parques, plazas, plazoletas y andenes) y equipamientos distritales.
Tambien estan incluidos los cicloparqueaderos de zonas de parqueo pago los cicloparquederos instalados por el IDU en la actual administración y los instalados bajo la retribución del sistema de bicicletas compartidas.
En relación con las acciones para aumentar el número de cupos de cicloparqueaderos en infraestructura privada: en lo corrido del PDD la Secretaría Distrital de Movilidad ha impulsado el incremento de cupos de cicloparqueaderos en infraestructura privada a través de asesorías y visitas técnicas a las instalaciones de empresas privadas, universidades y bibliotecas en las que se prestó el servicio de cicloparqueaderos, a la fecha la ciudad cuenta con 12670 cicloparqueaderos gestionados en infraestructuctura privada. 
A su vez, se han realizado las siguientes acciones que permiten adicionar cupos:
-35 visitas a empresas privadas, que involucran la revisión del espacio, el mobiliario actual y la asesoría presentada
-18 sinergias realizadas alrededor del año con el comité Interinstitucional
-3 Establecimiento privado (Plan de reactivación económica - Plan Marshall)
-114 cicloparqueaderos certificados asociados a la estrategia de sellos de calidad divididos así:
3 Universidades 
18 Centros comerciales
35 Empresas privadas 
57 Parqueaderos fuera de vía                                                                                                                  
1 Colegio</t>
  </si>
  <si>
    <t>Con la implementación de los cicloparqueaderos ha logrado incentivar el uso de la bicicleta  y la seguridad vial, asi como la mejora en la calidad de vida de los ciudadanos dado que se incrementa la actividad fisica y contemplativa del paisaje urbano.
Así mismo, estas acciones permitieron que los y las ciclistas cuenten con un lugar adecuado, seguro y cómodo para poder guardar su bicicleta, reduciendo la posibilidad del hurto y facilitando su movilidad en la ciudad.</t>
  </si>
  <si>
    <t>No aplica para este periodo.</t>
  </si>
  <si>
    <t>Desde el inicio de operacóon de ORVI (Diciembre de 2020) 1107 fueron atendidas en el Centro de Orientación a Víctimas de Siniestros viales quienes recibieron orientación de acogida, social, jurídica y psicológica y de las cuales 392, condcutores 271, 167 ciclistas, 149 peatones, 128 pasajeros. En la vigencia Abril - Junio 191 personas fueron atendidas en el Centro de Orientación a Víctimas de Siniestros viales, quienes recibieron orientación de acogida, social, juridica y psicologica y de las cuales 88 tienen rol vial de motociclista, seguido por 42 conductores, 25 ciclistas, 23 peatones y 13 pasajeros. De acuerdo a la población que recibió el servicio según grupo etario se atendieron: Adolescente: 3, Juventud: 44 personas, Adultez: 124 y Persona Mayor 20  personas. La caracterización étnica de 1 de 
los usuarios es negro afrocolombiano, se atendio 1 persona vicitma del conflicto armado y 3 personas con discapacidad. Por otra parte, se fortalece la visibilización de ORVI a través de la Ventanilla Única de Servicios, se abrió a la ciudadanía un nuevo canal de ingreso al centro, dando la posibilidad a las personas usuarias de realizar   auto agendamiento desde el sistema consolidado de atención de todos los servicios que presta la Secretaria Distrital de Movilidad.  Con la puesta en marcha de la operación de ORVI se han beneficiado un total 1107 ciudadanos. La formalización del manual permite tener una línea técnica clara para el buen funcionamiento en la operación del servicio de ORVI.</t>
  </si>
  <si>
    <t>Con las acciones adelantadas se fortalece la visibilización de ORVI a través de la Ventanilla Única de Servicios, se abrió a la ciudadanía un nuevo canal de ingreso al centro, dando la posibilidad a las personas usuarias de realizar   auto agendamiento desde el sistema consolidado de atención de todos los servicios que presta la Secretaria Distrital de Movilidad.  Con la puesta en marcha de la operación de ORVI se han beneficiado un total 1107 ciudadanos. La formalización del manual permite tener una línea técnica clara para el buen funcionamiento en la operación del servicio de ORVI.</t>
  </si>
  <si>
    <t>En lo transcurrido del Plan de Desarrollo, se cuenta con un promedio de tiempo de viaje de 49,78 minutos, lo cual representa un porcentaje de cumplimiento del 100.8%. Para 2020 se logró un tiempo en minutos de 43,85 minutos, para 2021 45.6 minutos, para 2022 54,82, y para el primer trimestre de 2023 54.82 minutos.
Entre las diversas acciones adelantadas se encuentran: la disponibilidad del sistema de semaforización por encima del 99%, inspecciones de seguridad vial, planes éxodo, implementación de agentes civiles de tránsito, seguimiento a planes de manejo de tránsito, inicio del proyecto de Gerencia en Vía, implementación de pilotos en los diferentes corredores de la ciudad. Entre ellos:  Av. Boyacá, calle 26, Av Primera de Mayo, Av. Américas, Carrera 7, Calle 80, Carrera 68 y Av. Ciudad de Cali, mejoramiento en la circulación de ciclistas en el corredor de calle 13 y para los demás corredores continuó con el equipo de gerencia en vía. En 2022 se implementaron diferentes medidas de alto impacto para mejorar la movilidad, entre ellas: contralfujo vehicular Av. Américas en el tramo de la Cra 74 a la Carrera 62 sentido WE beneficiando cerca de 7500 vehículos en la HM, plan de choque para el control de estacionamiento indebido, coordinación de las zonas automáticas de semaforización, pruebas piloto en calle 13 x cra 69, calle 80 reversible en tramo de la concesión, cra 7 x cl 100, autopista sur x cra 72, controles operativos enfocados a la evasión de la medida del pico y placa y mal parqueo, ajustes semafóricos en algunos importantes corredores como Calle 80 y Av Boyacá, implementación de señalización vial en los 14 corredores. En lo que respecta a 2023, se realizaron ajustes a la demanda a través de herramientas como la rotación de números de placas para la Medida de Pico y Placa vehicular particular, Pico y Placa solidario eliminando el permiso de carro compartido, se retomaron gradualmente según la demanda en vía observada las acciones como Carriles escolares, contraflujos vehiculares, Puntos fijos de apoyo a la gestión de tráfico; no obstante el tiempo promedio supera los 50 minutos dadas las manifestaciones por diferentes motivos sociales en febrero y la continua apertura de nuevos frentes de obra con PMTs de alto impacto, la apertura a un tramo de la Av. Guayacanes, temporada de lluvia en el mes de mayo, e incremento de buses por el mantenimiento de transmicable.</t>
  </si>
  <si>
    <t>Pese al aumento de los frentes de obra vigentes en la ciudad y la temporada invernal, a través de la ejecución de acciones complementarias con las demás subdirecciones enfocadas a mantener en 100% operando el sistema de semaforización inteligente, manteniendo las jornadas de gestión en vía e implementando señalización en algunos corredores prioritarios y la implementación de acciones de gestión de la demanda para la ciudad, se contribuyó con tratar de mantener la velocidad de operación de la ciudad, manteniendo los tiempo de viaje, sin descuidar la seguridad vial y mitigando los impactos de congestion en los corredores de mayor volumen de tránsito, brindando una buena experiencia de viaje para los usuarios de los corredores.</t>
  </si>
  <si>
    <t>En lo transcurrido del Plan de Desarrollo el tiempo promedio de viajes se ha logrado mantener por debajo de los 50 minutos, sin embargo, durante la vigencia 2023 se ha presentado un incremento debido principalmente manifestaciones sociales, temporada de lluvias, y la apertura de frentes de obras para mejorar la infraestructura vial de la ciudad y así poder mejorar la movilidad y la calidad de vida de los ciudadanos. Es preciso indicar, que durante esta vigencia se han implementado diferentes medidas de alto impacto para mejorar la movilidad.</t>
  </si>
  <si>
    <t>No presenta retrasos</t>
  </si>
  <si>
    <t>Con corte a 30 de Junio de 2023 el IDU han mantenido 359 km- carril de malla vial troncal lo que conlleva a un cumplimiento del 99.72 % frente a la meta PDD, dichas acciones se   realizado a través de:
MANTENIMIENTO TRONCALES TRASNMILENIO G2 IDU-1626-2020 y IDU-1627-2020
MANTENIMIENTO TRONCALES DE TRANSMILENIO IDU-1718-2021
IDU-1719-2021; IDU-1721-2021
TRONCAL CARACAS TR 1 (EST. ALIMENTADORA) IDU-1601-2019
AV. 68 ALIMENTADORA LINEA METRO - GP 3 IDU-347-2020
AV. 68 ALIMENTADORA LINEA METRO - GP 4 IDU-348-2020
AV. 68 ALIMENTADORA LINEA METRO - GP 6 IDU-350-2020
AV. 68 ALIMENTADORA LINEA METRO - GP 7 IDU 351-2020
AV. 68 ALIMENTADORA LINEA METRO - GP 9 IDU- 353-2020"</t>
  </si>
  <si>
    <t>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t>
  </si>
  <si>
    <t>No se reportan retrasos.</t>
  </si>
  <si>
    <t>En lo corrido del Plan de desarrollo se ha realizado el mejoramiento de 26 estaciones con lo cual se alcanza un avance en el PDD del 60,47%, acciones que se han ejecutado a través de los siguientes puntos de inversión:
Ampliaciones de estaciones al sistema TM GP 1 (9) IDU-971-2020
Ampliación de estaciones de emergencia GP 1 (6) IDU-1318-2018
Ampliación de estaciones de emergencia GP 2 (3) IDU-972-2020
Ampliación de estaciones TM - Emergencia ¿ Grupo (2) III IDU-973-2020
Ampliación de estaciones TM GP 2 urgencia manifiesta (2) IDU-973-2020
Ampliación de estaciones GP 3 (1) IDU-1536-2018
Ampliacion de estaciones Gp 3 (3)  IDU-1535-2018
Frente a la gestión adelantada por TMSA, el avance para las vigencias 2020, 2021, 2022 fue de 100% de acuerdo con lo programado para cada vigencia y 2023 es del 50% con respecto al 100% programado para la vigencia. El estado físico es el siguiente:
Estaciones en operación (29): Américas-De la Sabana, Américas-Carrera 43, NQS-Calle 38 Sur, NQS-Madelena, NQS-Santa Isabel, Américas-Zona Industrial, Américas-CDS Carrera 32, NQS-Alquería, NQS-Calle 30 Sur, Suba-Calle 116, Suba-AV. Boyacá, Suba-21 Ángeles, Caracas-Fucha, Caracas-Quiroga, Caracas-Consuelo, Suba-TV 91, Suba-Humedal Córdoba, Suba-San Martín, Calle 80-Minuto de Dios, Calle 80-Polo, Suba-Gratamira, Américas-Puente Aranda, NQS-Av. El Dorado, Autopista Norte-Virrey, Autopista Norte-Pepe Sierra, Autopista Norte-Calle 127, NQS-Venecia, NQS-General Santander y Caracas-Restrepo. 
Estaciones en construcción (6): Calle 80-Av. Cali, Calle 80-Carrera 90, Caracas-Calle 40 Sur, Calle 80-Boyacá, Caracas-Nariño, NQS-CAD.
Estaciones en estudios y diseños (8): Caracas-Olaya, Caracas-Socorro, NQS-Universidad Nacional, NQS-Ricaurte, Suba-Campiña, Suba-Puente Largo, Autopista Norte-Calle 187 y Autopista Norte-Terminal.
En el periodo reportado, TRANSMILENIO S.A. ha cumplido con con sus obligaciones contractuales de seguimiento, no obstante, en el transcurso de la ejecución de ampliación y mejoramiento de estaciones se han presentado imprevistos como escases de materiales para ejecución de obra y falta de personal en obra, afectando el avance continuo de los proyectos.</t>
  </si>
  <si>
    <t>Con el mejoramiento de las estaciones se proyecta mejoras en el sistema integrado de transporte en cuanto a la cantidad de personas que puedan estar dentro de las estaciones y mejorar los recorridos y frecuencias del sistema.</t>
  </si>
  <si>
    <t>Meta de tipo constante cuyo avance para las vigencias 2020, 2021, 2022 fue de 100% de acuerdo con lo programado para cada vigencia y 2023 es del 50% con respecto al 100% programado para la vigencia. Del avance físico se puede afirmar lo siguiente:
TRANSMILENIO S.A. ha realizado seguimiento a los avances de la gestión de la ERU.
La ERU se encuentra revisando la formulación del PPRU. 
Se inició la gestión de saneamiento predial de los bienes de propiedad de TRANSMILENIO S.A., mediante convenio 614 de 2019 para separar las áreas afectas a la infraestructura de transporte de las áreas de desarrollo inmobiliario del PPRU según Decreto 822 de 2019. Se revisó, firmó y registró la minuta de extinción de propiedad horizontal. La minuta de englobe y desenglobe de predios, fue firmada y radicada en la Oficina De Registro de Instrumentos Públicos.
TRANSMILENIO S.A. elaboró documento de parámetros técnicos y de infraestructura de la estación que integra con otros modos de transporte y las troncales del sistema.
ERU plantea dos alternativas, Implantar CAD II y Sede IDU, avanzar sin normatividad de derecho real de superficie y la norma PEMP Centro Histórico.
ERU presentó por solicitud de TRANSMILENIO S.A. cronograma para la factibilidad. El mismo indica que finaliza en diciembre de 2023.
En lo que respecta a la gestión del IDU, está programada para la vigencia 2024.</t>
  </si>
  <si>
    <t>No se reportan retrasos</t>
  </si>
  <si>
    <t>La Estación Central será el mayor centro de intercambio modal del componente troncal del SITP, donde confluyen la Primera Línea de Metro, Regiotram y dos corredores troncales de TransMilenio</t>
  </si>
  <si>
    <t>Meta de tipo constante cuyo avance para las vigencias 2020, 2021, 2022 fue de 100% de acuerdo con lo programado para cada vigencia y 2023 es del 50% con respecto al 100% programado para la vigencia.
En lo que corresponde al avance de las actividades tendientes a garantizar el cumplimiento de la meta propuesta, durante el periodo objeto del reporte se encuentran en ejecucion los contratos CTO 1406 de 2022 mantenimiento y el 1355 de 2022 interventoría; contratos por medio de los cuales se ejecutan y garantizan los mantenimientos requeridos por la infraestructura del Sistema Integrado de Transporte Público (componente BRT).</t>
  </si>
  <si>
    <t>El mantenimiento permanente de la infraestructura de operación del SITP, permite garantizar la prestación del servicio de transporte a los usuarios.</t>
  </si>
  <si>
    <t>No presenta retasos.</t>
  </si>
  <si>
    <t>Con corte a 30 de Junio  de 2023 se han construido 3 patios portal, lo cual presenta un avance del 50% frente a la meta del plan de desarrollo, dicha inversión se realizó en los siguientes puntos: 
PATIO PORTAL AMERICAS
PATIO PORTAL SUR
PATIO PORTAL TUNAL
En relación con la gestión adelantada por TMSA, el avance para las vigencias 2020, 2021, 2022 fue de 100% de acuerdo con lo programado para cada vigencia y 2023 es del 50% con respecto al 100% programado para la vigencia.
En Patios troncales y zonales:
Patio Reforma: se hizo seguimiento a la construcción del patio con avances en la estabilización de taludes, pavimentos y cárcamos. Previsto para entrega en diciembre de 2023.
Patio Alameda: se encuentra pendiente el cierre del componente de Presupuesto, en observaciones en IDU.
Patio Zonal El Gaco: se encuentra pendiente el cierre del componente de Redes Hidrosanitarias, ya que está en revisión por la EAAB; el componente de Estructuras se encuentra observado en IDU y los Apéndices en revisión por parte de la Interventoría.
Con los recursos disponibles se puede contratar la construcción de uno de los dos patios anteriores.
Patio Zonal San José: los predios con falsa tradición han sido subsanados por Registro de Instrumentos Públicos.
Prolongación de la operación de patios temporales: SI18 Norte, SI18 Cll 80 y BMO, con el fin de entender las necesidades de los concesionarios en las cuales se trataron puntos específicos de la infraestructura. En proceso de negociación.</t>
  </si>
  <si>
    <t>Con la implementación de los patio portal, se pretende mejorar el sistema integrado de transporte en cuanto a la capacidad que tendría cada patio para la organización de la flota de buses articulados y biarticulados</t>
  </si>
  <si>
    <t>No se reportan retrasos, aún cuando se han presentado dificultades en la ejecución de algunos tramos.</t>
  </si>
  <si>
    <t>Con corte a 30 de junio de 2023 esta meta presenta un % de cumplimiento del 23.31%, que corresponden a 6.90 km. 
A continuación, se presentan los avances de cada uno de los proyectos que en la medida de su ejecución alimentarán la meta con los km correspondientes:
1)Proyecto Avenida 68 alimentadora de la PLMB: Obra que comprende 16,9 km, 21 estaciones BRT, 13,69 km de ciclorruta y 542.000 m2 de espacio público, se encuentra en ejecución, y la finalización está prevista entre febrero de 2025 y octubre de 2026. A la fecha cuenta con un avance del 34.09% para un % de cumplimiento del 42.61%.
Para el 2024 se tendrá ejecutado el costado occidental en carriles mixtos, brt y espacio público desde La Primero de mayo hasta autopista sur; del pulpo se tendría cimentación del vagón norte, acceso sur occidental y acceso nororiental; entrega de 3200 m2 de andenes y 800 ml de ciclorruta, para el tránsito de usuarios y bici usuarios por el costado del Simón Bolívar; entrega de la calzada mixta en dos carriles desde la calle 53 a la calle 63; puente peatonal Simón Bolívar; dos carriles BRT que comprenden desde la calle 53 hasta la calle 64c; estaciones de Transmilenio en estructura correspondiente al grupo 6; el puente vehicular BRT La Floresta tendrá una ejecución del 90%; se intervendrá el Box Canal Salitre costado oriental con una ejecución del 48%. Para cierre de 2024 el Contratista G8 proyecta finalizar todas las actividades de redes incluido el colector del deprimido y Emisario Norte. Para el Deprimido se proyecta un importante avance con la construcción de los ramales Sur, Norte y Oriente, e hito 32 fundida de losa superior en Ramal Central. El Puente con avance en la Estructura de pila y estribos del costado norte e inicio de construcción de la superestructura con Hito 10 de construcción de dovelas. Construcción de la Estación BRT#18; 6,5km/carril de calzada mixta, 2,1Km/carril de calzada BRT; 17.000 m2 de espacio público en zonas duras; 3600 m2 de zona verde; 700 ml de cicloruta; y taquilla #17 terminada.
2) Proyecto de la extensión del tramo 1 de la troncal de Transmilenio por la Avenida Caracas:
Obra que comprende 4,2 km, 2 estaciones BRT, 1 estación alimentadora, 3,5 km de ciclorruta y 63.401 m2 de espacio público, se encuentra en ejecución, y la finalización está para prevista para diciembre de 2023. En lo corrido del plan de desarrollo cuenta con un avance del 55.86%.
3) Proyecto de la troncal de Transmilenio por la Avenida Ciudad de Cali
Obra que comprende 7,4 km, 8 estaciones BRT, 4,60 km de ciclorruta y 137.807 m2 de espacio público, se encuentra en ejecución, y la finalización está prevista entre febrero de 2024 y octubre de 2024.  A la fecha cuenta con un avance PDD del 48.96%. Para el grupo 1 de Av Ciudad de Cali se tiene Planeado: 
 CARRIL MIXTO ORIENTAL 800 M, ESPACIO PUBLICO 2800 M2, 
 CARRIL MIXTO OCCIDENTAL 700 M ESPACIO PUBLICO 3300 M2, 
 CARRIL BRT 1700 M, ESPACIO PUBLICO 2800 M2, ZONAS VERDES 8600 M2, CICLORUTA: 300 M 
 ESTACION TERREROS: CONTRAPISO Y CUBIERTA 100%, INSTALACION CIELO RASO 100%, ENTRE PSIO 100%, RAMPA DE ACCESO 100%, FACHA 100%, BARANDA 100% ACABADO FINAL 100%, PUERTAS 100% ADQUISICION CIELO RAZO 100%.
 ESTACION SAN BERNARDINO: CIMENTACION 15%, ESTRUCTURA METALICA 100%, CONTRAPISO Y CUBIERTA 100%, INSTALACION CIELO RASO 100%, ENTRE PSIO 100%, RAMPA DE ACCESO 100%, FACHA 100%, BARANDA 100% ACABADO FINAL 100%, PUERTAS 100% ADQUISICION CIELO RAZO 100%.
 ESTACION CALLE 70 SUR: CONTRAPISO Y CUBIERTA 100%, INSTALACION CIELO RASO 100%, ENTRE PSIO 100%, RAMPA DE ACCESO 100%, FACHA 100%, BARANDA 100% ACABADO FINAL 100%, PUERTAS 100% ADQUISICION CIELO RAZO 100%.
 TAQUILLAS TERREROS: AQUISICION DE ESTRUCTURA 100%, CIMENTACION REDES Y ACABADOS 100%
 TAQUILLAS SAN BERNARDINO: AQUISICION DE ESTRUCTURA 100%, CIMENTACION REDES Y ACABADOS 100%
 CICLOESTACIONES: ADQUISION DE ESTRUCTURA 100%, CIMENTACION REDES MONTAJES ACABADOS 100%
 Para G2 entregara a diciembre 31 del 2023: 
 1,CORREDOR MIXTO (W) ORIDENTAL AV. BOSA - AVV/CIO INC INTERS. AV. BOSA Y AV. V/CIO,(8,km), 
 2,COORREDOR MIXTO (W) OCCIDENTAL AV. BOSA - AVV/CIO INC INTERS. AV. BOSA Y AV. V/CIO,(8,km), 
 3,CORREDOR BRT- (W) AV. BOSA - AVV/CIO INC INTERS. AV. BOSA Y AV. V/CIO,(9.35,Km/carril), 
 4,CICLORUTA,(5489,m), 
 5,ESTACION AV. BOSA,(1,Unidad) 
 6,ESTACION DIAGONAL 49 SUR,(1,unidad)
 7,ESTACION AV. VILLAVICENCIO,(1,unidad) 
 8,TAQUILLAS,(10,unidad) 
 9,CICLOESTACIONES,(3,unidad) 
 10,INTERSECCIÓN AV.
Frente a la gestión adelantada por TMSA, el avance para las vigencias 2020, 2021, 2022 fue de 100% de acuerdo con lo programado para cada vigencia y 2023 es del 50% con respecto al 100% programado para la vigencia. En lo referido al estado de cada proyecto se tiene: 
Troncal Avenida 68: se avanza en el seguimiento a la construcción de redes eléctricas e hidrosanitarias, espacio público, carriles mixtos y BRT.
Troncal Av. Ciudad de Cali: se avanza en el seguimiento a la construcción de redes eléctricas e hidrosanitarias, espacio público, carriles mixtos y BRT. 
Extensión Troncal Caracas: próxima a entregar la estación intermedia Molinos, planeada para la primera semana de julio. 
Extensión Troncal Av. Calle 26 al Aeropuerto: se entregaron al IDU los parámetros técnicos operaciones y de infraestructura.
Se suscribió convenio con el IDU para la ejecución del corredor troncal de la Calle 13, se hace seguimiento a los trámites con el Ministerio de Transporte asociados a la cofinanciación.</t>
  </si>
  <si>
    <t>El IDU desde el inicio de las troncales ha tenido un programa recurrente de construcción y mantenimiento de troncales con el cual pretende que el sistema se mantenga y/o avance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t>
  </si>
  <si>
    <t>TRANSMILENIO ha cumplido con sus actividades para la meta. Frente a la ejecución de los diseños del Corredor Verde Carrera Séptima, el IDU tiene previsto iniciar en julio de 2023 el proceso para la contratación de la obra e interventoría.</t>
  </si>
  <si>
    <t>Avance Meta PDD: Meta de tipo constante cuyo avance para las vigencias 2020, 2021, 2022 fue de 100% de acuerdo con lo programado para cada vigencia y 2023 es del 50% con respecto al 100% programado para la vigencia. Del avance físico se puede afirmar lo siguiente:
TRANSMILENIO S.A. asistió a los comités de seguimiento y mesas de trabajo convocados por el IDU, acompañando el proceso de elaboración de los diseños del proyecto, brindando los lineamientos y resolviendo las inquietudes asociadas a la infraestructura para la operación del sistema. 
Así como dar respuesta a las comunicaciones remitidas en relación con el proyecto. 
Se ajustó el Documento de Parámetros de Infraestructura para el Corredor Verde Carrera Séptima en su versión 3.0. a la espera de la apertura de los procesos licitatorios de construcción.</t>
  </si>
  <si>
    <t>El corredor verde ofrece una solución urbanística sustentable y de movilidad para el sector oriental de la ciudad.</t>
  </si>
  <si>
    <t>La medición de esta meta se realizará al final de la vigencia. No obstante, se continúan realizando actividades en el marco del Plan Estratégico Anti Evasión que permitan ayudar a reducir este fenómeno.</t>
  </si>
  <si>
    <t>Actividades adelantadas en la Implementación del Plan Estratégico Anti Evasión en sus cuatro líneas de trabajo:
1. Prevención, Cultura Ciudadana, Incidencia y Corresponsabilidad: Mesa de trabajo con concesionarios para revisar nuevas estrategias para mitigar la evasión. 
Presentación del Plan Anti Evasión y diálogo con el equipo de Gestión Social sobre la problemática, acciones y propuestas frente a la evasión.
2. Monitoreo y caracterización de la evasión: Seguimiento a la provisión e instalación de cámaras en el marco del Contrato 1232-21.  
Monitoreo de la evasión con el Sistema SIDEST para 7 portales y 27 estaciones del componente troncal.
3. Fortalecimiento de la Infraestructura: Acompañamiento en los avances de los contratos para el cambio de puertas de 24 estaciones del Sistema. 
Revisión de propuesta de sensores de bloqueo de torniquetes para mitigar la evasión en modalidad devolución del torniquete.
Actualización de avances y definición de lineamientos para la estrategia de separación de flujos.
4. Fiscalización: Aplicación de 14.933 comparendos por evasión del pago, 10.312 por numeral 7 y 4.621 por numeral 12. 
Continuación de la estrategia de Reguladores de Evasión como esquema de disuasión y contención en portales y estaciones.
Elusión del Pago: Se avanzó en coordinación y desarrollo de operativos y articulación con autoridades locales para el control de la elusión.</t>
  </si>
  <si>
    <t>No se presentan.</t>
  </si>
  <si>
    <t>continuación, se describen las actividades más relevantes realizadas durante los años 2021 y 2022 en lo que respecta de la Meta PDD 400: Alcanzar el 100% del proceso de contratación para la expansión de la PLMB-Fase 2. Estas, son:
1. Durante la vigencia 2021 se inició y culminó la actividad referente a la prefactibilidad del proyecto. Así mismo, se ejecutó la Fase 2: Análisis, Estudios y Diseños de factibilidad (aval técnico y fiscal) para acceder a cofinanciación del Gobierno Nacional.
2. En la vigencia 2022 se cumplió el objetivo de realizar los estudios de factibilidad en tipología elevada. De igual manera, se inicio la implementación de la Fase 3, la cual es de preparación de los documentos requeridos para el proceso licitatorio, es por
esto que, se ha llevado a cabo el análisis de entregables derivados de los componentes técnicos de proyecto, con el fin de poder llegar a la adjudicación del proyecto.
3. Se logró que el proyecto fuera declarado de importancia estratégica para la ciudad. Adicionalmente, se obtuvo el aval técnico y fiscal tanto del Distrito como de la Nación, se suscribió y firmo el Convenio de Cofinanciación Distrito-Nación y, finalmente
el Congreso de la República otorgó la garantía soberana para el proyecto.</t>
  </si>
  <si>
    <t>No se presentan</t>
  </si>
  <si>
    <t>Para el proyecto Regiotram de Occidente que es una concesión otorgada por la Empresa Férrea Regional, se suscribió acta de inicio en junio de 2020, está en su fase previa (34 meses) y, presenta los siguientes avances:
1. Se suscribió el convenio entre IDU y la Empresa Férrea Regional -EFR cuyo objeto es: Aunar esfuerzos administrativos, técnicos y financieros para adelantar las obras requeridas para la integración física entre Regiotram de Occidente y el Sistema
Integrado de Transporte de Bogotá.
2. Se entregaron al IDU para revisión los estudios de las estaciones elevadas. El inicio de las obras depende de la suscripción del otrosí entre la EFR y el concesionario y, la licencia ambiental del proyecto.
3. Avance de obras Patio Taller ANI: 97% de ejecución, Obras Patio Taller el Corzo: 1%. En trámite nuevamente la licencia ambiental ante la ANLA.
4. En el 2023 se dará la adjudicación de la Ciclorruta de la Av. Pedro León Trabuchy y se culminarán los estudios y diseños de la plataforma peatonal de la Calle 26 por Av. Caracas. Con estos proyectos se garantiza la inserción urbana del proyecto
prevista con los recursos que le fueron asignados al IDU.
De igual manera, frente al Regiotram del Norte se informa que, se encuentra en desarrollo de la factibilidad del proyecto, la cual se está en un 92%, se espera culminar la estructuración en el mes de julio de 2023 para dar inicio al trámite de aval del MT
con el fin de dar inicio a los trámites de cofinanciación con el Gobierno Nacional para suscribir el convenio de cofinanciación al finalizar el 2023, aproximadamente en noviembre.
Finalmente, el Regiotram Sur presenta una prefactibilidad del corredor férreo del 100%, concluyendo que se deberá desarrollar una tercera línea del metro para Bogotá hasta el municipio de Soacha, con integración con la Primera línea del Metro,
Transmilenio y Regiotram de Occidente.</t>
  </si>
  <si>
    <t>Específicamente, este proyecto se sustenta sobre la necesidad de integrar funcionalmente los corredores férreos con la estructura urbana de la ciudad, garantizando que estos ejes de transporte masivo sean ejes estructuradores y articuladores del tejido
urbano y socioeconómico de Bogotá. Para tal fin, se tiene previsto acciones e intervenciones de construcción y adecuación de espacio público y ciclo infraestructuras en el entorno de las estaciones y las líneas férreas de la ciudad, así como las
inversiones necesarias para garantizar la integración intermodal con los demás sistemas de transporte. La implementación del Regiotram de occidente traerá impactos positivos, como:
1. Mejoras contundentes enfocadas a la experiencia de los tiempos de desplazamiento en la ciudad- región, a través de un sistema de transporte masivo multimodal, regional, limpio y sostenible cuyo eje estructurador es la red de metro regional.
2.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
3. Beneficio en temas de movilidad y calidad de vida de los habitantes de la ciudad a través de un enfoque intersectorial, territorial, poblacional-diferencial y de género (grupos étnicos, mujeres, jóvenes, LGBTI, entre otros) que coadyuve a la sana
interacción de todos los capitalinos.
De igual manera, se decidió que la alternativa a estructurar debe integrar funcionalmente los corredores férreos con la estructura urbana de la ciudad, garantizando que estos ejes de transporte masivo sean ejes estructuradores y articuladores del tejido
urbano y socioeconómico de Bogotá. Se decidió que la alternativa debe tener cambios estructurales que permitan la permeabilidad de la malla vial de la ciudad. Así como un diseño con la capacidad para atender la demanda del proyecto. En tal sentido,
es necesario aumentar el número de estaciones al interior de la ciudad.</t>
  </si>
  <si>
    <t>A continuación, se describen los retrasos y soluciones acaecidos durante las vigencias 2020 a 2022 en lo que respecta al avance de la Meta PDD 401: Alcanzar el 60% del ciclo de vida del proyecto PLMB-T1. Estos, son:
1. Teniendo en cuenta que, la entrega de predios al concesionario se ha efectuado conforme éstos se presentan disponibles, anticipando en muchos casos las fechas máximas de entrega establecidas en el Apéndice Técnico (AT) 12, en aras de
armonizar los cronogramas con la nueva realidad de la gestión predial realizada para el desarrollo de la PLMB, se ha adelantado la suscripción del modificatorio No. 7 al AT 12 del contrato de concesión y así conseguir sincronizar ambos procesos.
2. Con el fin de minimizar el riesgo de atraso, se ha hecho necesario diseñar e implementar planes de contingencia en algunos grupos de interferencias de la EAAB y de CODENSA, situación que ha derivado en el ajuste del cronograma de traslado de
interferencias a fechas de entrega según Anexo Técnico 12. Así mismo, propender por la terminación de las interferencias de TELEFÓNICA y, coordinar y realizar el seguimiento a las obras a cargo de la EAAB.</t>
  </si>
  <si>
    <t>A continuación, se describen las actividades más relevantes realizadas durante los años 2020 a 2022 en lo que respecta de la Meta PDD 401: Alcanzar el 60% del ciclo de vida del proyecto PLMB-T1. Estas, son:
1. A 31 de diciembre de 2022 el % de obra acumulado ejecutado del contrato de concesión presenta un avance de 8.03% frente al 30% programado para el cuatrienio, éste corresponde al avance total de la etapa preoperativa del contrato de concesión.
2. En el marco de la PMO han sido entregados por el contratista el total de los 24 informes programados para las vigencias 2021 y 2022. La EMB ha aprobado a la fecha 22 informes; es decir; de enero 2021 hasta octubre de 2022, los 2 restantes están
en proceso de ajuste por parte de la PMO para su posterior aprobación y pago.
3. En el marco de la interventoría han sido entregados por el contratista el total de los 24 informes programados para las vigencias 2021 y 2022. La EMB ha aprobado a la fecha 23 informes; es decir; de enero 2021 hasta noviembre de 2022, el restante
está en proceso de ajuste por parte de la interventoría para su posterior aprobación y pago.
4. De total de los 1427 predios requeridos por el concesionario, entre las vigencias 2020 a 2022, la EMB ha entregado y colocado a disposición del concesionario 941 predios, donde 77 fueron en 2020, 33 en 2021 y 831 en 2022.
5. Frente al traslado anticipado de interferencias (TAR) desde el año 2020 y hasta el 31 de diciembre de 2022 de las 115 interferencias programadas se ejecutaron un total de 80 interferencias, así: EAAB ¿ 14 ejecutadas, ENEL ¿ 6 ejecutadas, ETB ¿ 39
ejecutadas, VANTI ¿ 11 ejecutadas y, TELEFÓNICA ¿ 10 ejecutadas. Cabe mencionar que, 9 corresponden al 2020, 49 al 2021 y, 22 al 2022.
6. En la fase de preconstrucción y construcción del proyecto, entre las vigencias 2020 a 2021, se logró informar a 2.925.757 ciudadanos sobre las características, beneficios y avances del proyecto. No obstante, a partir del año 2021 se inició la
promoción de las actividades de comunicación, participación ciudadana y gestión social a través de talleres, cabildos, conferencias, rendición de cuentas y, estrategias pedagógicas como: Recorriendo Nuestro Metro y, Nuestros Encuentros Ciudadanos.
Finalmente, en la vigencia 2022 se surtió el proceso de adjudicación para el operador logístico que acompañará las actividades de comunicación del proyecto durante el cuatrienio.</t>
  </si>
  <si>
    <t>A la fecha no se presentan retrasos.</t>
  </si>
  <si>
    <t>En lo que respecta al número de fuentes de fondeo implementadas para el Sector Movilidad, en lo corrido del plan de Desarrollo 2020- 2022 se han implementado cuatro (4) fuentes de fondeo así:
1. Pago voluntario por acceso a zona con restricción, autorizado mediante el Plan Nacional de Desarrollo y el Decreto Distrital 749 de 2019. Desde su implementación se ha recaudado $420.100 millones de pesos con corte a mayo de 2023. Su recaudo
inició en 2020, sin embargo, la coyuntura de la pandemia, el levantamiento de la media de pico y placa, y otros factores, hicieron que no se recaudara lo esperado en el 2021. Sin embargo con la Resolución 83464 de 2021 se dio inicio a la
implementación de la fase 2, en la cual se introdujo la posibilidad de pago diario y mensual, que se vio reflejada de manera positiva en el recaudo de los primeros meses del 2022.
2. Tasa para revisión, evaluación y seguimiento de derechos de tránsito, autorizada por el artículo 94 del Acuerdo 761 de 2020, el cual señaló lo siguiente: Toda entidad y/o persona natural o jurídica del derecho privado que solicite a la SDM derechos de
tránsito, tales como: Planes de Manejo de Tránsito, estudios de tránsito, estudios de cierres viales por eventos, diseños de señalización, estudios de atención y demanda a usuarios y los trámites para su recibo, deberá asumir los costos según
corresponda en cada caso, conforme a la metodología que se establezca que incluirá criterios de eficiencia, eficacia y economía. Dichas tasas fueron definidas e implementadas mediante Resolución No. 081 del 1º de febrero de 2021 expedida por la
Secretaría Distrital de Movilidad, se han recaudado $9.353 millones de pesos con corte a mayo de 2023, con destinación al Sistema de Movilidad Sostenible.
3. Fuente Tasa por el Derecho de estacionamiento sobre las vías públicas: se encuentra autorizada mediante el Acuerdo Distrital 695 de 2017, su implementación se inició en 2021 y la captación de excedentes para el Fondo de Estabilización Tarifaria
se proyecta para 2023. Con su puesta en operación, se proyectan ingresos que cubran la remuneración al operador del servicio, el mantenimiento de la infraestructura, la implementación de zonas de parqueo y los excedentes mencionados para el SITP.
Desde su operación y hasta mayo de 2022 entraron en operación las primeras zonas de parqueo pago, en total 5.197 cupos operativos y se han recaudado $9.996 millones de pesos con corte a mayo de 2023, en virtud del contrato interadministrativo
No. 2021-2470 celebrado entre la Secretaría Distrital de Movilidad y la Terminal de Transporte S.A.
4. Valet Parking adoptada mediante Resolución 151742 de 2022 Por medio de la cual se adopta el Protocolo general para el aprovechamiento económico del espacio público de la actividad de valet parking en vía pública en modalidad de corto plazo y
se adopta el protocolo de condiciones para la operación de la actividad y la circular externa No. 24 de 2022. Desde su implementación y hasta mayo de 2023 se han recaudado $50.6 millones de pesos.
A 30/06/2023 este indicador registra un avance del 0% para la vigencia, 0% transcurrido plan y 100% acumulado plan.
En cuanto a la estructuración, implementación y operación del estacionamiento en vía para la ciudad de Bogotá, se registran las siguientes actividades:
En lo corrido del Plan de Desarrollo se cuenta con un avance del 84%. La estructuración y puesta en marcha de la totalidad del proyecto se dio en 2021. A la fecha se cuenta con la implementación de 5.229 cupos de estacionamiento. En lo que respecta
a la vigencia 2023, se avanzó en la implementación de 221 cupos en las localidades de Usaquén, Fontibón y Santafé.
Entre las actividades adelantadas están las mesas de trabajo de sector para acordar las estrategias a seguir, implementación de actividades de gestión social planificadas por la SDM y la Terminal de Transporte en aras de reforzar el enfoque de
crecimiento con sostenibilidad en lo financiero y en lo social, considerando las relaciones con las comunidades aledañas al proyecto y, en general, los ciudadanos que hacen uso del estacionamiento en vía, se continuó con el flujo de actividades en la
habilitación, señalización y gestión social de segmentos que se habían identificado en las zonas de implementación en las que ya se inició la operación, así como en las nuevas zonas a ser implementadas.
A 30/06/2023 este indicador registra un avance del 54.29% para la vigencia, 84% transcurrido plan y 84% acumulado plan.</t>
  </si>
  <si>
    <t>La implementación de las nuevas fuentes de fondeo permitirá garantizar la sostenibilidad financiera del SITP en el corto, mediano y largo plazo, y reformular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</si>
  <si>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La entidad responsable manifiesta para ambos indicadores, que aún cuando desde la Secretaria Distrital de Movilidad se implementan mecanismos internos para medición de variables socioeconómicas, la fuente de información estalecida para los
indicadores de gasto para los estratos I y II es la Encuesta de Movilidad del año 2019, la cual se genera cada 4 años, razón por la cual se mantiene para la presente vigencia la linea base establecida en dicha encuesta de movilidad año 2019.</t>
  </si>
  <si>
    <t>Las acciones desarrolladas para el cumplimiento de la meta en ambos indicadores son las siguientes:
En lo corrido del plan de Desarrollo 2020- 2023, entre los avances más destacados con el fin de alcanzar la meta, la SDM ha evaluado los estudios presentados por Transmilenio S.A., para la actualización tarifaria 2020 y 2022 donde se congeló la tarifa
para las poblaciones adulto mayor y personas con menor capacidad de pago, con el fin de avanzar hacia una política tarifaria más incluyente. Es importante mencionar que la pandemia afectó el desarrollo socioeconómico de los hogares, disminuyendo
los ingresos de las familias y dificultando el desarrollo de política pública a largo plazo. Adicionalmente, La Secretaría Distrital de Movilidad expidió el Decreto 004 de 2023 y la Resolución 81469 de 2023 en las que establece que los potenciales
beneficiarios del incentivo para personas con menor capacidad de pago serán las personas mayores de 16 años que cuenten con una encuesta validada del SISBÉN IV remitida por la Secretaria Distrital de Planeación (SDP) y estén categorizados entre
los grupos A1 a B7, así como la población indígena mayor de 16 años registrada en listados censales realizados por el resguardo o cabildo respectivo consolidados por el Ministerio del Interior. Dicho decreto mantuvo los beneficios para la población
adulto mayor y personas en condición de discapacidad.
El Banco Mundial entregó y socializó los resultados de la línea base de la Evaluación de impacto de la nueva política tarifaría SISBEN del SITP. Adicionalmente se viene trabajando con la CAF- Banco Interamericano de Desarrollo- a través de un
convenio de cooperación técnica no reembolsable, para la contratación de una consultoría de movilidad y genero.
Finalmente, es importante señalar que la programación y cumplimiento del 2020, 2021, 2022 y lo corrido del 2023 corresponde a los datos de la línea base, teniendo en cuenta que la producción de información estadística en el Distrito se realiza
regularmente en periodos de 4 años, como es el caso de la encuesta de movilidad (fuente de información para la medición del indicador), lo cual dificulta el seguimiento anual de diversos indicadores, entre estos el indicador en comento. No obstante, la
SDM revisó otras metodologías y fuentes de información del DANE, con lo que se calculó el gasto de los hogares para 2021 con el fin de tener una medición parcial del indicador, sin embargo, la medición definitiva del mismo se dará con los datos de la
encuesta de movilidad 2023, que se encuentra actualmente en desarrollo.</t>
  </si>
  <si>
    <t>Este programa tiene como objetivo contribuir a que los hogares vulnerables económicamente mejoren sus ingresos y su calidad de vida, al tener acceso y disfrute igualitario y con calidad al sistema de movilidad de Bogotá, y por ende a las oportunidades
laborales, educativas y culturales que ofrece la ciudad.</t>
  </si>
  <si>
    <t>No se presentaronn retrasos.</t>
  </si>
  <si>
    <t>En el Plan de Desarrollo "Un nuevo contrato social y ambiental para el siglo XXI", en el marco del impacto generado por el COVID19 en los patrones de comportamiento de la movilidad en la ciudad, la Secretaría Distrital de Movilidad - SDM, ha
desarrollado una metodología de medición conjugando diferentes fuentes de información y análisis estadísticos para lograr identificar el número de viajes en bicicleta que se realizan en la ciudad al día, con rangos de incertidumbre, pero no alcanza la
robustez de una operación estadística con el nivel de representatividad de la Encuesta de Movilidad (insumo utilizado para la formulación del indicador), con el fin de mantener la consistencia en fuente primaria de información de calidad, la SDM se
encuentra desarrollando la Encuesta de Movilidad en el año 2023, proyectando contar con la información para reportar el número de viajes en la ciudad-región, finalizando el año en mención.
Durante el Plan de Desarrollo la Secretaría Distrital de Movilidad, la Administración distrital ha incentivado el uso de la bicicleta en la ciudad, a través de las acciones para el cumplimiento de los objetivos específicos de la política pública de la bicicleta,
así:
Más seguridad personal: Bicicletas registradas 256.566
Mayor seguridad vial: Se apoya el desarrollo de acciones pedagógicas de seguridad vial.
Más y mejores viajes en bicicleta: Construcción de los Documentos Técnicos de Soporte para el mantenimiento y la implementación de ciclorruta.
Más bici para todas y todos:
Actividades de promoción del uso de la bicicleta:
- Espacios de dialogo con los consejeros y consejeras locales relacionados con el Sistema de Bicicletas Compartidas, mapas bici Bogotá, seguridad vial con Transmilenio, ORVI (Atención a Víctimas de siniestros viales), mesas interlocales presenciales
para la socialización de proyectos de cicloinfraestructura y se inició la ruta de fortalecimiento a instancias de participación.
- Acompañamiento en el desarrollo de los consejos locales de la bicicleta.
- Propuesta de sensibilización con enfoque de género, paridad por parte de la Secretaria de la Mujer para el concejo distrital de la bicicleta.
- Identificación de espacios para la resignificación del espacio público con enfoque de género
- Inicio a la etapa de ejecución por parte de las organizaciones beneficiarias de la Beca Capital mundial de la bicicleta que promueven el uso de la Bicicleta - convenio 2022-1586 SDM-SDCRD.
- Firma del decreto 480 de 2022, Por medio del cual se crea la Comisión intersectorial de la Bicicleta del Distrito Capital y se dictan otras disposiciones, se han realizado (2) sesiones de la comisión intersectorial.
- Celebración de la semana de la Bicicleta en forma anual, con la participación de organizaciones promotoras del uso de la Bici, entidades públicas, privadas entre otras.
- Se realizaron jornadas de dialogo ciclista, con participación ciudadana.
- Acompañamiento a los talleres de creación de Plan Especial de Salvaguardias, de la declaratoria de la cultura de la bicicleta como patrimonio Cultural.</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</si>
  <si>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</si>
  <si>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No se presentaron retrasos.</t>
  </si>
  <si>
    <t>La Secretaría Distrital de Movilidad-SDM, en lo corrido del Plan Distrital de Desarrollo, ha logrado el aumento del número de vehículos de cero y bajas emisiones con un resultado a 30 de junio de 2023, de 8.103 vehículos de cero y bajas emisiones
registrados, 5.693 de éstos son vehículos eléctricos y 2.410 vehículos dedicados a gas natural vehicular.
En el año 2022 se logró la aprobación del protocolo de la actividad de recarga de vehículos eléctricos por parte de la Comisión Intersectorial del Espacio Público y se realizó una priorización de predios y autorización de uso de predios del DADEP para el
desarrollo del CAMEP de cargadores.
Para la vigencia 2023, se tiene proyectado la implementación de un Contrato de Administración, Mantenimiento y Aprovechamiento Económico del Espacio Público (CAMEP).
En cuanto a la implementación de los puntos públicos de carga rápida se está creando el marco legal (Resolución 218 de 2021 expedida por el DADEP; mediante la cual se creó la actividad de recarga de vehículos eléctricos en el espacio público y se
incluyeron los artículos 212 y 213 del POT, los cuales habilitan la instalación de cargadores en el espacio público y bienes fiscales), actualmente la ciudad cuenta con 5 puntos de carga rápida, 4 nuevas desde la entrada en vigencia del PDD.</t>
  </si>
  <si>
    <t>Aumento de la flota de transporte de cero y bajas emisiones se refleja en menor cantidad de material particulado y gases de efecto invernadero emitidos. Esto contribuye en beneficios de salud pública para la ciudadanía.</t>
  </si>
  <si>
    <t>En lo corrido Plan Distrital de Desarrollo, la Secretaría Distrital de Movilidad, el sistema presentó los siguientes indicadores en este segundo trimestre de 2023, reportando a 30 de junio los siguientes:
* 838.701 viajes acumulados y durante el trimestre se reportaron 413.602 viajes (del 1 de abril al 30 de junio 2023)
* 2,2 viajes en bicicleta por día
*4062 Promedio viajes al día este año
*2 km Distancia media recorrida por viaje
Este sistema le da la posibilidad a las personas de alquilar una bicicleta ubicada en el espacio público para realizar un viaje, promoviendo el uso de la bicicleta como medio de transporte cotidiano para mejorar la experiencia de viaje de los ciudadanos y
además generando beneficios ambientales en la reducción de las emisiones de gases de efecto invernadero y material particulado.</t>
  </si>
  <si>
    <t>Mediante el Sistema de Bicicletas Compartidas se espera generar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</si>
  <si>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Con el propósito de impulsar un esquema de transporte alternativo y ambientalmente sostenible, la Secretaría Distrital de Movilidad, ha establecido una estrategia de fomento de la Micromovilidad a través del uso y aprovechamiento del espacio público,
pues es allí en donde se puede aumentar el uso de vehículos de micromovilidad, por ejemplo, las bicicletas y patinetas.
Es por ello, que desde julio de 2020 se presentan los siguientes avances de esta meta:
- Construcción y publicación del protocolo de la actividad -Alquiler de vehículos de micromovilidad- mediante la Resolución No. 86572.
-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Expedición de la Circular 13 de 2020, Circular 11 de 2021 y Resolución 205885 de 2022, relacionadas con los lineamientos y condiciones para la actividad de alquiler de vehículos de micromovilidad
- Construcción del procedimiento interno para otorgar permisos de micromovilidad PM01-PR11-Procedimiento para otorgar el permiso de aprovechamiento económico del espacio público para el alquiler de vehículos de micromovilidad y la autorización
para desarrollar la provisión del servicio de vehículos de movilidad individual-.
-En la vigencia 2022 fue expedido el Documento Técnico de Soporte para Autorizar la Actividad de Alquiler de Vehículos de Micromovilidad en el Espacio Público de la Ciudad de Bogotá D.C. bajo el esquema de permisos de aprovechamiento
económico del espacio público, mediante el cual se definen zonas y condiciones de operación para autorizar el alquiler de vehículos de micromovilidad mediante permisos. Disponible en: https://simur.gov.co/sites/simur.gov.co/files/2022-10-
21/biblioteca/20221021-1136-220913dts-permisos-micromovilidad.pdf
- Se finalizo el permiso de alquiler de patinetas de la empresa OTESTRA SAS el 2 de abril de 2023.
- Se apoyó la revisión del producto 4 de la Estructuración técnica, legal, financiera, social y ambiental de un esquema de ciclorrutas territoriales, en su dimensión de infraestructura física y modelo de operación, que permita la articulación con el proyecto
RegioTram de occidente y los municipios de su área de influencia.
- Acompañamiento y asesoría a las empresas interesadas en acceder a los permisos de aprovechamiento del espacio público para la actividad de alquiler de vehículos de micromovilidad</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</si>
  <si>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a descongestionar el
transporte público.</t>
  </si>
  <si>
    <t>No se presentan retrasos.</t>
  </si>
  <si>
    <t>En el marco del Plan de Desarrollo "Un nuevo contrato social y ambiental para el siglo XXI", la Secretaría Distrital de Movilidad (SDM) ha trabajado con la Secretaría Distrital de Ambiente (SDA) en la construcción e implementación del Plan Aire 2030,
instrumento que traza la hoja de ruta para la reducción de la concentración de material particulado, cuyos avances se relacionan a continuación:
-En conjunto con la Secretaría Distrital de Ambiente, se consolido el documento y los cálculos del Inventario de Emisiones de contaminantes locales para el año 2020 y 2021.
- En alianza con Gobiernos Locales por la Sostenibilidad (ICLEI), se consolidó el Plan de Logística Baja en Carbono, por medio del cual se definen las acciones para disminuir las emisiones del sector logístico en Bogotá-Región y también se culminó el
proyecto piloto de desconsolidación de transporte de carga de última milla con vehículos de cero emisiones
En 2021, las Secretaria Distrital de Movilidad y Secretaria Distrital de Ambiente, con la Financiera de Desarrollo Nacional, realizaron el contrato del diseño del vehículo financiero. El contrato contempló las siguientes etapas:
E1. Identificación de fuentes potenciales
E2. Priorización de tecnologías
E3. Diseño del vehículo financiero y análisis de bancabilidad
E4. Ruta de implementación y socialización
Resultado de dicho proceso, en diciembre 2021, a través del artículo 32 de la Ley 2169 de 2021, se creó el Fondo Distrital para la Promoción del Ascenso Tecnológico de la carga urbana en Distrito Capital. Dicho lo anterior, la Secretaría Distrital de
Movilidad y Secretaria Distrital de Ambiente a partir de enero de 2022, avanzan en las actividades que son necesarias para la implementación del fondo distrital de carga de acuerdo con lo previsto en la hoja de ruta del fondo.
-Definición de una estrategia de Andenes para Peatones.
-Intervenciones de calzadas para mejorar las condiciones de circulación peatonal
-Se inician los convenios con cooperación internacional, CAF y C40 para el análisis, formulación y pilotos de intervención de la infraestructura peatonal.
-Se radicó la formulación de la Política Pública del Peatón ante Secretaría Distrital de Planeación.
La Secretaría Distrital de Ambiente, en el marco del cumplimiento de la meta de la concentración promedio ponderado de ciudad de material particulado PM10 a junio de 2023 tiene un reporte de 36,60 microgramos por metro cubico, y en el marco del
cumplimiento de la meta de la concentración promedio ponderado de ciudad de material particulado PM 2.5, para la vigencia 2023 a 30 de junio se reporta una concentración de 19.3 microgramos por metro cubico.
El reporte de la meta de reducción se calcula con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t>
  </si>
  <si>
    <t>Disminuir la concentración de material particulado, lo cual se refleja en beneficios en salud pública para la ciudadanía.
Se considera importante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Por tanto, se busca que Bogotá se convierta en una ciudad donde la ciudadanía y especialmente las mujeres y los niños puedan caminar para tener acceso a todo tipo de servicios y al transporte público en virtud de mejorar la calidad de
vida.</t>
  </si>
  <si>
    <t>Junio de 2023</t>
  </si>
  <si>
    <t>No calculado</t>
  </si>
  <si>
    <t xml:space="preserve">Código: PM01-PR05-F01                                                      </t>
  </si>
  <si>
    <t xml:space="preserve">   Versión: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</si>
</sst>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 #,##0.00_-;\-* #,##0.00_-;_-* &quot;-&quot;_-;_-@_-"/>
    <numFmt numFmtId="181" formatCode="_-* #,##0.0_-;\-* #,##0.0_-;_-* &quot;-&quot;_-;_-@_-"/>
    <numFmt numFmtId="182" formatCode="#,##0,,"/>
    <numFmt numFmtId="183" formatCode="_-* #,##0.0_-;\-* #,##0.0_-;_-* &quot;-&quot;?_-;_-@_-"/>
    <numFmt numFmtId="185" formatCode="_-* #,##0.0000_-;\-* #,##0.0000_-;_-* &quot;-&quot;_-;_-@_-"/>
  </numFmts>
  <fonts count="29"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0"/>
      <color theme="0"/>
      <name val="Calibri"/>
      <family val="2"/>
      <scheme val="minor"/>
    </font>
    <font>
      <b/>
      <sz val="11"/>
      <name val="Calibri"/>
      <family val="2"/>
      <scheme val="minor"/>
    </font>
    <font>
      <b/>
      <sz val="11"/>
      <color theme="0"/>
      <name val="Calibri"/>
      <family val="2"/>
      <scheme val="minor"/>
    </font>
    <font>
      <b/>
      <sz val="10"/>
      <color theme="0"/>
      <name val="Calibri"/>
      <family val="2"/>
      <scheme val="minor"/>
    </font>
    <font>
      <b/>
      <sz val="9"/>
      <color indexed="81"/>
      <name val="Tahoma"/>
      <family val="2"/>
    </font>
    <font>
      <sz val="9"/>
      <color indexed="81"/>
      <name val="Tahoma"/>
      <family val="2"/>
    </font>
    <font>
      <b/>
      <sz val="10"/>
      <name val="Arial"/>
      <family val="2"/>
    </font>
    <font>
      <sz val="10"/>
      <color theme="0"/>
      <name val="Arial"/>
      <family val="2"/>
    </font>
    <font>
      <sz val="10"/>
      <name val="Calibri"/>
      <scheme val="minor"/>
    </font>
  </fonts>
  <fills count="11">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bgColor indexed="64"/>
      </patternFill>
    </fill>
    <fill>
      <patternFill patternType="solid">
        <fgColor indexed="65"/>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14999847407452621"/>
        <bgColor indexed="64"/>
      </patternFill>
    </fill>
  </fills>
  <borders count="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10">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18" fillId="0" borderId="0" xfId="0" applyFont="1" applyAlignment="1">
      <alignment horizontal="justify" vertical="center" wrapText="1"/>
    </xf>
    <xf numFmtId="0" fontId="19" fillId="0" borderId="0" xfId="0" applyFont="1" applyAlignment="1">
      <alignment horizontal="right" vertical="center" wrapText="1"/>
    </xf>
    <xf numFmtId="0" fontId="18" fillId="0" borderId="0" xfId="0" applyFont="1" applyAlignment="1">
      <alignment horizontal="right" vertical="center" wrapText="1"/>
    </xf>
    <xf numFmtId="9" fontId="18" fillId="5" borderId="0" xfId="99" applyFont="1" applyFill="1" applyBorder="1" applyAlignment="1" applyProtection="1">
      <alignment horizontal="justify" vertical="center" wrapText="1"/>
      <protection locked="0"/>
    </xf>
    <xf numFmtId="41" fontId="18" fillId="0" borderId="0" xfId="112" applyFont="1" applyAlignment="1">
      <alignment horizontal="right" vertical="center" wrapText="1"/>
    </xf>
    <xf numFmtId="182" fontId="18" fillId="0" borderId="0" xfId="112" applyNumberFormat="1" applyFont="1" applyBorder="1" applyAlignment="1">
      <alignment horizontal="right" vertical="center" wrapText="1"/>
    </xf>
    <xf numFmtId="0" fontId="18" fillId="6" borderId="0" xfId="0" applyFont="1" applyFill="1" applyAlignment="1">
      <alignment horizontal="justify" vertical="center" wrapText="1"/>
    </xf>
    <xf numFmtId="0" fontId="3" fillId="0" borderId="0" xfId="0" applyFont="1" applyAlignment="1">
      <alignment horizontal="justify" vertical="center" wrapText="1"/>
    </xf>
    <xf numFmtId="0" fontId="3" fillId="0" borderId="0" xfId="0" applyFont="1"/>
    <xf numFmtId="0" fontId="22" fillId="7" borderId="0" xfId="0" applyFont="1" applyFill="1" applyAlignment="1">
      <alignment horizontal="justify" vertical="center" wrapText="1"/>
    </xf>
    <xf numFmtId="41" fontId="23" fillId="7" borderId="0" xfId="112" applyFont="1" applyFill="1" applyBorder="1" applyAlignment="1" applyProtection="1">
      <alignment horizontal="right" vertical="center" wrapText="1"/>
      <protection locked="0"/>
    </xf>
    <xf numFmtId="0" fontId="21" fillId="0" borderId="0" xfId="0" applyFont="1" applyAlignment="1">
      <alignment horizontal="justify" vertical="center" wrapText="1"/>
    </xf>
    <xf numFmtId="0" fontId="19" fillId="6" borderId="0" xfId="0" applyFont="1" applyFill="1" applyAlignment="1">
      <alignment horizontal="justify" vertical="center" wrapText="1"/>
    </xf>
    <xf numFmtId="0" fontId="19" fillId="5" borderId="0" xfId="0" applyFont="1" applyFill="1" applyAlignment="1">
      <alignment horizontal="justify" vertical="center" wrapText="1"/>
    </xf>
    <xf numFmtId="15" fontId="18" fillId="6" borderId="0" xfId="0" applyNumberFormat="1" applyFont="1" applyFill="1" applyAlignment="1">
      <alignment horizontal="justify" vertical="center" wrapText="1"/>
    </xf>
    <xf numFmtId="0" fontId="23" fillId="7" borderId="0" xfId="0" applyFont="1" applyFill="1" applyAlignment="1" applyProtection="1">
      <alignment horizontal="justify" vertical="center" wrapText="1"/>
      <protection locked="0"/>
    </xf>
    <xf numFmtId="0" fontId="23" fillId="7" borderId="0" xfId="0" applyFont="1" applyFill="1" applyAlignment="1">
      <alignment horizontal="justify" vertical="center" wrapText="1"/>
    </xf>
    <xf numFmtId="182" fontId="18" fillId="0" borderId="0" xfId="112" applyNumberFormat="1" applyFont="1" applyAlignment="1">
      <alignment horizontal="right" vertical="center" wrapText="1"/>
    </xf>
    <xf numFmtId="182" fontId="19" fillId="6" borderId="0" xfId="112" applyNumberFormat="1" applyFont="1" applyFill="1" applyAlignment="1">
      <alignment horizontal="right" vertical="center" wrapText="1"/>
    </xf>
    <xf numFmtId="182" fontId="18" fillId="6" borderId="0" xfId="112" applyNumberFormat="1" applyFont="1" applyFill="1" applyAlignment="1">
      <alignment horizontal="right" vertical="center" wrapText="1"/>
    </xf>
    <xf numFmtId="182" fontId="23" fillId="7" borderId="0" xfId="112" applyNumberFormat="1" applyFont="1" applyFill="1" applyBorder="1" applyAlignment="1" applyProtection="1">
      <alignment horizontal="right" vertical="center" wrapText="1"/>
      <protection locked="0"/>
    </xf>
    <xf numFmtId="182" fontId="20" fillId="0" borderId="0" xfId="112" applyNumberFormat="1" applyFont="1" applyAlignment="1">
      <alignment horizontal="right" vertical="center" wrapText="1"/>
    </xf>
    <xf numFmtId="0" fontId="19" fillId="6" borderId="0" xfId="0" applyFont="1" applyFill="1" applyAlignment="1">
      <alignment horizontal="right" vertical="center" wrapText="1"/>
    </xf>
    <xf numFmtId="0" fontId="18" fillId="6" borderId="0" xfId="0" applyFont="1" applyFill="1" applyAlignment="1">
      <alignment horizontal="right" vertical="center" wrapText="1"/>
    </xf>
    <xf numFmtId="15" fontId="18" fillId="6" borderId="0" xfId="0" applyNumberFormat="1" applyFont="1" applyFill="1" applyAlignment="1">
      <alignment horizontal="right" vertical="center" wrapText="1"/>
    </xf>
    <xf numFmtId="0" fontId="23" fillId="7" borderId="0" xfId="0" applyFont="1" applyFill="1" applyAlignment="1" applyProtection="1">
      <alignment horizontal="right" vertical="center" wrapText="1"/>
      <protection locked="0"/>
    </xf>
    <xf numFmtId="41" fontId="19" fillId="6" borderId="0" xfId="112" applyFont="1" applyFill="1" applyAlignment="1">
      <alignment horizontal="right" vertical="center" wrapText="1"/>
    </xf>
    <xf numFmtId="41" fontId="18" fillId="6" borderId="0" xfId="112" applyFont="1" applyFill="1" applyAlignment="1">
      <alignment horizontal="right" vertical="center" wrapText="1"/>
    </xf>
    <xf numFmtId="41" fontId="23" fillId="7" borderId="0" xfId="112" applyFont="1" applyFill="1" applyBorder="1" applyAlignment="1">
      <alignment horizontal="right" vertical="center" wrapText="1"/>
    </xf>
    <xf numFmtId="182" fontId="23" fillId="7" borderId="0" xfId="112" applyNumberFormat="1" applyFont="1" applyFill="1" applyBorder="1" applyAlignment="1">
      <alignment horizontal="right" vertical="center" wrapText="1"/>
    </xf>
    <xf numFmtId="181" fontId="18" fillId="0" borderId="0" xfId="112" applyNumberFormat="1" applyFont="1" applyAlignment="1">
      <alignment horizontal="right" vertical="center" wrapText="1"/>
    </xf>
    <xf numFmtId="181" fontId="19" fillId="6" borderId="0" xfId="112" applyNumberFormat="1" applyFont="1" applyFill="1" applyAlignment="1">
      <alignment horizontal="right" vertical="center" wrapText="1"/>
    </xf>
    <xf numFmtId="181" fontId="18" fillId="6" borderId="0" xfId="112" applyNumberFormat="1" applyFont="1" applyFill="1" applyAlignment="1">
      <alignment horizontal="right" vertical="center" wrapText="1"/>
    </xf>
    <xf numFmtId="181" fontId="23" fillId="7" borderId="0" xfId="112" applyNumberFormat="1" applyFont="1" applyFill="1" applyBorder="1" applyAlignment="1">
      <alignment horizontal="right" vertical="center" wrapText="1"/>
    </xf>
    <xf numFmtId="181" fontId="23" fillId="7" borderId="0" xfId="112" applyNumberFormat="1" applyFont="1" applyFill="1" applyBorder="1" applyAlignment="1" applyProtection="1">
      <alignment horizontal="right" vertical="center" wrapText="1"/>
      <protection locked="0"/>
    </xf>
    <xf numFmtId="0" fontId="23" fillId="7" borderId="0" xfId="0" applyFont="1" applyFill="1" applyAlignment="1">
      <alignment horizontal="right" vertical="center" wrapText="1"/>
    </xf>
    <xf numFmtId="10" fontId="18" fillId="0" borderId="0" xfId="99" applyNumberFormat="1" applyFont="1" applyBorder="1" applyAlignment="1">
      <alignment horizontal="justify" vertical="center" wrapText="1"/>
    </xf>
    <xf numFmtId="10" fontId="19" fillId="6" borderId="0" xfId="99" applyNumberFormat="1" applyFont="1" applyFill="1" applyAlignment="1">
      <alignment horizontal="justify" vertical="center" wrapText="1"/>
    </xf>
    <xf numFmtId="10" fontId="18" fillId="6" borderId="0" xfId="99" applyNumberFormat="1" applyFont="1" applyFill="1" applyAlignment="1">
      <alignment horizontal="justify" vertical="center" wrapText="1"/>
    </xf>
    <xf numFmtId="10" fontId="18" fillId="0" borderId="0" xfId="99" applyNumberFormat="1" applyFont="1" applyAlignment="1">
      <alignment horizontal="justify" vertical="center" wrapText="1"/>
    </xf>
    <xf numFmtId="10" fontId="23" fillId="7" borderId="0" xfId="99" applyNumberFormat="1" applyFont="1" applyFill="1" applyBorder="1" applyAlignment="1">
      <alignment horizontal="justify" vertical="center" wrapText="1"/>
    </xf>
    <xf numFmtId="2" fontId="18" fillId="5" borderId="0" xfId="0" applyNumberFormat="1" applyFont="1" applyFill="1" applyAlignment="1">
      <alignment horizontal="justify" vertical="center" wrapText="1"/>
    </xf>
    <xf numFmtId="2" fontId="19" fillId="6" borderId="0" xfId="0" applyNumberFormat="1" applyFont="1" applyFill="1" applyAlignment="1">
      <alignment horizontal="justify" vertical="center" wrapText="1"/>
    </xf>
    <xf numFmtId="2" fontId="18" fillId="6" borderId="0" xfId="0" applyNumberFormat="1" applyFont="1" applyFill="1" applyAlignment="1">
      <alignment horizontal="justify" vertical="center" wrapText="1"/>
    </xf>
    <xf numFmtId="2" fontId="23" fillId="7" borderId="0" xfId="0" applyNumberFormat="1" applyFont="1" applyFill="1" applyAlignment="1" applyProtection="1">
      <alignment horizontal="justify" vertical="center" wrapText="1"/>
      <protection locked="0"/>
    </xf>
    <xf numFmtId="10" fontId="23" fillId="7" borderId="0" xfId="99" applyNumberFormat="1" applyFont="1" applyFill="1" applyBorder="1" applyAlignment="1" applyProtection="1">
      <alignment horizontal="justify" vertical="center" wrapText="1"/>
      <protection locked="0"/>
    </xf>
    <xf numFmtId="0" fontId="18" fillId="5" borderId="0" xfId="0" applyFont="1" applyFill="1" applyAlignment="1">
      <alignment horizontal="justify" vertical="center" wrapText="1"/>
    </xf>
    <xf numFmtId="0" fontId="0" fillId="0" borderId="0" xfId="0" applyAlignment="1">
      <alignment horizontal="justify" vertical="center" wrapText="1"/>
    </xf>
    <xf numFmtId="0" fontId="0" fillId="0" borderId="0" xfId="0" applyAlignment="1">
      <alignment horizontal="right"/>
    </xf>
    <xf numFmtId="181" fontId="0" fillId="0" borderId="0" xfId="112" applyNumberFormat="1" applyFont="1" applyBorder="1" applyAlignment="1">
      <alignment horizontal="right" vertical="center" wrapText="1"/>
    </xf>
    <xf numFmtId="41" fontId="0" fillId="0" borderId="0" xfId="112" applyFont="1" applyBorder="1" applyAlignment="1">
      <alignment horizontal="right" vertical="center" wrapText="1"/>
    </xf>
    <xf numFmtId="10" fontId="0" fillId="0" borderId="0" xfId="99" applyNumberFormat="1" applyFont="1" applyBorder="1" applyAlignment="1">
      <alignment horizontal="right" vertical="center" wrapText="1"/>
    </xf>
    <xf numFmtId="41" fontId="0" fillId="0" borderId="0" xfId="112" applyFont="1" applyBorder="1" applyAlignment="1">
      <alignment vertical="center" wrapText="1"/>
    </xf>
    <xf numFmtId="2" fontId="0" fillId="0" borderId="0" xfId="112" applyNumberFormat="1" applyFont="1" applyBorder="1" applyAlignment="1">
      <alignment vertical="center" wrapText="1"/>
    </xf>
    <xf numFmtId="10" fontId="0" fillId="0" borderId="0" xfId="99" applyNumberFormat="1" applyFont="1" applyBorder="1" applyAlignment="1">
      <alignment vertical="center" wrapText="1"/>
    </xf>
    <xf numFmtId="182" fontId="0" fillId="0" borderId="0" xfId="112" applyNumberFormat="1" applyFont="1" applyBorder="1" applyAlignment="1">
      <alignment horizontal="right" vertical="center" wrapText="1"/>
    </xf>
    <xf numFmtId="0" fontId="0" fillId="0" borderId="0" xfId="0" applyAlignment="1">
      <alignment vertical="center" wrapText="1"/>
    </xf>
    <xf numFmtId="180" fontId="0" fillId="0" borderId="0" xfId="112" applyNumberFormat="1" applyFont="1" applyBorder="1" applyAlignment="1">
      <alignment horizontal="right" vertical="center" wrapText="1"/>
    </xf>
    <xf numFmtId="183" fontId="0" fillId="0" borderId="0" xfId="0" applyNumberFormat="1" applyAlignment="1">
      <alignment horizontal="justify" vertical="center" wrapText="1"/>
    </xf>
    <xf numFmtId="0" fontId="0" fillId="0" borderId="0" xfId="0" applyAlignment="1">
      <alignment horizontal="right" vertical="center" wrapText="1"/>
    </xf>
    <xf numFmtId="0" fontId="3" fillId="6" borderId="0" xfId="0" applyFont="1" applyFill="1"/>
    <xf numFmtId="0" fontId="3" fillId="6" borderId="0" xfId="0" applyFont="1" applyFill="1" applyAlignment="1">
      <alignment horizontal="right"/>
    </xf>
    <xf numFmtId="0" fontId="3" fillId="6" borderId="0" xfId="0" applyFont="1" applyFill="1" applyAlignment="1">
      <alignment horizontal="justify" vertical="center" wrapText="1"/>
    </xf>
    <xf numFmtId="0" fontId="26" fillId="6" borderId="0" xfId="0" applyFont="1" applyFill="1" applyAlignment="1">
      <alignment horizontal="right" vertical="center" wrapText="1"/>
    </xf>
    <xf numFmtId="0" fontId="26" fillId="6" borderId="0" xfId="0" applyFont="1" applyFill="1" applyAlignment="1">
      <alignment vertical="center" wrapText="1"/>
    </xf>
    <xf numFmtId="182" fontId="3" fillId="6" borderId="0" xfId="0" applyNumberFormat="1" applyFont="1" applyFill="1" applyAlignment="1">
      <alignment horizontal="right" vertical="center" wrapText="1"/>
    </xf>
    <xf numFmtId="182" fontId="3" fillId="0" borderId="0" xfId="0" applyNumberFormat="1" applyFont="1" applyAlignment="1">
      <alignment horizontal="right" vertical="center" wrapText="1"/>
    </xf>
    <xf numFmtId="0" fontId="27" fillId="0" borderId="0" xfId="0" applyFont="1" applyAlignment="1">
      <alignment horizontal="justify" vertical="center" wrapText="1"/>
    </xf>
    <xf numFmtId="0" fontId="3" fillId="0" borderId="0" xfId="0" applyFont="1" applyAlignment="1">
      <alignment horizontal="right"/>
    </xf>
    <xf numFmtId="41" fontId="3" fillId="8" borderId="0" xfId="112" applyFont="1" applyFill="1" applyBorder="1" applyAlignment="1">
      <alignment vertical="center" wrapText="1"/>
    </xf>
    <xf numFmtId="41" fontId="3" fillId="8" borderId="0" xfId="112" applyFont="1" applyFill="1" applyBorder="1" applyAlignment="1">
      <alignment horizontal="right" vertical="center" wrapText="1"/>
    </xf>
    <xf numFmtId="41" fontId="3" fillId="8" borderId="0" xfId="112" applyFont="1" applyFill="1" applyBorder="1" applyAlignment="1">
      <alignment horizontal="left" vertical="center" wrapText="1"/>
    </xf>
    <xf numFmtId="0" fontId="21" fillId="0" borderId="0" xfId="0" applyFont="1" applyAlignment="1">
      <alignment horizontal="right" vertical="center" wrapText="1"/>
    </xf>
    <xf numFmtId="0" fontId="19" fillId="5" borderId="0" xfId="0" applyFont="1" applyFill="1" applyAlignment="1">
      <alignment horizontal="right" vertical="center" wrapText="1"/>
    </xf>
    <xf numFmtId="0" fontId="22" fillId="7" borderId="0" xfId="0" applyFont="1" applyFill="1" applyAlignment="1">
      <alignment horizontal="right" vertical="center" wrapText="1"/>
    </xf>
    <xf numFmtId="0" fontId="22" fillId="7" borderId="0" xfId="0" applyFont="1" applyFill="1" applyAlignment="1">
      <alignment horizontal="left" vertical="center" wrapText="1"/>
    </xf>
    <xf numFmtId="0" fontId="22" fillId="7" borderId="0" xfId="0" applyFont="1" applyFill="1" applyAlignment="1">
      <alignment horizontal="left" wrapText="1"/>
    </xf>
    <xf numFmtId="10" fontId="18" fillId="0" borderId="0" xfId="99" applyNumberFormat="1" applyFont="1" applyBorder="1" applyAlignment="1">
      <alignment horizontal="right" vertical="center" wrapText="1"/>
    </xf>
    <xf numFmtId="2" fontId="0" fillId="0" borderId="0" xfId="0" applyNumberFormat="1"/>
    <xf numFmtId="2" fontId="0" fillId="0" borderId="0" xfId="112" applyNumberFormat="1" applyFont="1" applyBorder="1" applyAlignment="1">
      <alignment horizontal="right" vertical="center" wrapText="1"/>
    </xf>
    <xf numFmtId="0" fontId="0" fillId="0" borderId="0" xfId="99" applyNumberFormat="1" applyFont="1" applyAlignment="1">
      <alignment horizontal="right" vertical="center" wrapText="1"/>
    </xf>
    <xf numFmtId="1" fontId="0" fillId="0" borderId="0" xfId="112" applyNumberFormat="1" applyFont="1" applyBorder="1" applyAlignment="1">
      <alignment horizontal="right" vertical="center" wrapText="1"/>
    </xf>
    <xf numFmtId="182" fontId="0" fillId="0" borderId="0" xfId="112" applyNumberFormat="1" applyFont="1"/>
    <xf numFmtId="182" fontId="0" fillId="0" borderId="0" xfId="0" applyNumberFormat="1"/>
    <xf numFmtId="0" fontId="18" fillId="0" borderId="0" xfId="0" applyFont="1" applyAlignment="1">
      <alignment horizontal="left" vertical="center" wrapText="1"/>
    </xf>
    <xf numFmtId="0" fontId="19" fillId="6" borderId="0" xfId="0" applyFont="1" applyFill="1" applyAlignment="1">
      <alignment horizontal="left" vertical="center" wrapText="1"/>
    </xf>
    <xf numFmtId="0" fontId="18" fillId="6" borderId="0" xfId="0" applyFont="1" applyFill="1" applyAlignment="1">
      <alignment horizontal="left" vertical="center" wrapText="1"/>
    </xf>
    <xf numFmtId="15" fontId="18" fillId="6" borderId="0" xfId="0" applyNumberFormat="1" applyFont="1" applyFill="1" applyAlignment="1">
      <alignment horizontal="left" vertical="center" wrapText="1"/>
    </xf>
    <xf numFmtId="0" fontId="23" fillId="7"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23" fillId="7" borderId="0" xfId="0" applyFont="1" applyFill="1" applyAlignment="1">
      <alignment horizontal="center" vertical="center" wrapText="1"/>
    </xf>
    <xf numFmtId="10" fontId="23" fillId="7" borderId="0" xfId="99" applyNumberFormat="1" applyFont="1" applyFill="1" applyBorder="1" applyAlignment="1">
      <alignment horizontal="center" vertical="center" wrapText="1"/>
    </xf>
    <xf numFmtId="0" fontId="21" fillId="0" borderId="0" xfId="0" applyFont="1" applyAlignment="1">
      <alignment horizontal="left" vertical="center" wrapText="1"/>
    </xf>
    <xf numFmtId="0" fontId="26" fillId="6" borderId="0" xfId="0" applyFont="1" applyFill="1" applyAlignment="1">
      <alignment horizontal="left" vertical="center" wrapText="1"/>
    </xf>
    <xf numFmtId="0" fontId="3" fillId="6" borderId="0" xfId="0" applyFont="1" applyFill="1" applyAlignment="1">
      <alignment horizontal="center" vertical="center" wrapText="1"/>
    </xf>
    <xf numFmtId="0" fontId="3" fillId="0" borderId="0" xfId="0" applyFont="1" applyAlignment="1">
      <alignment wrapText="1"/>
    </xf>
    <xf numFmtId="180" fontId="3" fillId="8" borderId="0" xfId="112" applyNumberFormat="1" applyFont="1" applyFill="1" applyBorder="1" applyAlignment="1">
      <alignment horizontal="right" vertical="center" wrapText="1"/>
    </xf>
    <xf numFmtId="185" fontId="3" fillId="8" borderId="0" xfId="112" applyNumberFormat="1" applyFont="1" applyFill="1" applyBorder="1" applyAlignment="1">
      <alignment horizontal="right" vertical="center" wrapText="1"/>
    </xf>
    <xf numFmtId="181" fontId="23" fillId="9" borderId="0" xfId="112" applyNumberFormat="1" applyFont="1" applyFill="1" applyBorder="1" applyAlignment="1" applyProtection="1">
      <alignment horizontal="right" vertical="center" wrapText="1"/>
      <protection locked="0"/>
    </xf>
    <xf numFmtId="182" fontId="23" fillId="9" borderId="0" xfId="112" applyNumberFormat="1" applyFont="1" applyFill="1" applyBorder="1" applyAlignment="1" applyProtection="1">
      <alignment horizontal="right" vertical="center" wrapText="1"/>
      <protection locked="0"/>
    </xf>
    <xf numFmtId="0" fontId="28" fillId="5" borderId="0" xfId="0" applyFont="1" applyFill="1" applyAlignment="1" applyProtection="1">
      <alignment horizontal="justify" vertical="center" wrapText="1"/>
      <protection locked="0"/>
    </xf>
    <xf numFmtId="182" fontId="18" fillId="10" borderId="0" xfId="112" applyNumberFormat="1" applyFont="1" applyFill="1" applyAlignment="1" applyProtection="1">
      <alignment horizontal="right" vertical="center" wrapText="1"/>
      <protection locked="0"/>
    </xf>
    <xf numFmtId="182" fontId="18" fillId="10" borderId="0" xfId="112" applyNumberFormat="1" applyFont="1" applyFill="1" applyAlignment="1">
      <alignment horizontal="right" vertical="center" wrapText="1"/>
    </xf>
    <xf numFmtId="0" fontId="21" fillId="0" borderId="0" xfId="0" applyFont="1" applyAlignment="1">
      <alignment horizontal="center" vertical="center" wrapText="1"/>
    </xf>
  </cellXfs>
  <cellStyles count="143">
    <cellStyle name="Accent1" xfId="1" xr:uid="{00000000-0005-0000-0000-000000000000}"/>
    <cellStyle name="Comma 2" xfId="2" xr:uid="{00000000-0005-0000-0000-000001000000}"/>
    <cellStyle name="Comma 2 2" xfId="3" xr:uid="{00000000-0005-0000-0000-000002000000}"/>
    <cellStyle name="Comma 2 2 2" xfId="4" xr:uid="{00000000-0005-0000-0000-000003000000}"/>
    <cellStyle name="Comma 2 3" xfId="5" xr:uid="{00000000-0005-0000-0000-000004000000}"/>
    <cellStyle name="Comma 3" xfId="6" xr:uid="{00000000-0005-0000-0000-000005000000}"/>
    <cellStyle name="Comma 3 2" xfId="7" xr:uid="{00000000-0005-0000-0000-000006000000}"/>
    <cellStyle name="Comma 3 2 2" xfId="114" xr:uid="{00000000-0005-0000-0000-000007000000}"/>
    <cellStyle name="Comma 3 3" xfId="113" xr:uid="{00000000-0005-0000-0000-000008000000}"/>
    <cellStyle name="Currency 2" xfId="8" xr:uid="{00000000-0005-0000-0000-000009000000}"/>
    <cellStyle name="Currency 2 2" xfId="9" xr:uid="{00000000-0005-0000-0000-00000A000000}"/>
    <cellStyle name="Currency 3" xfId="10" xr:uid="{00000000-0005-0000-0000-00000B000000}"/>
    <cellStyle name="Currency 3 2" xfId="11" xr:uid="{00000000-0005-0000-0000-00000C000000}"/>
    <cellStyle name="Énfasis1" xfId="12" builtinId="29" customBuiltin="1"/>
    <cellStyle name="Énfasis1 2" xfId="13" xr:uid="{00000000-0005-0000-0000-00000E000000}"/>
    <cellStyle name="Euro" xfId="14" xr:uid="{00000000-0005-0000-0000-00000F000000}"/>
    <cellStyle name="Euro 2" xfId="15" xr:uid="{00000000-0005-0000-0000-000010000000}"/>
    <cellStyle name="Euro 2 2" xfId="16" xr:uid="{00000000-0005-0000-0000-000011000000}"/>
    <cellStyle name="Euro 3" xfId="17" xr:uid="{00000000-0005-0000-0000-000012000000}"/>
    <cellStyle name="Euro 4" xfId="18" xr:uid="{00000000-0005-0000-0000-000013000000}"/>
    <cellStyle name="Hipervínculo 2" xfId="19" xr:uid="{00000000-0005-0000-0000-000014000000}"/>
    <cellStyle name="Millares [0]" xfId="112" builtinId="6"/>
    <cellStyle name="Millares [0] 2" xfId="141" xr:uid="{00000000-0005-0000-0000-000016000000}"/>
    <cellStyle name="Millares 10" xfId="20" xr:uid="{00000000-0005-0000-0000-000017000000}"/>
    <cellStyle name="Millares 10 2" xfId="21" xr:uid="{00000000-0005-0000-0000-000018000000}"/>
    <cellStyle name="Millares 10 2 2" xfId="22" xr:uid="{00000000-0005-0000-0000-000019000000}"/>
    <cellStyle name="Millares 10 3" xfId="23" xr:uid="{00000000-0005-0000-0000-00001A000000}"/>
    <cellStyle name="Millares 11" xfId="24" xr:uid="{00000000-0005-0000-0000-00001B000000}"/>
    <cellStyle name="Millares 11 2" xfId="25" xr:uid="{00000000-0005-0000-0000-00001C000000}"/>
    <cellStyle name="Millares 11 2 2" xfId="26" xr:uid="{00000000-0005-0000-0000-00001D000000}"/>
    <cellStyle name="Millares 11 2 2 2" xfId="117" xr:uid="{00000000-0005-0000-0000-00001E000000}"/>
    <cellStyle name="Millares 11 2 3" xfId="116" xr:uid="{00000000-0005-0000-0000-00001F000000}"/>
    <cellStyle name="Millares 11 3" xfId="115" xr:uid="{00000000-0005-0000-0000-000020000000}"/>
    <cellStyle name="Millares 12" xfId="27" xr:uid="{00000000-0005-0000-0000-000021000000}"/>
    <cellStyle name="Millares 12 2" xfId="28" xr:uid="{00000000-0005-0000-0000-000022000000}"/>
    <cellStyle name="Millares 13" xfId="29" xr:uid="{00000000-0005-0000-0000-000023000000}"/>
    <cellStyle name="Millares 13 2" xfId="118" xr:uid="{00000000-0005-0000-0000-000024000000}"/>
    <cellStyle name="Millares 14" xfId="30" xr:uid="{00000000-0005-0000-0000-000025000000}"/>
    <cellStyle name="Millares 14 2" xfId="119" xr:uid="{00000000-0005-0000-0000-000026000000}"/>
    <cellStyle name="Millares 15" xfId="31" xr:uid="{00000000-0005-0000-0000-000027000000}"/>
    <cellStyle name="Millares 15 2" xfId="120" xr:uid="{00000000-0005-0000-0000-000028000000}"/>
    <cellStyle name="Millares 16" xfId="32" xr:uid="{00000000-0005-0000-0000-000029000000}"/>
    <cellStyle name="Millares 16 2" xfId="121" xr:uid="{00000000-0005-0000-0000-00002A000000}"/>
    <cellStyle name="Millares 2" xfId="33" xr:uid="{00000000-0005-0000-0000-00002B000000}"/>
    <cellStyle name="Millares 2 2" xfId="34" xr:uid="{00000000-0005-0000-0000-00002C000000}"/>
    <cellStyle name="Millares 2 2 2" xfId="35" xr:uid="{00000000-0005-0000-0000-00002D000000}"/>
    <cellStyle name="Millares 2 3" xfId="36" xr:uid="{00000000-0005-0000-0000-00002E000000}"/>
    <cellStyle name="Millares 2 3 2" xfId="123" xr:uid="{00000000-0005-0000-0000-00002F000000}"/>
    <cellStyle name="Millares 2 4" xfId="122" xr:uid="{00000000-0005-0000-0000-000030000000}"/>
    <cellStyle name="Millares 3" xfId="37" xr:uid="{00000000-0005-0000-0000-000031000000}"/>
    <cellStyle name="Millares 3 2" xfId="38" xr:uid="{00000000-0005-0000-0000-000032000000}"/>
    <cellStyle name="Millares 3 2 2" xfId="39" xr:uid="{00000000-0005-0000-0000-000033000000}"/>
    <cellStyle name="Millares 3 3" xfId="40" xr:uid="{00000000-0005-0000-0000-000034000000}"/>
    <cellStyle name="Millares 3 3 2" xfId="41" xr:uid="{00000000-0005-0000-0000-000035000000}"/>
    <cellStyle name="Millares 3 3 2 2" xfId="126" xr:uid="{00000000-0005-0000-0000-000036000000}"/>
    <cellStyle name="Millares 3 3 3" xfId="125" xr:uid="{00000000-0005-0000-0000-000037000000}"/>
    <cellStyle name="Millares 3 4" xfId="42" xr:uid="{00000000-0005-0000-0000-000038000000}"/>
    <cellStyle name="Millares 3 4 2" xfId="43" xr:uid="{00000000-0005-0000-0000-000039000000}"/>
    <cellStyle name="Millares 3 4 2 2" xfId="44" xr:uid="{00000000-0005-0000-0000-00003A000000}"/>
    <cellStyle name="Millares 3 4 2 2 2" xfId="129" xr:uid="{00000000-0005-0000-0000-00003B000000}"/>
    <cellStyle name="Millares 3 4 2 3" xfId="128" xr:uid="{00000000-0005-0000-0000-00003C000000}"/>
    <cellStyle name="Millares 3 4 3" xfId="127" xr:uid="{00000000-0005-0000-0000-00003D000000}"/>
    <cellStyle name="Millares 3 5" xfId="124" xr:uid="{00000000-0005-0000-0000-00003E000000}"/>
    <cellStyle name="Millares 3_Formato Ejecucion presupuestal 30042009" xfId="45" xr:uid="{00000000-0005-0000-0000-00003F000000}"/>
    <cellStyle name="Millares 4" xfId="46" xr:uid="{00000000-0005-0000-0000-000040000000}"/>
    <cellStyle name="Millares 4 2" xfId="47" xr:uid="{00000000-0005-0000-0000-000041000000}"/>
    <cellStyle name="Millares 5" xfId="48" xr:uid="{00000000-0005-0000-0000-000042000000}"/>
    <cellStyle name="Millares 5 2" xfId="49" xr:uid="{00000000-0005-0000-0000-000043000000}"/>
    <cellStyle name="Millares 6" xfId="50" xr:uid="{00000000-0005-0000-0000-000044000000}"/>
    <cellStyle name="Millares 6 2" xfId="51" xr:uid="{00000000-0005-0000-0000-000045000000}"/>
    <cellStyle name="Millares 6 2 2" xfId="52" xr:uid="{00000000-0005-0000-0000-000046000000}"/>
    <cellStyle name="Millares 6 3" xfId="53" xr:uid="{00000000-0005-0000-0000-000047000000}"/>
    <cellStyle name="Millares 7" xfId="54" xr:uid="{00000000-0005-0000-0000-000048000000}"/>
    <cellStyle name="Millares 7 2" xfId="55" xr:uid="{00000000-0005-0000-0000-000049000000}"/>
    <cellStyle name="Millares 8" xfId="56" xr:uid="{00000000-0005-0000-0000-00004A000000}"/>
    <cellStyle name="Millares 8 2" xfId="57" xr:uid="{00000000-0005-0000-0000-00004B000000}"/>
    <cellStyle name="Millares 9" xfId="58" xr:uid="{00000000-0005-0000-0000-00004C000000}"/>
    <cellStyle name="Millares 9 2" xfId="59" xr:uid="{00000000-0005-0000-0000-00004D000000}"/>
    <cellStyle name="Moneda [0] 2" xfId="142" xr:uid="{00000000-0005-0000-0000-00004E000000}"/>
    <cellStyle name="Moneda 10" xfId="60" xr:uid="{00000000-0005-0000-0000-00004F000000}"/>
    <cellStyle name="Moneda 10 2" xfId="130" xr:uid="{00000000-0005-0000-0000-000050000000}"/>
    <cellStyle name="Moneda 2" xfId="61" xr:uid="{00000000-0005-0000-0000-000051000000}"/>
    <cellStyle name="Moneda 2 2" xfId="62" xr:uid="{00000000-0005-0000-0000-000052000000}"/>
    <cellStyle name="Moneda 2 2 2" xfId="63" xr:uid="{00000000-0005-0000-0000-000053000000}"/>
    <cellStyle name="Moneda 2 3" xfId="64" xr:uid="{00000000-0005-0000-0000-000054000000}"/>
    <cellStyle name="Moneda 3" xfId="65" xr:uid="{00000000-0005-0000-0000-000055000000}"/>
    <cellStyle name="Moneda 3 2" xfId="66" xr:uid="{00000000-0005-0000-0000-000056000000}"/>
    <cellStyle name="Moneda 4" xfId="67" xr:uid="{00000000-0005-0000-0000-000057000000}"/>
    <cellStyle name="Moneda 5" xfId="68" xr:uid="{00000000-0005-0000-0000-000058000000}"/>
    <cellStyle name="Moneda 5 2" xfId="69" xr:uid="{00000000-0005-0000-0000-000059000000}"/>
    <cellStyle name="Moneda 6" xfId="70" xr:uid="{00000000-0005-0000-0000-00005A000000}"/>
    <cellStyle name="Moneda 7" xfId="71" xr:uid="{00000000-0005-0000-0000-00005B000000}"/>
    <cellStyle name="Moneda 8" xfId="72" xr:uid="{00000000-0005-0000-0000-00005C000000}"/>
    <cellStyle name="Moneda 8 2" xfId="73" xr:uid="{00000000-0005-0000-0000-00005D000000}"/>
    <cellStyle name="Moneda 9" xfId="74" xr:uid="{00000000-0005-0000-0000-00005E000000}"/>
    <cellStyle name="Neutral" xfId="75" builtinId="28" customBuiltin="1"/>
    <cellStyle name="Normal" xfId="0" builtinId="0"/>
    <cellStyle name="Normal 2" xfId="76" xr:uid="{00000000-0005-0000-0000-000061000000}"/>
    <cellStyle name="Normal 2 2" xfId="77" xr:uid="{00000000-0005-0000-0000-000062000000}"/>
    <cellStyle name="Normal 2 2 2" xfId="78" xr:uid="{00000000-0005-0000-0000-000063000000}"/>
    <cellStyle name="Normal 2 3" xfId="79" xr:uid="{00000000-0005-0000-0000-000064000000}"/>
    <cellStyle name="Normal 2 3 2" xfId="80" xr:uid="{00000000-0005-0000-0000-000065000000}"/>
    <cellStyle name="Normal 2 3 2 2" xfId="81" xr:uid="{00000000-0005-0000-0000-000066000000}"/>
    <cellStyle name="Normal 2 4" xfId="82" xr:uid="{00000000-0005-0000-0000-000067000000}"/>
    <cellStyle name="Normal 2 4 2" xfId="83" xr:uid="{00000000-0005-0000-0000-000068000000}"/>
    <cellStyle name="Normal 2 5" xfId="84" xr:uid="{00000000-0005-0000-0000-000069000000}"/>
    <cellStyle name="Normal 2 6" xfId="85" xr:uid="{00000000-0005-0000-0000-00006A000000}"/>
    <cellStyle name="Normal 2 8" xfId="86" xr:uid="{00000000-0005-0000-0000-00006B000000}"/>
    <cellStyle name="Normal 2_Formato Ejecucion presupuestal 30042009" xfId="87" xr:uid="{00000000-0005-0000-0000-00006C000000}"/>
    <cellStyle name="Normal 3" xfId="88" xr:uid="{00000000-0005-0000-0000-00006D000000}"/>
    <cellStyle name="Normal 3 2" xfId="89" xr:uid="{00000000-0005-0000-0000-00006E000000}"/>
    <cellStyle name="Normal 3 2 2" xfId="90" xr:uid="{00000000-0005-0000-0000-00006F000000}"/>
    <cellStyle name="Normal 3 2 2 2" xfId="133" xr:uid="{00000000-0005-0000-0000-000070000000}"/>
    <cellStyle name="Normal 3 2 3" xfId="132" xr:uid="{00000000-0005-0000-0000-000071000000}"/>
    <cellStyle name="Normal 3 3" xfId="91" xr:uid="{00000000-0005-0000-0000-000072000000}"/>
    <cellStyle name="Normal 3 3 2" xfId="92" xr:uid="{00000000-0005-0000-0000-000073000000}"/>
    <cellStyle name="Normal 3 3 2 2" xfId="135" xr:uid="{00000000-0005-0000-0000-000074000000}"/>
    <cellStyle name="Normal 3 3 3" xfId="134" xr:uid="{00000000-0005-0000-0000-000075000000}"/>
    <cellStyle name="Normal 3 4" xfId="93" xr:uid="{00000000-0005-0000-0000-000076000000}"/>
    <cellStyle name="Normal 3 4 2" xfId="136" xr:uid="{00000000-0005-0000-0000-000077000000}"/>
    <cellStyle name="Normal 3 5" xfId="131" xr:uid="{00000000-0005-0000-0000-000078000000}"/>
    <cellStyle name="Normal 3_Formato de Seguimiento Sectorial (31-5-09) dmv" xfId="94" xr:uid="{00000000-0005-0000-0000-000079000000}"/>
    <cellStyle name="Normal 4" xfId="95" xr:uid="{00000000-0005-0000-0000-00007A000000}"/>
    <cellStyle name="Normal 5" xfId="96" xr:uid="{00000000-0005-0000-0000-00007B000000}"/>
    <cellStyle name="Normal 5 2" xfId="97" xr:uid="{00000000-0005-0000-0000-00007C000000}"/>
    <cellStyle name="Normal 5 2 2" xfId="138" xr:uid="{00000000-0005-0000-0000-00007D000000}"/>
    <cellStyle name="Normal 5 3" xfId="137" xr:uid="{00000000-0005-0000-0000-00007E000000}"/>
    <cellStyle name="Normal 6" xfId="98" xr:uid="{00000000-0005-0000-0000-00007F000000}"/>
    <cellStyle name="Normal 6 2" xfId="139" xr:uid="{00000000-0005-0000-0000-000080000000}"/>
    <cellStyle name="Porcentaje" xfId="99" builtinId="5"/>
    <cellStyle name="Porcentual 2" xfId="100" xr:uid="{00000000-0005-0000-0000-000082000000}"/>
    <cellStyle name="Porcentual 2 2" xfId="101" xr:uid="{00000000-0005-0000-0000-000083000000}"/>
    <cellStyle name="Porcentual 3" xfId="102" xr:uid="{00000000-0005-0000-0000-000084000000}"/>
    <cellStyle name="Porcentual 3 2" xfId="103" xr:uid="{00000000-0005-0000-0000-000085000000}"/>
    <cellStyle name="Porcentual 3 2 2" xfId="104" xr:uid="{00000000-0005-0000-0000-000086000000}"/>
    <cellStyle name="Porcentual 3 3" xfId="105" xr:uid="{00000000-0005-0000-0000-000087000000}"/>
    <cellStyle name="Porcentual 4" xfId="106" xr:uid="{00000000-0005-0000-0000-000088000000}"/>
    <cellStyle name="Porcentual 4 2" xfId="107" xr:uid="{00000000-0005-0000-0000-000089000000}"/>
    <cellStyle name="Porcentual 4 2 2" xfId="108" xr:uid="{00000000-0005-0000-0000-00008A000000}"/>
    <cellStyle name="Porcentual 5" xfId="109" xr:uid="{00000000-0005-0000-0000-00008B000000}"/>
    <cellStyle name="Porcentual 6" xfId="110" xr:uid="{00000000-0005-0000-0000-00008C000000}"/>
    <cellStyle name="Porcentual 6 2" xfId="140" xr:uid="{00000000-0005-0000-0000-00008D000000}"/>
    <cellStyle name="Total" xfId="111" builtinId="25" customBuiltin="1"/>
  </cellStyles>
  <dxfs count="65">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80" formatCode="_-* #,##0.00_-;\-* #,##0.00_-;_-* &quot;-&quot;_-;_-@_-"/>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6"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2" formatCode="#,##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2" formatCode="0.00"/>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0" formatCode="_-* #,##0.00_-;\-* #,##0.0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4" formatCode="0.00%"/>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33" formatCode="_-* #,##0_-;\-* #,##0_-;_-* &quot;-&quot;_-;_-@_-"/>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justify"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numFmt numFmtId="181" formatCode="_-* #,##0.0_-;\-* #,##0.0_-;_-* &quot;-&quot;_-;_-@_-"/>
      <fill>
        <patternFill patternType="solid">
          <fgColor indexed="64"/>
          <bgColor theme="4" tint="0.79998168889431442"/>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numFmt numFmtId="4" formatCode="#,##0.00"/>
      <fill>
        <patternFill patternType="solid">
          <fgColor indexed="64"/>
          <bgColor theme="4" tint="0.79998168889431442"/>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protection locked="0" hidden="0"/>
    </dxf>
    <dxf>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justify" vertical="center" textRotation="0" wrapText="1" indent="0" justifyLastLine="0" shrinkToFit="0" readingOrder="0"/>
    </dxf>
    <dxf>
      <numFmt numFmtId="0" formatCode="General"/>
      <alignment horizontal="righ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4" tint="0.79998168889431442"/>
        </patternFill>
      </fill>
      <alignment horizontal="justify" vertical="center" textRotation="0" wrapText="1" indent="0" justifyLastLine="0" shrinkToFit="0" readingOrder="0"/>
    </dxf>
    <dxf>
      <border outline="0">
        <top style="thin">
          <color indexed="64"/>
        </top>
        <bottom style="hair">
          <color indexed="64"/>
        </bottom>
      </border>
    </dxf>
    <dxf>
      <alignment horizontal="justify"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Calibri"/>
        <scheme val="minor"/>
      </font>
      <numFmt numFmtId="182" formatCode="#,##0,,"/>
      <fill>
        <patternFill patternType="solid">
          <fgColor indexed="64"/>
          <bgColor theme="3" tint="0.39994506668294322"/>
        </patternFill>
      </fill>
      <alignment horizontal="right" vertical="center" textRotation="0" wrapText="1" indent="0" justifyLastLine="0" shrinkToFit="0" readingOrder="0"/>
      <protection locked="0" hidden="0"/>
    </dxf>
  </dxfs>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135857</xdr:colOff>
      <xdr:row>1</xdr:row>
      <xdr:rowOff>2927</xdr:rowOff>
    </xdr:from>
    <xdr:to>
      <xdr:col>1</xdr:col>
      <xdr:colOff>963084</xdr:colOff>
      <xdr:row>5</xdr:row>
      <xdr:rowOff>74082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440" y="140510"/>
          <a:ext cx="827227" cy="621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68357</xdr:colOff>
      <xdr:row>1</xdr:row>
      <xdr:rowOff>12889</xdr:rowOff>
    </xdr:from>
    <xdr:to>
      <xdr:col>1</xdr:col>
      <xdr:colOff>773767</xdr:colOff>
      <xdr:row>4</xdr:row>
      <xdr:rowOff>112769</xdr:rowOff>
    </xdr:to>
    <xdr:pic>
      <xdr:nvPicPr>
        <xdr:cNvPr id="6" name="Imagen 5">
          <a:extLst>
            <a:ext uri="{FF2B5EF4-FFF2-40B4-BE49-F238E27FC236}">
              <a16:creationId xmlns:a16="http://schemas.microsoft.com/office/drawing/2014/main" id="{EDD32D95-ECE6-481C-B982-B7DC33F4BB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57" y="169771"/>
          <a:ext cx="806263" cy="772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G:\Unidades%20compartidas\Equipo%20Seguimiento%20OAPI\06_SEGPLAN\Informes\2023\20230719_Inf_gestion%20sector.xlsx" TargetMode="External"/><Relationship Id="rId1" Type="http://schemas.openxmlformats.org/officeDocument/2006/relationships/externalLinkPath" Target="/Unidades%20compartidas/Equipo%20Seguimiento%20OAPI/06_SEGPLAN/Informes/2023/20230719_Inf_gestion%20sec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sect_120204894"/>
      <sheetName val="02_sect_ind_120204894"/>
      <sheetName val="03_sect_mpi_120204894"/>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12:AY90" totalsRowShown="0" headerRowDxfId="64" dataDxfId="62" headerRowBorderDxfId="63" tableBorderDxfId="61" headerRowCellStyle="Millares [0]">
  <autoFilter ref="B12:AY90" xr:uid="{00000000-0009-0000-0100-000001000000}"/>
  <tableColumns count="50">
    <tableColumn id="1" xr3:uid="{00000000-0010-0000-0000-000001000000}" name="Componente " dataDxfId="60"/>
    <tableColumn id="49" xr3:uid="{00000000-0010-0000-0000-000031000000}" name="Codigo Propósito" dataDxfId="59"/>
    <tableColumn id="2" xr3:uid="{00000000-0010-0000-0000-000002000000}" name="Propósito" dataDxfId="58"/>
    <tableColumn id="4" xr3:uid="{00000000-0010-0000-0000-000004000000}" name="Codigo Programa" dataDxfId="57"/>
    <tableColumn id="3" xr3:uid="{00000000-0010-0000-0000-000003000000}" name="Programa" dataDxfId="56"/>
    <tableColumn id="5" xr3:uid="{00000000-0010-0000-0000-000005000000}" name="Codigo meta PDD" dataDxfId="55"/>
    <tableColumn id="6" xr3:uid="{00000000-0010-0000-0000-000006000000}" name="Meta Plan de Desarrollo" dataDxfId="54"/>
    <tableColumn id="7" xr3:uid="{00000000-0010-0000-0000-000007000000}" name="Código Indicador" dataDxfId="53"/>
    <tableColumn id="8" xr3:uid="{00000000-0010-0000-0000-000008000000}" name="Nombre Indicador" dataDxfId="52"/>
    <tableColumn id="9" xr3:uid="{00000000-0010-0000-0000-000009000000}" name="Cód. Entidad Responsable" dataDxfId="51"/>
    <tableColumn id="50" xr3:uid="{00000000-0010-0000-0000-000032000000}" name="Nombre Entidad Responsable" dataDxfId="50"/>
    <tableColumn id="10" xr3:uid="{00000000-0010-0000-0000-00000A000000}" name="Tipo de Anualización" dataDxfId="49"/>
    <tableColumn id="11" xr3:uid="{00000000-0010-0000-0000-00000B000000}" name="Meta Cuatrienio" dataDxfId="48"/>
    <tableColumn id="12" xr3:uid="{00000000-0010-0000-0000-00000C000000}" name="Meta 2020" dataDxfId="47" dataCellStyle="Millares [0]"/>
    <tableColumn id="13" xr3:uid="{00000000-0010-0000-0000-00000D000000}" name="Avance 2020" dataDxfId="46" dataCellStyle="Millares [0]"/>
    <tableColumn id="14" xr3:uid="{00000000-0010-0000-0000-00000E000000}" name="Meta 2021" dataDxfId="45" dataCellStyle="Millares [0]"/>
    <tableColumn id="15" xr3:uid="{00000000-0010-0000-0000-00000F000000}" name="Avance 2021" dataDxfId="44" dataCellStyle="Millares [0]"/>
    <tableColumn id="16" xr3:uid="{00000000-0010-0000-0000-000010000000}" name="Meta 2022" dataDxfId="43" dataCellStyle="Millares [0]"/>
    <tableColumn id="17" xr3:uid="{00000000-0010-0000-0000-000011000000}" name="Avance 2022" dataDxfId="42" dataCellStyle="Millares [0]"/>
    <tableColumn id="18" xr3:uid="{00000000-0010-0000-0000-000012000000}" name="Meta 2023" dataDxfId="41" dataCellStyle="Millares [0]"/>
    <tableColumn id="19" xr3:uid="{00000000-0010-0000-0000-000013000000}" name="Avance 2023" dataDxfId="40" dataCellStyle="Millares [0]"/>
    <tableColumn id="20" xr3:uid="{00000000-0010-0000-0000-000014000000}" name="Meta 2024" dataDxfId="39" dataCellStyle="Millares [0]"/>
    <tableColumn id="21" xr3:uid="{00000000-0010-0000-0000-000015000000}" name="Avance 2024" dataDxfId="38" dataCellStyle="Millares [0] 2"/>
    <tableColumn id="22" xr3:uid="{00000000-0010-0000-0000-000016000000}" name="Total Plan de Desarrollo" dataDxfId="37">
      <calculatedColumnFormula>Tabla1[[#This Row],[Avance 2020]]+Tabla1[[#This Row],[Avance 2021]]+Tabla1[[#This Row],[Avance 2022]]+Tabla1[[#This Row],[Avance 2023]]</calculatedColumnFormula>
    </tableColumn>
    <tableColumn id="23" xr3:uid="{00000000-0010-0000-0000-000017000000}" name="% Cumplimiento Plan de Desarrollo" dataDxfId="36" dataCellStyle="Porcentaje"/>
    <tableColumn id="24" xr3:uid="{00000000-0010-0000-0000-000018000000}" name="Ene" dataDxfId="35"/>
    <tableColumn id="25" xr3:uid="{00000000-0010-0000-0000-000019000000}" name="Feb" dataDxfId="34"/>
    <tableColumn id="26" xr3:uid="{00000000-0010-0000-0000-00001A000000}" name="Mar " dataDxfId="33"/>
    <tableColumn id="27" xr3:uid="{00000000-0010-0000-0000-00001B000000}" name="Abr" dataDxfId="32" dataCellStyle="Millares [0]"/>
    <tableColumn id="28" xr3:uid="{00000000-0010-0000-0000-00001C000000}" name="May" dataDxfId="31" dataCellStyle="Millares [0]"/>
    <tableColumn id="29" xr3:uid="{00000000-0010-0000-0000-00001D000000}" name="Jun" dataDxfId="30" dataCellStyle="Millares [0]">
      <calculatedColumnFormula>HLOOKUP(Tabla1[[#This Row],[Código Indicador]],'[6]02_sect_ind_120204894'!$K:$K,'[6]02_sect_ind_120204894'!$S:$S,TRUE)</calculatedColumnFormula>
    </tableColumn>
    <tableColumn id="30" xr3:uid="{00000000-0010-0000-0000-00001E000000}" name="Jul" dataDxfId="29" dataCellStyle="Millares [0]"/>
    <tableColumn id="31" xr3:uid="{00000000-0010-0000-0000-00001F000000}" name="Ago" dataDxfId="28" dataCellStyle="Millares [0]"/>
    <tableColumn id="32" xr3:uid="{00000000-0010-0000-0000-000020000000}" name="Sep" dataDxfId="27" dataCellStyle="Millares [0]"/>
    <tableColumn id="33" xr3:uid="{00000000-0010-0000-0000-000021000000}" name="Oct" dataDxfId="26" dataCellStyle="Millares [0]"/>
    <tableColumn id="34" xr3:uid="{00000000-0010-0000-0000-000022000000}" name="Nov" dataDxfId="25" dataCellStyle="Millares [0]"/>
    <tableColumn id="35" xr3:uid="{00000000-0010-0000-0000-000023000000}" name="Dic" dataDxfId="24" dataCellStyle="Millares [0]"/>
    <tableColumn id="36" xr3:uid="{00000000-0010-0000-0000-000024000000}" name="Total Vigencia" dataDxfId="23">
      <calculatedColumnFormula>+Tabla1[[#This Row],[Mar ]]+Tabla1[[#This Row],[Jun]]+Tabla1[[#This Row],[Sep]]+Tabla1[[#This Row],[Dic]]</calculatedColumnFormula>
    </tableColumn>
    <tableColumn id="37" xr3:uid="{00000000-0010-0000-0000-000025000000}" name="% Cumplimiento" dataDxfId="22" dataCellStyle="Porcentaje">
      <calculatedColumnFormula>IFERROR(Tabla1[[#This Row],[Total Vigencia]]/Tabla1[[#This Row],[Meta 2023]],0)</calculatedColumnFormula>
    </tableColumn>
    <tableColumn id="38" xr3:uid="{00000000-0010-0000-0000-000026000000}" name="Avances y Logros" dataDxfId="21"/>
    <tableColumn id="39" xr3:uid="{00000000-0010-0000-0000-000027000000}" name="Retrasos y soluciones" dataDxfId="20"/>
    <tableColumn id="40" xr3:uid="{00000000-0010-0000-0000-000028000000}" name="Beneficios" dataDxfId="19"/>
    <tableColumn id="41" xr3:uid="{00000000-0010-0000-0000-000029000000}" name="Programado 2020" dataDxfId="18" dataCellStyle="Millares [0]"/>
    <tableColumn id="42" xr3:uid="{00000000-0010-0000-0000-00002A000000}" name="Ejecutado_x000a_ 2020" dataDxfId="17" dataCellStyle="Millares [0]"/>
    <tableColumn id="43" xr3:uid="{00000000-0010-0000-0000-00002B000000}" name="Programado 2021" dataDxfId="16" dataCellStyle="Millares [0]"/>
    <tableColumn id="44" xr3:uid="{00000000-0010-0000-0000-00002C000000}" name="Ejecutado_x000a_ 2021" dataDxfId="15" dataCellStyle="Millares [0]"/>
    <tableColumn id="45" xr3:uid="{00000000-0010-0000-0000-00002D000000}" name="Programado 2022" dataDxfId="14" dataCellStyle="Millares [0]"/>
    <tableColumn id="46" xr3:uid="{00000000-0010-0000-0000-00002E000000}" name="Ejecutado_x000a_ 2022" dataDxfId="13" dataCellStyle="Millares [0]"/>
    <tableColumn id="47" xr3:uid="{00000000-0010-0000-0000-00002F000000}" name="Programado 2023" dataDxfId="12" dataCellStyle="Millares [0]"/>
    <tableColumn id="48" xr3:uid="{00000000-0010-0000-0000-000030000000}" name="Ejecutado_x000a_ 2023" dataDxfId="11" dataCellStyle="Millares [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B8:J22" totalsRowShown="0" headerRowDxfId="10" dataDxfId="9" headerRowCellStyle="Millares [0]" dataCellStyle="Millares [0]">
  <autoFilter ref="B8:J22" xr:uid="{00000000-0009-0000-0100-000004000000}"/>
  <tableColumns count="9">
    <tableColumn id="1" xr3:uid="{00000000-0010-0000-0100-000001000000}" name="Código" dataDxfId="8" dataCellStyle="Millares [0]"/>
    <tableColumn id="2" xr3:uid="{00000000-0010-0000-0100-000002000000}" name="Descripción" dataDxfId="7" dataCellStyle="Millares [0]"/>
    <tableColumn id="3" xr3:uid="{00000000-0010-0000-0100-000003000000}" name="Entidad responsable" dataDxfId="4" dataCellStyle="Millares [0]"/>
    <tableColumn id="4" xr3:uid="{00000000-0010-0000-0100-000004000000}" name="2020" dataDxfId="3" dataCellStyle="Millares [0]"/>
    <tableColumn id="5" xr3:uid="{00000000-0010-0000-0100-000005000000}" name="2021" dataDxfId="2" dataCellStyle="Millares [0]"/>
    <tableColumn id="6" xr3:uid="{00000000-0010-0000-0100-000006000000}" name="2022" dataDxfId="0" dataCellStyle="Millares [0]"/>
    <tableColumn id="7" xr3:uid="{00000000-0010-0000-0100-000007000000}" name="2023" dataDxfId="1" dataCellStyle="Millares [0]"/>
    <tableColumn id="8" xr3:uid="{00000000-0010-0000-0100-000008000000}" name="2024" dataDxfId="6" dataCellStyle="Millares [0]"/>
    <tableColumn id="10" xr3:uid="{00000000-0010-0000-0100-00000A000000}" name="Total Plan de Desarrollo" dataDxfId="5" dataCellStyle="Millares [0]"/>
  </tableColumns>
  <tableStyleInfo name="TableStyleMedium25" showFirstColumn="1" showLastColumn="1" showRowStripes="1"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Z91"/>
  <sheetViews>
    <sheetView showGridLines="0" tabSelected="1" zoomScale="90" zoomScaleNormal="90" zoomScaleSheetLayoutView="70" zoomScalePageLayoutView="25" workbookViewId="0">
      <pane ySplit="12" topLeftCell="A13" activePane="bottomLeft" state="frozen"/>
      <selection activeCell="A11" sqref="A11"/>
      <selection pane="bottomLeft" activeCell="J9" sqref="J9"/>
    </sheetView>
  </sheetViews>
  <sheetFormatPr baseColWidth="10" defaultColWidth="0" defaultRowHeight="12" customHeight="1" zeroHeight="1" x14ac:dyDescent="0.2"/>
  <cols>
    <col min="1" max="1" width="2" style="5" customWidth="1"/>
    <col min="2" max="2" width="16.28515625" style="5" customWidth="1"/>
    <col min="3" max="3" width="10.140625" style="7" customWidth="1"/>
    <col min="4" max="4" width="27.5703125" style="5" customWidth="1"/>
    <col min="5" max="5" width="10.7109375" style="7" customWidth="1"/>
    <col min="6" max="6" width="20.85546875" style="5" customWidth="1"/>
    <col min="7" max="7" width="10.140625" style="5" customWidth="1"/>
    <col min="8" max="8" width="11.85546875" style="5" customWidth="1"/>
    <col min="9" max="9" width="7.28515625" style="5" customWidth="1"/>
    <col min="10" max="10" width="6.140625" style="5" customWidth="1"/>
    <col min="11" max="11" width="7.140625" style="89" customWidth="1"/>
    <col min="12" max="12" width="31" style="5" customWidth="1"/>
    <col min="13" max="13" width="13.140625" style="5" customWidth="1"/>
    <col min="14" max="14" width="14.28515625" style="6" customWidth="1"/>
    <col min="15" max="22" width="13.42578125" style="35" customWidth="1"/>
    <col min="23" max="23" width="11.5703125" style="9" customWidth="1"/>
    <col min="24" max="24" width="10" style="5" customWidth="1"/>
    <col min="25" max="25" width="15.140625" style="5" customWidth="1"/>
    <col min="26" max="26" width="16.140625" style="44" customWidth="1"/>
    <col min="27" max="28" width="5.5703125" style="5" customWidth="1"/>
    <col min="29" max="29" width="10.7109375" style="5" customWidth="1"/>
    <col min="30" max="31" width="6.42578125" style="5" customWidth="1"/>
    <col min="32" max="32" width="12.5703125" style="7" customWidth="1"/>
    <col min="33" max="38" width="6.42578125" style="5" hidden="1" customWidth="1"/>
    <col min="39" max="39" width="15.140625" style="46" customWidth="1"/>
    <col min="40" max="40" width="15.140625" style="44" customWidth="1"/>
    <col min="41" max="41" width="32.7109375" style="5" customWidth="1"/>
    <col min="42" max="43" width="26.140625" style="5" customWidth="1"/>
    <col min="44" max="47" width="12.5703125" style="22" customWidth="1"/>
    <col min="48" max="49" width="12.5703125" style="10" customWidth="1"/>
    <col min="50" max="51" width="12.5703125" style="22" customWidth="1"/>
    <col min="52" max="16384" width="9.85546875" style="5" hidden="1"/>
  </cols>
  <sheetData>
    <row r="1" spans="2:51" ht="12" customHeight="1" x14ac:dyDescent="0.2">
      <c r="Z1" s="41"/>
      <c r="AR1" s="10"/>
      <c r="AS1" s="10"/>
      <c r="AV1" s="22"/>
      <c r="AW1" s="22"/>
    </row>
    <row r="2" spans="2:51" ht="12" customHeight="1" x14ac:dyDescent="0.2">
      <c r="D2" s="109" t="s">
        <v>2265</v>
      </c>
      <c r="E2" s="109"/>
      <c r="F2" s="109"/>
      <c r="G2" s="109"/>
      <c r="H2" s="109"/>
      <c r="I2" s="109"/>
      <c r="J2" s="109"/>
      <c r="K2" s="109"/>
      <c r="L2" s="109"/>
      <c r="M2" s="17"/>
      <c r="N2" s="27"/>
      <c r="O2" s="36"/>
      <c r="P2" s="36"/>
      <c r="Q2" s="36"/>
      <c r="R2" s="36"/>
      <c r="S2" s="36"/>
      <c r="T2" s="36"/>
      <c r="U2" s="36"/>
      <c r="V2" s="36"/>
      <c r="W2" s="31"/>
      <c r="X2" s="17"/>
      <c r="Y2" s="17"/>
      <c r="Z2" s="42"/>
      <c r="AA2" s="17"/>
      <c r="AB2" s="17"/>
      <c r="AC2" s="17"/>
      <c r="AD2" s="17"/>
      <c r="AE2" s="17"/>
      <c r="AF2" s="27"/>
      <c r="AG2" s="17"/>
      <c r="AH2" s="17"/>
      <c r="AI2" s="17"/>
      <c r="AJ2" s="17"/>
      <c r="AK2" s="17"/>
      <c r="AL2" s="17"/>
      <c r="AM2" s="47"/>
      <c r="AN2" s="42"/>
      <c r="AO2" s="17"/>
      <c r="AP2" s="17"/>
      <c r="AQ2" s="17"/>
      <c r="AR2" s="23"/>
      <c r="AS2" s="23"/>
      <c r="AT2" s="23"/>
      <c r="AU2" s="23"/>
      <c r="AV2" s="22"/>
      <c r="AW2" s="22"/>
      <c r="AY2" s="26" t="s">
        <v>2250</v>
      </c>
    </row>
    <row r="3" spans="2:51" ht="12" customHeight="1" x14ac:dyDescent="0.2">
      <c r="D3" s="109" t="s">
        <v>2264</v>
      </c>
      <c r="E3" s="109"/>
      <c r="F3" s="109"/>
      <c r="G3" s="109"/>
      <c r="H3" s="109"/>
      <c r="I3" s="109"/>
      <c r="J3" s="109"/>
      <c r="K3" s="109"/>
      <c r="L3" s="109"/>
      <c r="M3" s="17"/>
      <c r="N3" s="27"/>
      <c r="O3" s="36"/>
      <c r="P3" s="36"/>
      <c r="Q3" s="36"/>
      <c r="R3" s="36"/>
      <c r="S3" s="36"/>
      <c r="T3" s="36"/>
      <c r="U3" s="36"/>
      <c r="V3" s="36"/>
      <c r="W3" s="31"/>
      <c r="X3" s="17"/>
      <c r="Y3" s="17"/>
      <c r="Z3" s="42"/>
      <c r="AA3" s="17"/>
      <c r="AB3" s="17"/>
      <c r="AC3" s="17"/>
      <c r="AD3" s="17"/>
      <c r="AE3" s="17"/>
      <c r="AF3" s="27"/>
      <c r="AG3" s="17"/>
      <c r="AH3" s="17"/>
      <c r="AI3" s="17"/>
      <c r="AJ3" s="17"/>
      <c r="AK3" s="17"/>
      <c r="AL3" s="17"/>
      <c r="AM3" s="47"/>
      <c r="AN3" s="42"/>
      <c r="AO3" s="17"/>
      <c r="AP3" s="17"/>
      <c r="AQ3" s="17"/>
      <c r="AR3" s="23"/>
      <c r="AS3" s="23"/>
      <c r="AT3" s="23"/>
      <c r="AU3" s="23"/>
      <c r="AV3" s="22"/>
      <c r="AW3" s="22"/>
      <c r="AY3" s="26" t="s">
        <v>2251</v>
      </c>
    </row>
    <row r="4" spans="2:51" ht="12" customHeight="1" x14ac:dyDescent="0.2">
      <c r="D4" s="109" t="s">
        <v>2274</v>
      </c>
      <c r="E4" s="109"/>
      <c r="F4" s="109"/>
      <c r="G4" s="109"/>
      <c r="H4" s="109"/>
      <c r="I4" s="109"/>
      <c r="J4" s="109"/>
      <c r="K4" s="109"/>
      <c r="L4" s="109"/>
      <c r="M4" s="17"/>
      <c r="N4" s="27"/>
      <c r="O4" s="36"/>
      <c r="P4" s="36"/>
      <c r="Q4" s="36"/>
      <c r="R4" s="36"/>
      <c r="S4" s="36"/>
      <c r="T4" s="36"/>
      <c r="U4" s="36"/>
      <c r="V4" s="36"/>
      <c r="W4" s="31"/>
      <c r="X4" s="17"/>
      <c r="Y4" s="17"/>
      <c r="Z4" s="42"/>
      <c r="AA4" s="17"/>
      <c r="AB4" s="17"/>
      <c r="AC4" s="17"/>
      <c r="AD4" s="17"/>
      <c r="AE4" s="17"/>
      <c r="AF4" s="27"/>
      <c r="AG4" s="17"/>
      <c r="AH4" s="17"/>
      <c r="AI4" s="17"/>
      <c r="AJ4" s="17"/>
      <c r="AK4" s="17"/>
      <c r="AL4" s="17"/>
      <c r="AM4" s="47"/>
      <c r="AN4" s="42"/>
      <c r="AO4" s="17"/>
      <c r="AP4" s="17"/>
      <c r="AQ4" s="17"/>
      <c r="AR4" s="23"/>
      <c r="AS4" s="23"/>
      <c r="AT4" s="23"/>
      <c r="AU4" s="23"/>
      <c r="AV4" s="22"/>
      <c r="AW4" s="22"/>
      <c r="AY4" s="26" t="s">
        <v>2252</v>
      </c>
    </row>
    <row r="5" spans="2:51" ht="12" customHeight="1" x14ac:dyDescent="0.2">
      <c r="D5" s="98" t="s">
        <v>2563</v>
      </c>
      <c r="E5" s="98"/>
      <c r="F5" s="98"/>
      <c r="G5" s="98" t="s">
        <v>2564</v>
      </c>
      <c r="H5" s="98"/>
      <c r="I5" s="16"/>
      <c r="J5" s="17"/>
      <c r="K5" s="90"/>
      <c r="L5" s="17"/>
      <c r="M5" s="17"/>
      <c r="N5" s="27"/>
      <c r="O5" s="36"/>
      <c r="P5" s="36"/>
      <c r="Q5" s="36"/>
      <c r="R5" s="36"/>
      <c r="S5" s="36"/>
      <c r="T5" s="36"/>
      <c r="U5" s="36"/>
      <c r="V5" s="36"/>
      <c r="W5" s="31"/>
      <c r="X5" s="17"/>
      <c r="Y5" s="17"/>
      <c r="Z5" s="42"/>
      <c r="AA5" s="17"/>
      <c r="AB5" s="17"/>
      <c r="AC5" s="17"/>
      <c r="AD5" s="17"/>
      <c r="AE5" s="17"/>
      <c r="AF5" s="27"/>
      <c r="AG5" s="17"/>
      <c r="AH5" s="17"/>
      <c r="AI5" s="17"/>
      <c r="AJ5" s="17"/>
      <c r="AK5" s="17"/>
      <c r="AL5" s="17"/>
      <c r="AM5" s="47"/>
      <c r="AN5" s="42"/>
      <c r="AO5" s="17"/>
      <c r="AP5" s="17"/>
      <c r="AQ5" s="17"/>
      <c r="AR5" s="23"/>
      <c r="AS5" s="23"/>
      <c r="AT5" s="23"/>
      <c r="AU5" s="23"/>
      <c r="AV5" s="22"/>
      <c r="AW5" s="22"/>
      <c r="AY5" s="26" t="s">
        <v>2253</v>
      </c>
    </row>
    <row r="6" spans="2:51" ht="12" customHeight="1" x14ac:dyDescent="0.2">
      <c r="D6" s="16"/>
      <c r="E6" s="77"/>
      <c r="F6" s="16"/>
      <c r="G6" s="16"/>
      <c r="H6" s="16"/>
      <c r="I6" s="16"/>
      <c r="J6" s="17"/>
      <c r="K6" s="90"/>
      <c r="L6" s="17"/>
      <c r="M6" s="17"/>
      <c r="N6" s="27"/>
      <c r="O6" s="36"/>
      <c r="P6" s="36"/>
      <c r="Q6" s="36"/>
      <c r="R6" s="36"/>
      <c r="S6" s="36"/>
      <c r="T6" s="36"/>
      <c r="U6" s="36"/>
      <c r="V6" s="36"/>
      <c r="W6" s="31"/>
      <c r="X6" s="17"/>
      <c r="Y6" s="17"/>
      <c r="Z6" s="42"/>
      <c r="AA6" s="17"/>
      <c r="AB6" s="17"/>
      <c r="AC6" s="17"/>
      <c r="AD6" s="17"/>
      <c r="AE6" s="17"/>
      <c r="AF6" s="27"/>
      <c r="AG6" s="17"/>
      <c r="AH6" s="17"/>
      <c r="AI6" s="17"/>
      <c r="AJ6" s="17"/>
      <c r="AK6" s="17"/>
      <c r="AL6" s="17"/>
      <c r="AM6" s="47"/>
      <c r="AN6" s="42"/>
      <c r="AO6" s="17"/>
      <c r="AP6" s="17"/>
      <c r="AQ6" s="17"/>
      <c r="AR6" s="23"/>
      <c r="AS6" s="23"/>
      <c r="AT6" s="23"/>
      <c r="AU6" s="23"/>
      <c r="AV6" s="22"/>
      <c r="AW6" s="22"/>
      <c r="AY6" s="26"/>
    </row>
    <row r="7" spans="2:51" ht="12" customHeight="1" x14ac:dyDescent="0.2">
      <c r="B7" s="18" t="s">
        <v>2269</v>
      </c>
      <c r="C7" s="78"/>
      <c r="D7" s="18"/>
      <c r="E7" s="78"/>
      <c r="F7" s="18"/>
      <c r="G7" s="18"/>
      <c r="H7" s="18"/>
      <c r="I7" s="18"/>
      <c r="J7" s="11"/>
      <c r="K7" s="91"/>
      <c r="L7" s="11"/>
      <c r="M7" s="11"/>
      <c r="N7" s="28"/>
      <c r="O7" s="37"/>
      <c r="P7" s="37"/>
      <c r="Q7" s="37"/>
      <c r="R7" s="37"/>
      <c r="S7" s="37"/>
      <c r="T7" s="37"/>
      <c r="U7" s="37"/>
      <c r="V7" s="37"/>
      <c r="W7" s="32"/>
      <c r="X7" s="11"/>
      <c r="Y7" s="11"/>
      <c r="Z7" s="43"/>
      <c r="AA7" s="11"/>
      <c r="AB7" s="11"/>
      <c r="AC7" s="11"/>
      <c r="AD7" s="11"/>
      <c r="AE7" s="11"/>
      <c r="AF7" s="28"/>
      <c r="AG7" s="11"/>
      <c r="AH7" s="11"/>
      <c r="AI7" s="11"/>
      <c r="AJ7" s="11"/>
      <c r="AK7" s="11"/>
      <c r="AL7" s="11"/>
      <c r="AM7" s="48"/>
      <c r="AN7" s="43"/>
      <c r="AO7" s="11"/>
      <c r="AP7" s="11"/>
      <c r="AQ7" s="11"/>
      <c r="AR7" s="24"/>
      <c r="AS7" s="24"/>
      <c r="AT7" s="24"/>
      <c r="AU7" s="24"/>
      <c r="AV7" s="22"/>
      <c r="AW7" s="22"/>
    </row>
    <row r="8" spans="2:51" ht="12" customHeight="1" x14ac:dyDescent="0.2">
      <c r="B8" s="18" t="s">
        <v>2268</v>
      </c>
      <c r="C8" s="78"/>
      <c r="D8" s="18"/>
      <c r="E8" s="78"/>
      <c r="F8" s="18"/>
      <c r="G8" s="18"/>
      <c r="H8" s="18"/>
      <c r="I8" s="18"/>
      <c r="J8" s="11"/>
      <c r="K8" s="91"/>
      <c r="L8" s="11"/>
      <c r="M8" s="11"/>
      <c r="N8" s="28"/>
      <c r="O8" s="37"/>
      <c r="P8" s="37"/>
      <c r="Q8" s="37"/>
      <c r="R8" s="37"/>
      <c r="S8" s="37"/>
      <c r="T8" s="37"/>
      <c r="U8" s="37"/>
      <c r="V8" s="37"/>
      <c r="W8" s="32"/>
      <c r="X8" s="11"/>
      <c r="Y8" s="11"/>
      <c r="Z8" s="43"/>
      <c r="AA8" s="11"/>
      <c r="AB8" s="11"/>
      <c r="AC8" s="11"/>
      <c r="AD8" s="11"/>
      <c r="AE8" s="11"/>
      <c r="AF8" s="28"/>
      <c r="AG8" s="11"/>
      <c r="AH8" s="11"/>
      <c r="AI8" s="11"/>
      <c r="AJ8" s="11"/>
      <c r="AK8" s="11"/>
      <c r="AL8" s="11"/>
      <c r="AM8" s="48"/>
      <c r="AN8" s="43"/>
      <c r="AO8" s="11"/>
      <c r="AP8" s="11"/>
      <c r="AQ8" s="11"/>
      <c r="AR8" s="24"/>
      <c r="AS8" s="24"/>
      <c r="AT8" s="24"/>
      <c r="AU8" s="24"/>
      <c r="AV8" s="22"/>
      <c r="AW8" s="22"/>
    </row>
    <row r="9" spans="2:51" ht="12" customHeight="1" x14ac:dyDescent="0.2">
      <c r="B9" s="18" t="s">
        <v>2259</v>
      </c>
      <c r="C9" s="78"/>
      <c r="D9" s="51" t="s">
        <v>2561</v>
      </c>
      <c r="E9" s="78"/>
      <c r="F9" s="18"/>
      <c r="G9" s="18"/>
      <c r="H9" s="18"/>
      <c r="I9" s="18"/>
      <c r="J9" s="19"/>
      <c r="K9" s="92"/>
      <c r="L9" s="19"/>
      <c r="M9" s="19"/>
      <c r="N9" s="29"/>
      <c r="O9" s="37"/>
      <c r="P9" s="37"/>
      <c r="Q9" s="37"/>
      <c r="R9" s="37"/>
      <c r="S9" s="37"/>
      <c r="T9" s="37"/>
      <c r="U9" s="37"/>
      <c r="V9" s="37"/>
      <c r="W9" s="32"/>
      <c r="X9" s="19"/>
      <c r="Y9" s="19"/>
      <c r="Z9" s="43"/>
      <c r="AA9" s="19"/>
      <c r="AB9" s="19"/>
      <c r="AC9" s="19"/>
      <c r="AD9" s="19"/>
      <c r="AE9" s="19"/>
      <c r="AF9" s="29"/>
      <c r="AG9" s="19"/>
      <c r="AH9" s="19"/>
      <c r="AI9" s="19"/>
      <c r="AJ9" s="19"/>
      <c r="AK9" s="19"/>
      <c r="AL9" s="19"/>
      <c r="AM9" s="48"/>
      <c r="AN9" s="43"/>
      <c r="AO9" s="19"/>
      <c r="AP9" s="19"/>
      <c r="AQ9" s="19"/>
      <c r="AR9" s="24"/>
      <c r="AS9" s="24"/>
      <c r="AT9" s="24"/>
      <c r="AU9" s="24"/>
      <c r="AV9" s="22"/>
      <c r="AW9" s="22"/>
    </row>
    <row r="10" spans="2:51" ht="12" customHeight="1" x14ac:dyDescent="0.2">
      <c r="B10" s="18"/>
      <c r="C10" s="78"/>
      <c r="D10" s="18"/>
      <c r="E10" s="78"/>
      <c r="F10" s="18"/>
      <c r="G10" s="18"/>
      <c r="H10" s="18"/>
      <c r="I10" s="18"/>
      <c r="J10" s="19"/>
      <c r="K10" s="92"/>
      <c r="L10" s="19"/>
      <c r="M10" s="19"/>
      <c r="N10" s="29"/>
      <c r="O10" s="37"/>
      <c r="P10" s="37"/>
      <c r="Q10" s="37"/>
      <c r="R10" s="37"/>
      <c r="S10" s="37"/>
      <c r="T10" s="37"/>
      <c r="U10" s="37"/>
      <c r="V10" s="37"/>
      <c r="W10" s="32"/>
      <c r="X10" s="19"/>
      <c r="Y10" s="19"/>
      <c r="Z10" s="43"/>
      <c r="AA10" s="19"/>
      <c r="AB10" s="19"/>
      <c r="AC10" s="19"/>
      <c r="AD10" s="19"/>
      <c r="AE10" s="19"/>
      <c r="AF10" s="29"/>
      <c r="AG10" s="19"/>
      <c r="AH10" s="19"/>
      <c r="AI10" s="19"/>
      <c r="AJ10" s="19"/>
      <c r="AK10" s="19"/>
      <c r="AL10" s="19"/>
      <c r="AM10" s="48"/>
      <c r="AN10" s="43"/>
      <c r="AO10" s="19"/>
      <c r="AP10" s="19"/>
      <c r="AQ10" s="19"/>
      <c r="AR10" s="24"/>
      <c r="AS10" s="24"/>
      <c r="AT10" s="24"/>
      <c r="AU10" s="24"/>
      <c r="AV10" s="22"/>
      <c r="AW10" s="22"/>
    </row>
    <row r="11" spans="2:51" ht="12" customHeight="1" x14ac:dyDescent="0.2">
      <c r="B11" s="14" t="s">
        <v>2270</v>
      </c>
      <c r="C11" s="79"/>
      <c r="D11" s="14"/>
      <c r="E11" s="79"/>
      <c r="F11" s="14"/>
      <c r="G11" s="14"/>
      <c r="H11" s="14"/>
      <c r="I11" s="14"/>
      <c r="J11" s="14"/>
      <c r="K11" s="80"/>
      <c r="L11" s="14"/>
      <c r="M11" s="21" t="s">
        <v>685</v>
      </c>
      <c r="N11" s="40"/>
      <c r="O11" s="38" t="s">
        <v>685</v>
      </c>
      <c r="P11" s="38"/>
      <c r="Q11" s="38" t="s">
        <v>685</v>
      </c>
      <c r="R11" s="38"/>
      <c r="S11" s="38" t="s">
        <v>685</v>
      </c>
      <c r="T11" s="38"/>
      <c r="U11" s="38" t="s">
        <v>685</v>
      </c>
      <c r="V11" s="38"/>
      <c r="W11" s="33" t="s">
        <v>685</v>
      </c>
      <c r="X11" s="21"/>
      <c r="Y11" s="38"/>
      <c r="Z11" s="38"/>
      <c r="AA11" s="96" t="s">
        <v>2273</v>
      </c>
      <c r="AB11" s="96"/>
      <c r="AC11" s="96"/>
      <c r="AD11" s="96"/>
      <c r="AE11" s="96"/>
      <c r="AF11" s="96"/>
      <c r="AG11" s="96"/>
      <c r="AH11" s="96"/>
      <c r="AI11" s="96"/>
      <c r="AJ11" s="96"/>
      <c r="AK11" s="96"/>
      <c r="AL11" s="96"/>
      <c r="AM11" s="96"/>
      <c r="AN11" s="21"/>
      <c r="AO11" s="97" t="s">
        <v>2271</v>
      </c>
      <c r="AP11" s="97"/>
      <c r="AQ11" s="97"/>
      <c r="AR11" s="34" t="s">
        <v>2272</v>
      </c>
      <c r="AS11" s="34"/>
      <c r="AT11" s="34"/>
      <c r="AU11" s="34"/>
      <c r="AV11" s="34"/>
      <c r="AW11" s="34"/>
      <c r="AX11" s="34"/>
      <c r="AY11" s="34"/>
    </row>
    <row r="12" spans="2:51" ht="27.75" customHeight="1" x14ac:dyDescent="0.25">
      <c r="B12" s="14" t="s">
        <v>2260</v>
      </c>
      <c r="C12" s="81" t="s">
        <v>2402</v>
      </c>
      <c r="D12" s="14" t="s">
        <v>2267</v>
      </c>
      <c r="E12" s="80" t="s">
        <v>2397</v>
      </c>
      <c r="F12" s="14" t="s">
        <v>2254</v>
      </c>
      <c r="G12" s="14" t="s">
        <v>2383</v>
      </c>
      <c r="H12" s="14" t="s">
        <v>2266</v>
      </c>
      <c r="I12" s="14" t="s">
        <v>2384</v>
      </c>
      <c r="J12" s="21" t="s">
        <v>2385</v>
      </c>
      <c r="K12" s="93" t="s">
        <v>2458</v>
      </c>
      <c r="L12" s="21" t="s">
        <v>2459</v>
      </c>
      <c r="M12" s="20" t="s">
        <v>2249</v>
      </c>
      <c r="N12" s="30" t="s">
        <v>2248</v>
      </c>
      <c r="O12" s="39" t="s">
        <v>2406</v>
      </c>
      <c r="P12" s="39" t="s">
        <v>2407</v>
      </c>
      <c r="Q12" s="39" t="s">
        <v>2408</v>
      </c>
      <c r="R12" s="39" t="s">
        <v>2409</v>
      </c>
      <c r="S12" s="39" t="s">
        <v>2410</v>
      </c>
      <c r="T12" s="39" t="s">
        <v>2411</v>
      </c>
      <c r="U12" s="104" t="s">
        <v>2412</v>
      </c>
      <c r="V12" s="39" t="s">
        <v>2413</v>
      </c>
      <c r="W12" s="15" t="s">
        <v>2414</v>
      </c>
      <c r="X12" s="15" t="s">
        <v>2415</v>
      </c>
      <c r="Y12" s="21" t="s">
        <v>2233</v>
      </c>
      <c r="Z12" s="45" t="s">
        <v>2247</v>
      </c>
      <c r="AA12" s="20" t="s">
        <v>2234</v>
      </c>
      <c r="AB12" s="20" t="s">
        <v>2235</v>
      </c>
      <c r="AC12" s="20" t="s">
        <v>2236</v>
      </c>
      <c r="AD12" s="20" t="s">
        <v>2237</v>
      </c>
      <c r="AE12" s="20" t="s">
        <v>2238</v>
      </c>
      <c r="AF12" s="30" t="s">
        <v>2239</v>
      </c>
      <c r="AG12" s="20" t="s">
        <v>2240</v>
      </c>
      <c r="AH12" s="20" t="s">
        <v>2241</v>
      </c>
      <c r="AI12" s="20" t="s">
        <v>2242</v>
      </c>
      <c r="AJ12" s="20" t="s">
        <v>2243</v>
      </c>
      <c r="AK12" s="20" t="s">
        <v>2244</v>
      </c>
      <c r="AL12" s="20" t="s">
        <v>2245</v>
      </c>
      <c r="AM12" s="49" t="s">
        <v>2257</v>
      </c>
      <c r="AN12" s="50" t="s">
        <v>2246</v>
      </c>
      <c r="AO12" s="20" t="s">
        <v>2255</v>
      </c>
      <c r="AP12" s="20" t="s">
        <v>2258</v>
      </c>
      <c r="AQ12" s="20" t="s">
        <v>2256</v>
      </c>
      <c r="AR12" s="25" t="s">
        <v>2276</v>
      </c>
      <c r="AS12" s="25" t="s">
        <v>2277</v>
      </c>
      <c r="AT12" s="25" t="s">
        <v>2278</v>
      </c>
      <c r="AU12" s="25" t="s">
        <v>2279</v>
      </c>
      <c r="AV12" s="25" t="s">
        <v>2280</v>
      </c>
      <c r="AW12" s="25" t="s">
        <v>2281</v>
      </c>
      <c r="AX12" s="105" t="s">
        <v>2282</v>
      </c>
      <c r="AY12" s="105" t="s">
        <v>2283</v>
      </c>
    </row>
    <row r="13" spans="2:51" s="51" customFormat="1" ht="12" customHeight="1" x14ac:dyDescent="0.2">
      <c r="B13" s="52" t="s">
        <v>2378</v>
      </c>
      <c r="C13" s="64">
        <v>1</v>
      </c>
      <c r="D13" s="52" t="s">
        <v>2403</v>
      </c>
      <c r="E13" s="64">
        <v>1</v>
      </c>
      <c r="F13" s="12" t="s">
        <v>2398</v>
      </c>
      <c r="G13" s="53">
        <v>1</v>
      </c>
      <c r="H13" s="52" t="s">
        <v>2284</v>
      </c>
      <c r="I13">
        <v>1</v>
      </c>
      <c r="J13" t="s">
        <v>2317</v>
      </c>
      <c r="K13" s="94">
        <v>113</v>
      </c>
      <c r="L13" s="52" t="s">
        <v>2460</v>
      </c>
      <c r="M13" t="s">
        <v>2251</v>
      </c>
      <c r="N13">
        <v>4</v>
      </c>
      <c r="O13" s="54">
        <v>0</v>
      </c>
      <c r="P13" s="54">
        <v>0</v>
      </c>
      <c r="Q13" s="54">
        <v>3</v>
      </c>
      <c r="R13" s="54">
        <v>3</v>
      </c>
      <c r="S13" s="54">
        <v>4</v>
      </c>
      <c r="T13" s="54">
        <v>4</v>
      </c>
      <c r="U13" s="54">
        <v>4</v>
      </c>
      <c r="V13" s="54">
        <v>0</v>
      </c>
      <c r="W13" s="55">
        <v>0</v>
      </c>
      <c r="X13" s="55">
        <v>0</v>
      </c>
      <c r="Y13" s="55">
        <f>Tabla1[[#This Row],[Avance 2022]]</f>
        <v>4</v>
      </c>
      <c r="Z13" s="56">
        <f>Tabla1[[#This Row],[Total Plan de Desarrollo]]/Tabla1[[#This Row],[Meta Cuatrienio]]</f>
        <v>1</v>
      </c>
      <c r="AA13" s="55"/>
      <c r="AB13" s="55"/>
      <c r="AC13" s="57">
        <v>0</v>
      </c>
      <c r="AD13" s="52"/>
      <c r="AE13" s="52"/>
      <c r="AF13" s="64">
        <v>4</v>
      </c>
      <c r="AG13" s="52"/>
      <c r="AH13" s="52"/>
      <c r="AI13" s="52"/>
      <c r="AJ13" s="52"/>
      <c r="AK13" s="52"/>
      <c r="AL13" s="52"/>
      <c r="AM13" s="58">
        <f>MAX(Tabla1[[#This Row],[Mar ]],Tabla1[[#This Row],[Jun]])</f>
        <v>4</v>
      </c>
      <c r="AN13" s="59">
        <f>IFERROR(Tabla1[[#This Row],[Total Vigencia]]/Tabla1[[#This Row],[Meta 2023]],0)</f>
        <v>1</v>
      </c>
      <c r="AO13" s="12" t="s">
        <v>2543</v>
      </c>
      <c r="AP13" s="12" t="s">
        <v>2542</v>
      </c>
      <c r="AQ13" s="12" t="s">
        <v>2544</v>
      </c>
      <c r="AR13" s="60">
        <v>1124329516</v>
      </c>
      <c r="AS13" s="60">
        <v>1124329516</v>
      </c>
      <c r="AT13" s="60">
        <v>499884520</v>
      </c>
      <c r="AU13" s="60">
        <v>499884520</v>
      </c>
      <c r="AV13" s="60">
        <v>892135260</v>
      </c>
      <c r="AW13" s="60">
        <v>892135259</v>
      </c>
      <c r="AX13" s="87">
        <v>949644624</v>
      </c>
      <c r="AY13" s="87">
        <v>949644624</v>
      </c>
    </row>
    <row r="14" spans="2:51" s="51" customFormat="1" ht="12" customHeight="1" x14ac:dyDescent="0.2">
      <c r="B14" s="52" t="s">
        <v>2378</v>
      </c>
      <c r="C14" s="64">
        <v>1</v>
      </c>
      <c r="D14" s="52" t="s">
        <v>2403</v>
      </c>
      <c r="E14" s="64">
        <v>1</v>
      </c>
      <c r="F14" s="12" t="s">
        <v>2398</v>
      </c>
      <c r="G14" s="53">
        <v>1</v>
      </c>
      <c r="H14" s="52" t="s">
        <v>2284</v>
      </c>
      <c r="I14">
        <v>676</v>
      </c>
      <c r="J14" t="s">
        <v>2318</v>
      </c>
      <c r="K14" s="94">
        <v>113</v>
      </c>
      <c r="L14" s="52" t="s">
        <v>2460</v>
      </c>
      <c r="M14" t="s">
        <v>2253</v>
      </c>
      <c r="N14">
        <v>100</v>
      </c>
      <c r="O14" s="54">
        <v>0</v>
      </c>
      <c r="P14" s="54">
        <v>0</v>
      </c>
      <c r="Q14" s="54">
        <v>45</v>
      </c>
      <c r="R14" s="54">
        <v>45</v>
      </c>
      <c r="S14" s="54">
        <v>20</v>
      </c>
      <c r="T14" s="54">
        <v>20</v>
      </c>
      <c r="U14" s="54">
        <v>35</v>
      </c>
      <c r="V14" s="54">
        <v>13</v>
      </c>
      <c r="W14" s="55">
        <v>0</v>
      </c>
      <c r="X14" s="55">
        <v>0</v>
      </c>
      <c r="Y14" s="55">
        <f>Tabla1[[#This Row],[Avance 2020]]+Tabla1[[#This Row],[Avance 2021]]+Tabla1[[#This Row],[Avance 2022]]+Tabla1[[#This Row],[Avance 2023]]</f>
        <v>78</v>
      </c>
      <c r="Z14" s="56">
        <f>Tabla1[[#This Row],[Total Plan de Desarrollo]]/Tabla1[[#This Row],[Meta Cuatrienio]]</f>
        <v>0.78</v>
      </c>
      <c r="AA14" s="55"/>
      <c r="AB14" s="55"/>
      <c r="AC14" s="57">
        <v>13</v>
      </c>
      <c r="AD14" s="52"/>
      <c r="AE14" s="52"/>
      <c r="AF14" s="64">
        <v>19</v>
      </c>
      <c r="AG14" s="52"/>
      <c r="AH14" s="52"/>
      <c r="AI14" s="52"/>
      <c r="AJ14" s="52"/>
      <c r="AK14" s="52"/>
      <c r="AL14" s="52"/>
      <c r="AM14" s="58">
        <f>MAX(Tabla1[[#This Row],[Mar ]],Tabla1[[#This Row],[Jun]])</f>
        <v>19</v>
      </c>
      <c r="AN14" s="59">
        <f>IFERROR(Tabla1[[#This Row],[Total Vigencia]]/Tabla1[[#This Row],[Meta 2023]],0)</f>
        <v>0.54285714285714282</v>
      </c>
      <c r="AO14" s="12" t="s">
        <v>2543</v>
      </c>
      <c r="AP14" s="12" t="s">
        <v>2542</v>
      </c>
      <c r="AQ14" s="12" t="s">
        <v>2544</v>
      </c>
      <c r="AR14" s="60">
        <v>1124329516</v>
      </c>
      <c r="AS14" s="60">
        <v>1124329516</v>
      </c>
      <c r="AT14" s="60">
        <v>499884520</v>
      </c>
      <c r="AU14" s="60">
        <v>499884520</v>
      </c>
      <c r="AV14" s="60">
        <v>892135260</v>
      </c>
      <c r="AW14" s="60">
        <v>892135259</v>
      </c>
      <c r="AX14" s="87">
        <v>949644624</v>
      </c>
      <c r="AY14" s="87">
        <v>949644624</v>
      </c>
    </row>
    <row r="15" spans="2:51" s="51" customFormat="1" ht="12" customHeight="1" x14ac:dyDescent="0.2">
      <c r="B15" s="52" t="s">
        <v>2378</v>
      </c>
      <c r="C15" s="64">
        <v>1</v>
      </c>
      <c r="D15" s="52" t="s">
        <v>2403</v>
      </c>
      <c r="E15" s="64">
        <v>1</v>
      </c>
      <c r="F15" s="12" t="s">
        <v>2398</v>
      </c>
      <c r="G15" s="53">
        <v>6</v>
      </c>
      <c r="H15" s="52" t="s">
        <v>2285</v>
      </c>
      <c r="I15">
        <v>6</v>
      </c>
      <c r="J15" t="s">
        <v>2319</v>
      </c>
      <c r="K15" s="94">
        <v>113</v>
      </c>
      <c r="L15" s="52" t="s">
        <v>2460</v>
      </c>
      <c r="M15" t="s">
        <v>2252</v>
      </c>
      <c r="N15">
        <v>15</v>
      </c>
      <c r="O15" s="54">
        <v>26</v>
      </c>
      <c r="P15" s="54">
        <v>26</v>
      </c>
      <c r="Q15" s="54">
        <v>25</v>
      </c>
      <c r="R15" s="54">
        <v>26</v>
      </c>
      <c r="S15" s="54">
        <v>23</v>
      </c>
      <c r="T15" s="54">
        <v>26</v>
      </c>
      <c r="U15" s="54">
        <v>20</v>
      </c>
      <c r="V15" s="54">
        <v>26</v>
      </c>
      <c r="W15" s="55">
        <v>15</v>
      </c>
      <c r="X15" s="55">
        <v>0</v>
      </c>
      <c r="Y15" s="55">
        <v>0</v>
      </c>
      <c r="Z15" s="56">
        <v>0</v>
      </c>
      <c r="AA15" s="55"/>
      <c r="AB15" s="55"/>
      <c r="AC15" s="57">
        <v>26</v>
      </c>
      <c r="AD15" s="52"/>
      <c r="AE15" s="52"/>
      <c r="AF15" s="64">
        <v>26</v>
      </c>
      <c r="AG15" s="52"/>
      <c r="AH15" s="52"/>
      <c r="AI15" s="52"/>
      <c r="AJ15" s="52"/>
      <c r="AK15" s="52"/>
      <c r="AL15" s="52"/>
      <c r="AM15" s="58">
        <v>0</v>
      </c>
      <c r="AN15" s="59">
        <v>0</v>
      </c>
      <c r="AO15" s="12" t="s">
        <v>2546</v>
      </c>
      <c r="AP15" s="12" t="s">
        <v>2545</v>
      </c>
      <c r="AQ15" s="12" t="s">
        <v>2547</v>
      </c>
      <c r="AR15" s="60">
        <v>2849725072</v>
      </c>
      <c r="AS15" s="60">
        <v>2849725072</v>
      </c>
      <c r="AT15" s="60">
        <v>4342833460</v>
      </c>
      <c r="AU15" s="60">
        <v>4335522833</v>
      </c>
      <c r="AV15" s="60">
        <v>3155509055</v>
      </c>
      <c r="AW15" s="60">
        <v>3155509050</v>
      </c>
      <c r="AX15" s="87">
        <v>10989140459</v>
      </c>
      <c r="AY15" s="87">
        <v>7895022734</v>
      </c>
    </row>
    <row r="16" spans="2:51" s="51" customFormat="1" ht="12" customHeight="1" x14ac:dyDescent="0.2">
      <c r="B16" s="52" t="s">
        <v>2378</v>
      </c>
      <c r="C16" s="64">
        <v>1</v>
      </c>
      <c r="D16" s="52" t="s">
        <v>2403</v>
      </c>
      <c r="E16" s="64">
        <v>1</v>
      </c>
      <c r="F16" s="12" t="s">
        <v>2398</v>
      </c>
      <c r="G16" s="53">
        <v>6</v>
      </c>
      <c r="H16" s="52" t="s">
        <v>2285</v>
      </c>
      <c r="I16">
        <v>651</v>
      </c>
      <c r="J16" t="s">
        <v>2320</v>
      </c>
      <c r="K16" s="94">
        <v>113</v>
      </c>
      <c r="L16" s="52" t="s">
        <v>2460</v>
      </c>
      <c r="M16" t="s">
        <v>2252</v>
      </c>
      <c r="N16">
        <v>15</v>
      </c>
      <c r="O16" s="54">
        <v>24</v>
      </c>
      <c r="P16" s="54">
        <v>24</v>
      </c>
      <c r="Q16" s="54">
        <v>23.5</v>
      </c>
      <c r="R16" s="54">
        <v>24</v>
      </c>
      <c r="S16" s="54">
        <v>23</v>
      </c>
      <c r="T16" s="54">
        <v>24</v>
      </c>
      <c r="U16" s="54">
        <v>20</v>
      </c>
      <c r="V16" s="54">
        <v>24</v>
      </c>
      <c r="W16" s="55">
        <v>15</v>
      </c>
      <c r="X16" s="55">
        <v>0</v>
      </c>
      <c r="Y16" s="55">
        <v>0</v>
      </c>
      <c r="Z16" s="56">
        <v>0</v>
      </c>
      <c r="AA16" s="55"/>
      <c r="AB16" s="55"/>
      <c r="AC16" s="57">
        <v>24</v>
      </c>
      <c r="AD16" s="52"/>
      <c r="AE16" s="52"/>
      <c r="AF16" s="64">
        <v>24</v>
      </c>
      <c r="AG16" s="52"/>
      <c r="AH16" s="52"/>
      <c r="AI16" s="52"/>
      <c r="AJ16" s="52"/>
      <c r="AK16" s="52"/>
      <c r="AL16" s="52"/>
      <c r="AM16" s="58">
        <v>0</v>
      </c>
      <c r="AN16" s="59">
        <v>0</v>
      </c>
      <c r="AO16" s="12" t="s">
        <v>2546</v>
      </c>
      <c r="AP16" s="12" t="s">
        <v>2545</v>
      </c>
      <c r="AQ16" s="12" t="s">
        <v>2547</v>
      </c>
      <c r="AR16" s="60">
        <v>2849725072</v>
      </c>
      <c r="AS16" s="60">
        <v>2849725072</v>
      </c>
      <c r="AT16" s="60">
        <v>4342833460</v>
      </c>
      <c r="AU16" s="60">
        <v>4335522833</v>
      </c>
      <c r="AV16" s="60">
        <v>3155509055</v>
      </c>
      <c r="AW16" s="60">
        <v>3155509050</v>
      </c>
      <c r="AX16" s="87">
        <v>10989140459</v>
      </c>
      <c r="AY16" s="87">
        <v>7895022734</v>
      </c>
    </row>
    <row r="17" spans="1:52" s="51" customFormat="1" ht="12" customHeight="1" x14ac:dyDescent="0.2">
      <c r="B17" s="52" t="s">
        <v>2379</v>
      </c>
      <c r="C17" s="64">
        <v>2</v>
      </c>
      <c r="D17" s="52" t="s">
        <v>2404</v>
      </c>
      <c r="E17" s="64">
        <v>35</v>
      </c>
      <c r="F17" s="12" t="s">
        <v>2399</v>
      </c>
      <c r="G17" s="53">
        <v>264</v>
      </c>
      <c r="H17" s="52" t="s">
        <v>2286</v>
      </c>
      <c r="I17">
        <v>281</v>
      </c>
      <c r="J17" t="s">
        <v>2321</v>
      </c>
      <c r="K17" s="94">
        <v>113</v>
      </c>
      <c r="L17" s="52" t="s">
        <v>2460</v>
      </c>
      <c r="M17" t="s">
        <v>2251</v>
      </c>
      <c r="N17">
        <v>1320551</v>
      </c>
      <c r="O17" s="54">
        <v>880367</v>
      </c>
      <c r="P17" s="54">
        <v>880367</v>
      </c>
      <c r="Q17" s="54">
        <v>880368</v>
      </c>
      <c r="R17" s="54">
        <v>880367</v>
      </c>
      <c r="S17" s="54">
        <v>880368</v>
      </c>
      <c r="T17" s="54">
        <v>880367</v>
      </c>
      <c r="U17" s="54">
        <v>1320551</v>
      </c>
      <c r="V17" s="54">
        <v>880367</v>
      </c>
      <c r="W17" s="55">
        <v>1320551</v>
      </c>
      <c r="X17" s="55">
        <v>0</v>
      </c>
      <c r="Y17" s="55">
        <f>Tabla1[[#This Row],[Avance 2023]]</f>
        <v>880367</v>
      </c>
      <c r="Z17" s="56">
        <f>Tabla1[[#This Row],[Total Plan de Desarrollo]]/Tabla1[[#This Row],[Meta Cuatrienio]]</f>
        <v>0.6666664142467803</v>
      </c>
      <c r="AA17" s="55"/>
      <c r="AB17" s="55"/>
      <c r="AC17" s="57">
        <v>880367</v>
      </c>
      <c r="AD17" s="52"/>
      <c r="AE17" s="52"/>
      <c r="AF17" s="64">
        <v>880367</v>
      </c>
      <c r="AG17" s="52"/>
      <c r="AH17" s="52"/>
      <c r="AI17" s="52"/>
      <c r="AJ17" s="52"/>
      <c r="AK17" s="52"/>
      <c r="AL17" s="52"/>
      <c r="AM17" s="58">
        <f>MAX(Tabla1[[#This Row],[Mar ]],Tabla1[[#This Row],[Jun]])</f>
        <v>880367</v>
      </c>
      <c r="AN17" s="59">
        <f>IFERROR(Tabla1[[#This Row],[Total Vigencia]]/Tabla1[[#This Row],[Meta 2023]],0)</f>
        <v>0.6666664142467803</v>
      </c>
      <c r="AO17" s="12" t="s">
        <v>2549</v>
      </c>
      <c r="AP17" s="12" t="s">
        <v>2548</v>
      </c>
      <c r="AQ17" s="52" t="s">
        <v>2550</v>
      </c>
      <c r="AR17" s="60">
        <v>418437490</v>
      </c>
      <c r="AS17" s="60">
        <v>418437490</v>
      </c>
      <c r="AT17" s="60">
        <v>3171724313</v>
      </c>
      <c r="AU17" s="60">
        <v>3171724313</v>
      </c>
      <c r="AV17" s="60">
        <v>2773192185</v>
      </c>
      <c r="AW17" s="60">
        <v>2773192185</v>
      </c>
      <c r="AX17" s="87">
        <v>2159663000</v>
      </c>
      <c r="AY17" s="87">
        <v>1730112994</v>
      </c>
    </row>
    <row r="18" spans="1:52" s="51" customFormat="1" ht="12" customHeight="1" x14ac:dyDescent="0.2">
      <c r="B18" s="52" t="s">
        <v>2380</v>
      </c>
      <c r="C18" s="64">
        <v>2</v>
      </c>
      <c r="D18" s="52" t="s">
        <v>2404</v>
      </c>
      <c r="E18" s="64">
        <v>35</v>
      </c>
      <c r="F18" s="12" t="s">
        <v>2399</v>
      </c>
      <c r="G18" s="53">
        <v>265</v>
      </c>
      <c r="H18" s="52" t="s">
        <v>2287</v>
      </c>
      <c r="I18">
        <v>282</v>
      </c>
      <c r="J18" t="s">
        <v>2322</v>
      </c>
      <c r="K18" s="94">
        <v>113</v>
      </c>
      <c r="L18" s="52" t="s">
        <v>2460</v>
      </c>
      <c r="M18" t="s">
        <v>2251</v>
      </c>
      <c r="N18">
        <v>8500</v>
      </c>
      <c r="O18" s="54">
        <v>2400</v>
      </c>
      <c r="P18" s="54">
        <v>3586</v>
      </c>
      <c r="Q18" s="54">
        <v>4894</v>
      </c>
      <c r="R18" s="54">
        <v>4894</v>
      </c>
      <c r="S18" s="54">
        <v>7367</v>
      </c>
      <c r="T18" s="54">
        <v>7367</v>
      </c>
      <c r="U18" s="54">
        <v>8000</v>
      </c>
      <c r="V18" s="54">
        <v>7601</v>
      </c>
      <c r="W18" s="55">
        <v>8500</v>
      </c>
      <c r="X18" s="55">
        <v>0</v>
      </c>
      <c r="Y18" s="55">
        <f>Tabla1[[#This Row],[Avance 2023]]</f>
        <v>7601</v>
      </c>
      <c r="Z18" s="56">
        <v>0.85929999999999995</v>
      </c>
      <c r="AA18" s="55"/>
      <c r="AB18" s="55"/>
      <c r="AC18" s="57">
        <v>7601</v>
      </c>
      <c r="AD18" s="52"/>
      <c r="AE18" s="52"/>
      <c r="AF18" s="64">
        <v>8103</v>
      </c>
      <c r="AG18" s="52"/>
      <c r="AH18" s="52"/>
      <c r="AI18" s="52"/>
      <c r="AJ18" s="52"/>
      <c r="AK18" s="52"/>
      <c r="AL18" s="52"/>
      <c r="AM18" s="58">
        <f>MAX(Tabla1[[#This Row],[Mar ]],Tabla1[[#This Row],[Jun]])</f>
        <v>8103</v>
      </c>
      <c r="AN18" s="59">
        <f>IFERROR(Tabla1[[#This Row],[Total Vigencia]]/Tabla1[[#This Row],[Meta 2023]],0)</f>
        <v>1.012875</v>
      </c>
      <c r="AO18" s="12" t="s">
        <v>2552</v>
      </c>
      <c r="AP18" s="12" t="s">
        <v>2551</v>
      </c>
      <c r="AQ18" s="12" t="s">
        <v>2553</v>
      </c>
      <c r="AR18" s="60">
        <v>45163440</v>
      </c>
      <c r="AS18" s="60">
        <v>45163440</v>
      </c>
      <c r="AT18" s="60">
        <v>196086823</v>
      </c>
      <c r="AU18" s="60">
        <v>196086823</v>
      </c>
      <c r="AV18" s="60">
        <v>188364487</v>
      </c>
      <c r="AW18" s="60">
        <v>188364487</v>
      </c>
      <c r="AX18" s="87">
        <v>234539000</v>
      </c>
      <c r="AY18" s="87">
        <v>123530000</v>
      </c>
    </row>
    <row r="19" spans="1:52" s="51" customFormat="1" ht="12" customHeight="1" x14ac:dyDescent="0.2">
      <c r="A19" s="5"/>
      <c r="B19" s="52" t="s">
        <v>2380</v>
      </c>
      <c r="C19" s="64">
        <v>2</v>
      </c>
      <c r="D19" s="52" t="s">
        <v>2404</v>
      </c>
      <c r="E19" s="64">
        <v>35</v>
      </c>
      <c r="F19" s="12" t="s">
        <v>2399</v>
      </c>
      <c r="G19" s="53">
        <v>265</v>
      </c>
      <c r="H19" s="52" t="s">
        <v>2287</v>
      </c>
      <c r="I19">
        <v>642</v>
      </c>
      <c r="J19" t="s">
        <v>2323</v>
      </c>
      <c r="K19" s="94">
        <v>113</v>
      </c>
      <c r="L19" s="52" t="s">
        <v>2460</v>
      </c>
      <c r="M19" t="s">
        <v>2253</v>
      </c>
      <c r="N19">
        <v>20</v>
      </c>
      <c r="O19" s="54">
        <v>0</v>
      </c>
      <c r="P19" s="54">
        <v>0</v>
      </c>
      <c r="Q19" s="54">
        <v>4</v>
      </c>
      <c r="R19" s="54">
        <v>4</v>
      </c>
      <c r="S19" s="54">
        <v>0</v>
      </c>
      <c r="T19" s="54">
        <v>0</v>
      </c>
      <c r="U19" s="54">
        <v>16</v>
      </c>
      <c r="V19" s="54">
        <v>0</v>
      </c>
      <c r="W19" s="55">
        <v>0</v>
      </c>
      <c r="X19" s="55">
        <v>0</v>
      </c>
      <c r="Y19" s="55">
        <f>Tabla1[[#This Row],[Avance 2020]]+Tabla1[[#This Row],[Avance 2021]]+Tabla1[[#This Row],[Avance 2022]]+Tabla1[[#This Row],[Avance 2023]]</f>
        <v>4</v>
      </c>
      <c r="Z19" s="56">
        <f>Tabla1[[#This Row],[Total Plan de Desarrollo]]/Tabla1[[#This Row],[Meta Cuatrienio]]</f>
        <v>0.2</v>
      </c>
      <c r="AA19" s="55"/>
      <c r="AB19" s="55"/>
      <c r="AC19" s="57">
        <v>0</v>
      </c>
      <c r="AD19" s="52"/>
      <c r="AE19" s="52"/>
      <c r="AF19" s="64">
        <v>0</v>
      </c>
      <c r="AG19" s="52"/>
      <c r="AH19" s="52"/>
      <c r="AI19" s="52"/>
      <c r="AJ19" s="52"/>
      <c r="AK19" s="52"/>
      <c r="AL19" s="52"/>
      <c r="AM19" s="58">
        <f>MAX(Tabla1[[#This Row],[Mar ]],Tabla1[[#This Row],[Jun]])</f>
        <v>0</v>
      </c>
      <c r="AN19" s="59">
        <f>IFERROR(Tabla1[[#This Row],[Total Vigencia]]/Tabla1[[#This Row],[Meta 2023]],0)</f>
        <v>0</v>
      </c>
      <c r="AO19" s="12" t="s">
        <v>2552</v>
      </c>
      <c r="AP19" s="12" t="s">
        <v>2551</v>
      </c>
      <c r="AQ19" s="12" t="s">
        <v>2553</v>
      </c>
      <c r="AR19" s="60">
        <v>45163440</v>
      </c>
      <c r="AS19" s="60">
        <v>45163440</v>
      </c>
      <c r="AT19" s="60">
        <v>196086823</v>
      </c>
      <c r="AU19" s="60">
        <v>196086823</v>
      </c>
      <c r="AV19" s="60">
        <v>188364487</v>
      </c>
      <c r="AW19" s="60">
        <v>188364487</v>
      </c>
      <c r="AX19" s="87">
        <v>234539000</v>
      </c>
      <c r="AY19" s="87">
        <v>123530000</v>
      </c>
    </row>
    <row r="20" spans="1:52" s="51" customFormat="1" ht="12" customHeight="1" x14ac:dyDescent="0.2">
      <c r="A20" s="5"/>
      <c r="B20" s="52" t="s">
        <v>2379</v>
      </c>
      <c r="C20" s="64">
        <v>2</v>
      </c>
      <c r="D20" s="52" t="s">
        <v>2404</v>
      </c>
      <c r="E20" s="64">
        <v>35</v>
      </c>
      <c r="F20" s="12" t="s">
        <v>2399</v>
      </c>
      <c r="G20" s="53">
        <v>266</v>
      </c>
      <c r="H20" s="52" t="s">
        <v>2288</v>
      </c>
      <c r="I20">
        <v>283</v>
      </c>
      <c r="J20" t="s">
        <v>2324</v>
      </c>
      <c r="K20" s="94">
        <v>113</v>
      </c>
      <c r="L20" s="52" t="s">
        <v>2460</v>
      </c>
      <c r="M20" t="s">
        <v>2253</v>
      </c>
      <c r="N20">
        <v>100</v>
      </c>
      <c r="O20" s="54">
        <v>0</v>
      </c>
      <c r="P20" s="54">
        <v>0</v>
      </c>
      <c r="Q20" s="54">
        <v>35</v>
      </c>
      <c r="R20" s="54">
        <v>35</v>
      </c>
      <c r="S20" s="54">
        <v>35</v>
      </c>
      <c r="T20" s="54">
        <v>35</v>
      </c>
      <c r="U20" s="54">
        <v>25</v>
      </c>
      <c r="V20" s="62">
        <v>8.98</v>
      </c>
      <c r="W20" s="55">
        <v>5</v>
      </c>
      <c r="X20" s="55">
        <v>0</v>
      </c>
      <c r="Y20" s="62">
        <f>Tabla1[[#This Row],[Avance 2020]]+Tabla1[[#This Row],[Avance 2021]]+Tabla1[[#This Row],[Avance 2022]]+Tabla1[[#This Row],[Avance 2023]]</f>
        <v>78.98</v>
      </c>
      <c r="Z20" s="56">
        <f>Tabla1[[#This Row],[Total Plan de Desarrollo]]/Tabla1[[#This Row],[Meta Cuatrienio]]</f>
        <v>0.78980000000000006</v>
      </c>
      <c r="AA20" s="52"/>
      <c r="AB20" s="52"/>
      <c r="AC20" s="61">
        <v>8.98</v>
      </c>
      <c r="AD20" s="52"/>
      <c r="AE20" s="52"/>
      <c r="AF20" s="64">
        <v>22.5</v>
      </c>
      <c r="AG20" s="52"/>
      <c r="AH20" s="52"/>
      <c r="AI20" s="52"/>
      <c r="AJ20" s="52"/>
      <c r="AK20" s="52"/>
      <c r="AL20" s="52"/>
      <c r="AM20" s="58">
        <f>MAX(Tabla1[[#This Row],[Mar ]],Tabla1[[#This Row],[Jun]])</f>
        <v>22.5</v>
      </c>
      <c r="AN20" s="59">
        <f>IFERROR(Tabla1[[#This Row],[Total Vigencia]]/Tabla1[[#This Row],[Meta 2023]],0)</f>
        <v>0.9</v>
      </c>
      <c r="AO20" s="12" t="s">
        <v>2554</v>
      </c>
      <c r="AP20" s="12" t="s">
        <v>2551</v>
      </c>
      <c r="AQ20" s="12" t="s">
        <v>2555</v>
      </c>
      <c r="AR20" s="60">
        <v>0</v>
      </c>
      <c r="AS20" s="60">
        <v>0</v>
      </c>
      <c r="AT20" s="60">
        <v>6984356</v>
      </c>
      <c r="AU20" s="60">
        <v>6984356</v>
      </c>
      <c r="AV20" s="60">
        <v>434612500</v>
      </c>
      <c r="AW20" s="60">
        <v>434612500</v>
      </c>
      <c r="AX20" s="87">
        <v>419469480</v>
      </c>
      <c r="AY20" s="87">
        <v>419469480</v>
      </c>
    </row>
    <row r="21" spans="1:52" s="51" customFormat="1" ht="12" customHeight="1" x14ac:dyDescent="0.2">
      <c r="A21" s="5"/>
      <c r="B21" s="52" t="s">
        <v>2379</v>
      </c>
      <c r="C21" s="64">
        <v>2</v>
      </c>
      <c r="D21" s="52" t="s">
        <v>2404</v>
      </c>
      <c r="E21" s="64">
        <v>35</v>
      </c>
      <c r="F21" s="12" t="s">
        <v>2399</v>
      </c>
      <c r="G21" s="53">
        <v>267</v>
      </c>
      <c r="H21" s="52" t="s">
        <v>2289</v>
      </c>
      <c r="I21">
        <v>284</v>
      </c>
      <c r="J21" t="s">
        <v>2325</v>
      </c>
      <c r="K21" s="94">
        <v>113</v>
      </c>
      <c r="L21" s="52" t="s">
        <v>2460</v>
      </c>
      <c r="M21" t="s">
        <v>2253</v>
      </c>
      <c r="N21">
        <v>100</v>
      </c>
      <c r="O21" s="54">
        <v>5</v>
      </c>
      <c r="P21" s="54">
        <v>5</v>
      </c>
      <c r="Q21" s="54">
        <v>30</v>
      </c>
      <c r="R21" s="54">
        <v>30</v>
      </c>
      <c r="S21" s="54">
        <v>30</v>
      </c>
      <c r="T21" s="54">
        <v>30</v>
      </c>
      <c r="U21" s="54">
        <v>30</v>
      </c>
      <c r="V21" s="54">
        <v>13.3</v>
      </c>
      <c r="W21" s="55">
        <v>5</v>
      </c>
      <c r="X21" s="55">
        <v>0</v>
      </c>
      <c r="Y21" s="62">
        <f>Tabla1[[#This Row],[Avance 2020]]+Tabla1[[#This Row],[Avance 2021]]+Tabla1[[#This Row],[Avance 2022]]+Tabla1[[#This Row],[Avance 2023]]</f>
        <v>78.3</v>
      </c>
      <c r="Z21" s="56">
        <f>Tabla1[[#This Row],[Total Plan de Desarrollo]]/Tabla1[[#This Row],[Meta Cuatrienio]]</f>
        <v>0.78299999999999992</v>
      </c>
      <c r="AA21" s="52"/>
      <c r="AB21" s="52"/>
      <c r="AC21" s="61">
        <v>13.3</v>
      </c>
      <c r="AD21" s="52"/>
      <c r="AE21" s="52"/>
      <c r="AF21" s="64">
        <v>20.399999999999999</v>
      </c>
      <c r="AG21" s="52"/>
      <c r="AH21" s="52"/>
      <c r="AI21" s="52"/>
      <c r="AJ21" s="52"/>
      <c r="AK21" s="52"/>
      <c r="AL21" s="52"/>
      <c r="AM21" s="58">
        <f>MAX(Tabla1[[#This Row],[Mar ]],Tabla1[[#This Row],[Jun]])</f>
        <v>20.399999999999999</v>
      </c>
      <c r="AN21" s="59">
        <f>IFERROR(Tabla1[[#This Row],[Total Vigencia]]/Tabla1[[#This Row],[Meta 2023]],0)</f>
        <v>0.67999999999999994</v>
      </c>
      <c r="AO21" s="12" t="s">
        <v>2556</v>
      </c>
      <c r="AP21" s="12" t="s">
        <v>2551</v>
      </c>
      <c r="AQ21" s="12" t="s">
        <v>2557</v>
      </c>
      <c r="AR21" s="60">
        <v>67619000</v>
      </c>
      <c r="AS21" s="60">
        <v>67619000</v>
      </c>
      <c r="AT21" s="60">
        <v>332917056</v>
      </c>
      <c r="AU21" s="60">
        <v>332917056</v>
      </c>
      <c r="AV21" s="60">
        <v>608601526</v>
      </c>
      <c r="AW21" s="60">
        <v>608601526</v>
      </c>
      <c r="AX21" s="87">
        <v>249307392</v>
      </c>
      <c r="AY21" s="87">
        <v>169129000</v>
      </c>
    </row>
    <row r="22" spans="1:52" s="51" customFormat="1" ht="12" customHeight="1" x14ac:dyDescent="0.2">
      <c r="A22" s="5"/>
      <c r="B22" s="52" t="s">
        <v>2380</v>
      </c>
      <c r="C22" s="64">
        <v>2</v>
      </c>
      <c r="D22" s="52" t="s">
        <v>2404</v>
      </c>
      <c r="E22" s="64">
        <v>35</v>
      </c>
      <c r="F22" s="12" t="s">
        <v>2399</v>
      </c>
      <c r="G22" s="53">
        <v>271</v>
      </c>
      <c r="H22" s="52" t="s">
        <v>2290</v>
      </c>
      <c r="I22">
        <v>288</v>
      </c>
      <c r="J22" t="s">
        <v>2326</v>
      </c>
      <c r="K22" s="94">
        <v>113</v>
      </c>
      <c r="L22" s="52" t="s">
        <v>2460</v>
      </c>
      <c r="M22" t="s">
        <v>2252</v>
      </c>
      <c r="N22">
        <v>33.9</v>
      </c>
      <c r="O22" s="54">
        <v>0</v>
      </c>
      <c r="P22" s="54">
        <v>0</v>
      </c>
      <c r="Q22" s="54">
        <v>37.799999999999997</v>
      </c>
      <c r="R22" s="54">
        <v>35.4</v>
      </c>
      <c r="S22" s="54">
        <v>36.9</v>
      </c>
      <c r="T22" s="54">
        <v>37.1</v>
      </c>
      <c r="U22" s="54">
        <v>34.700000000000003</v>
      </c>
      <c r="V22" s="54">
        <v>37.5</v>
      </c>
      <c r="W22" s="62">
        <v>33.9</v>
      </c>
      <c r="X22" s="55">
        <v>0</v>
      </c>
      <c r="Y22" s="62">
        <f>Tabla1[[#This Row],[Avance 2023]]</f>
        <v>37.5</v>
      </c>
      <c r="Z22" s="56">
        <v>0.18179999999999999</v>
      </c>
      <c r="AA22" s="52"/>
      <c r="AB22" s="52"/>
      <c r="AC22" s="61">
        <v>37.5</v>
      </c>
      <c r="AD22" s="52"/>
      <c r="AE22" s="52"/>
      <c r="AF22" s="64">
        <v>36.6</v>
      </c>
      <c r="AG22" s="52"/>
      <c r="AH22" s="52"/>
      <c r="AI22" s="52"/>
      <c r="AJ22" s="52"/>
      <c r="AK22" s="52"/>
      <c r="AL22" s="52"/>
      <c r="AM22" s="58">
        <f>+Tabla1[[#This Row],[Mar ]]+Tabla1[[#This Row],[Jun]]+Tabla1[[#This Row],[Sep]]+Tabla1[[#This Row],[Dic]]</f>
        <v>74.099999999999994</v>
      </c>
      <c r="AN22" s="59">
        <v>0.47220000000000001</v>
      </c>
      <c r="AO22" s="12" t="s">
        <v>2559</v>
      </c>
      <c r="AP22" s="12" t="s">
        <v>2558</v>
      </c>
      <c r="AQ22" s="12" t="s">
        <v>2560</v>
      </c>
      <c r="AR22" s="60">
        <v>126832675</v>
      </c>
      <c r="AS22" s="60">
        <v>126832675</v>
      </c>
      <c r="AT22" s="60">
        <v>1003321599</v>
      </c>
      <c r="AU22" s="60">
        <v>1003321599</v>
      </c>
      <c r="AV22" s="60">
        <v>1785610883</v>
      </c>
      <c r="AW22" s="60">
        <v>1785422570</v>
      </c>
      <c r="AX22" s="87">
        <v>6690742128</v>
      </c>
      <c r="AY22" s="87">
        <v>3458743154</v>
      </c>
    </row>
    <row r="23" spans="1:52" s="51" customFormat="1" ht="12" customHeight="1" x14ac:dyDescent="0.2">
      <c r="A23" s="5"/>
      <c r="B23" s="52" t="s">
        <v>2380</v>
      </c>
      <c r="C23" s="64">
        <v>2</v>
      </c>
      <c r="D23" s="52" t="s">
        <v>2404</v>
      </c>
      <c r="E23" s="64">
        <v>35</v>
      </c>
      <c r="F23" s="12" t="s">
        <v>2399</v>
      </c>
      <c r="G23" s="53">
        <v>271</v>
      </c>
      <c r="H23" s="52" t="s">
        <v>2290</v>
      </c>
      <c r="I23">
        <v>663</v>
      </c>
      <c r="J23" t="s">
        <v>2327</v>
      </c>
      <c r="K23" s="94">
        <v>113</v>
      </c>
      <c r="L23" s="52" t="s">
        <v>2460</v>
      </c>
      <c r="M23" t="s">
        <v>2252</v>
      </c>
      <c r="N23">
        <v>17.3</v>
      </c>
      <c r="O23" s="54">
        <v>0</v>
      </c>
      <c r="P23" s="54">
        <v>0</v>
      </c>
      <c r="Q23" s="54">
        <v>19.5</v>
      </c>
      <c r="R23" s="54">
        <v>18.3</v>
      </c>
      <c r="S23" s="54">
        <v>19</v>
      </c>
      <c r="T23" s="54">
        <v>19.100000000000001</v>
      </c>
      <c r="U23" s="54">
        <v>17.8</v>
      </c>
      <c r="V23" s="54">
        <v>19.7</v>
      </c>
      <c r="W23" s="54">
        <v>17.3</v>
      </c>
      <c r="X23" s="55">
        <v>0</v>
      </c>
      <c r="Y23" s="54">
        <f>Tabla1[[#This Row],[Avance 2023]]</f>
        <v>19.7</v>
      </c>
      <c r="Z23" s="56">
        <v>0</v>
      </c>
      <c r="AA23" s="52"/>
      <c r="AB23" s="52"/>
      <c r="AC23" s="61">
        <v>19.7</v>
      </c>
      <c r="AD23" s="52"/>
      <c r="AE23" s="52"/>
      <c r="AF23" s="64">
        <v>19.3</v>
      </c>
      <c r="AG23" s="52"/>
      <c r="AH23" s="52"/>
      <c r="AI23" s="52"/>
      <c r="AJ23" s="52"/>
      <c r="AK23" s="52"/>
      <c r="AL23" s="52"/>
      <c r="AM23" s="58">
        <f>+Tabla1[[#This Row],[Mar ]]+Tabla1[[#This Row],[Jun]]+Tabla1[[#This Row],[Sep]]+Tabla1[[#This Row],[Dic]]</f>
        <v>39</v>
      </c>
      <c r="AN23" s="59">
        <v>0.21049999999999999</v>
      </c>
      <c r="AO23" s="12" t="s">
        <v>2559</v>
      </c>
      <c r="AP23" s="12" t="s">
        <v>2558</v>
      </c>
      <c r="AQ23" s="12" t="s">
        <v>2560</v>
      </c>
      <c r="AR23" s="60">
        <v>126832675</v>
      </c>
      <c r="AS23" s="60">
        <v>126832675</v>
      </c>
      <c r="AT23" s="60">
        <v>1003321599</v>
      </c>
      <c r="AU23" s="60">
        <v>1003321599</v>
      </c>
      <c r="AV23" s="60">
        <v>1785610883</v>
      </c>
      <c r="AW23" s="60">
        <v>1785422570</v>
      </c>
      <c r="AX23" s="87">
        <v>6690742128</v>
      </c>
      <c r="AY23" s="87">
        <v>3458743154</v>
      </c>
    </row>
    <row r="24" spans="1:52" s="51" customFormat="1" ht="12" customHeight="1" x14ac:dyDescent="0.2">
      <c r="A24" s="5"/>
      <c r="B24" s="52" t="s">
        <v>2381</v>
      </c>
      <c r="C24" s="64">
        <v>4</v>
      </c>
      <c r="D24" s="52" t="s">
        <v>2405</v>
      </c>
      <c r="E24" s="64">
        <v>49</v>
      </c>
      <c r="F24" s="12" t="s">
        <v>2400</v>
      </c>
      <c r="G24" s="53">
        <v>373</v>
      </c>
      <c r="H24" s="52" t="s">
        <v>2291</v>
      </c>
      <c r="I24">
        <v>400</v>
      </c>
      <c r="J24" t="s">
        <v>2328</v>
      </c>
      <c r="K24" s="94">
        <v>113</v>
      </c>
      <c r="L24" s="52" t="s">
        <v>2460</v>
      </c>
      <c r="M24" t="s">
        <v>2252</v>
      </c>
      <c r="N24">
        <v>404</v>
      </c>
      <c r="O24" s="54">
        <v>473</v>
      </c>
      <c r="P24" s="54">
        <v>371</v>
      </c>
      <c r="Q24" s="54">
        <v>449</v>
      </c>
      <c r="R24" s="54">
        <v>458</v>
      </c>
      <c r="S24" s="54">
        <v>425</v>
      </c>
      <c r="T24" s="54">
        <v>553</v>
      </c>
      <c r="U24" s="54">
        <v>405</v>
      </c>
      <c r="V24" s="54">
        <v>553</v>
      </c>
      <c r="W24" s="55">
        <v>404</v>
      </c>
      <c r="X24" s="55">
        <v>0</v>
      </c>
      <c r="Y24" s="54">
        <f>Tabla1[[#This Row],[Avance 2023]]</f>
        <v>553</v>
      </c>
      <c r="Z24" s="56">
        <f>Tabla1[[#This Row],[Meta Cuatrienio]]/Tabla1[[#This Row],[Total Plan de Desarrollo]]</f>
        <v>0.73056057866184454</v>
      </c>
      <c r="AA24" s="52"/>
      <c r="AB24" s="52"/>
      <c r="AC24" s="61">
        <v>553</v>
      </c>
      <c r="AD24" s="52"/>
      <c r="AE24" s="52"/>
      <c r="AF24" s="64">
        <v>553</v>
      </c>
      <c r="AG24" s="52"/>
      <c r="AH24" s="52"/>
      <c r="AI24" s="52"/>
      <c r="AJ24" s="52"/>
      <c r="AK24" s="52"/>
      <c r="AL24" s="52"/>
      <c r="AM24" s="58">
        <f>+Tabla1[[#This Row],[Mar ]]+Tabla1[[#This Row],[Jun]]+Tabla1[[#This Row],[Sep]]+Tabla1[[#This Row],[Dic]]</f>
        <v>1106</v>
      </c>
      <c r="AN24" s="59">
        <f>IFERROR(Tabla1[[#This Row],[Meta 2023]]/Tabla1[[#This Row],[Jun]],0)</f>
        <v>0.73236889692585894</v>
      </c>
      <c r="AO24" s="12" t="s">
        <v>2466</v>
      </c>
      <c r="AP24" s="12" t="s">
        <v>2465</v>
      </c>
      <c r="AQ24" s="12" t="s">
        <v>2467</v>
      </c>
      <c r="AR24" s="60">
        <v>19876563865</v>
      </c>
      <c r="AS24" s="60">
        <v>15453561240</v>
      </c>
      <c r="AT24" s="60">
        <v>59503141942</v>
      </c>
      <c r="AU24" s="60">
        <v>58088738158</v>
      </c>
      <c r="AV24" s="60">
        <v>73021974733</v>
      </c>
      <c r="AW24" s="60">
        <v>72881815774</v>
      </c>
      <c r="AX24" s="87">
        <v>66038228293</v>
      </c>
      <c r="AY24" s="87">
        <v>59476255371</v>
      </c>
    </row>
    <row r="25" spans="1:52" s="51" customFormat="1" ht="12" customHeight="1" x14ac:dyDescent="0.2">
      <c r="A25" s="5"/>
      <c r="B25" s="52" t="s">
        <v>2381</v>
      </c>
      <c r="C25" s="64">
        <v>4</v>
      </c>
      <c r="D25" s="52" t="s">
        <v>2405</v>
      </c>
      <c r="E25" s="64">
        <v>49</v>
      </c>
      <c r="F25" s="52" t="s">
        <v>2400</v>
      </c>
      <c r="G25" s="53">
        <v>373</v>
      </c>
      <c r="H25" s="52" t="s">
        <v>2291</v>
      </c>
      <c r="I25">
        <v>643</v>
      </c>
      <c r="J25" t="s">
        <v>2331</v>
      </c>
      <c r="K25" s="94">
        <v>113</v>
      </c>
      <c r="L25" s="52" t="s">
        <v>2460</v>
      </c>
      <c r="M25" t="s">
        <v>2252</v>
      </c>
      <c r="N25">
        <v>146</v>
      </c>
      <c r="O25" s="54">
        <v>172</v>
      </c>
      <c r="P25" s="54">
        <v>150</v>
      </c>
      <c r="Q25" s="54">
        <v>163</v>
      </c>
      <c r="R25" s="54">
        <v>153</v>
      </c>
      <c r="S25" s="54">
        <v>154</v>
      </c>
      <c r="T25" s="54">
        <v>186</v>
      </c>
      <c r="U25" s="54">
        <v>147</v>
      </c>
      <c r="V25" s="54">
        <v>186</v>
      </c>
      <c r="W25" s="55">
        <v>146</v>
      </c>
      <c r="X25" s="55">
        <v>0</v>
      </c>
      <c r="Y25" s="54">
        <f>Tabla1[[#This Row],[Avance 2023]]</f>
        <v>186</v>
      </c>
      <c r="Z25" s="56">
        <f>Tabla1[[#This Row],[Meta Cuatrienio]]/Tabla1[[#This Row],[Total Plan de Desarrollo]]</f>
        <v>0.78494623655913975</v>
      </c>
      <c r="AA25" s="52"/>
      <c r="AB25" s="52"/>
      <c r="AC25" s="61">
        <v>186</v>
      </c>
      <c r="AD25" s="52"/>
      <c r="AE25" s="52"/>
      <c r="AF25" s="64">
        <v>186</v>
      </c>
      <c r="AG25" s="52"/>
      <c r="AH25" s="52"/>
      <c r="AI25" s="52"/>
      <c r="AJ25" s="52"/>
      <c r="AK25" s="52"/>
      <c r="AL25" s="52"/>
      <c r="AM25" s="58">
        <f>+Tabla1[[#This Row],[Mar ]]+Tabla1[[#This Row],[Jun]]+Tabla1[[#This Row],[Sep]]+Tabla1[[#This Row],[Dic]]</f>
        <v>372</v>
      </c>
      <c r="AN25" s="59">
        <f>IFERROR(Tabla1[[#This Row],[Meta 2023]]/Tabla1[[#This Row],[Jun]],0)</f>
        <v>0.79032258064516125</v>
      </c>
      <c r="AO25" s="12" t="s">
        <v>2466</v>
      </c>
      <c r="AP25" s="12" t="s">
        <v>2465</v>
      </c>
      <c r="AQ25" s="12" t="s">
        <v>2467</v>
      </c>
      <c r="AR25" s="60">
        <v>19876563865</v>
      </c>
      <c r="AS25" s="60">
        <v>15453561240</v>
      </c>
      <c r="AT25" s="60">
        <v>59503141942</v>
      </c>
      <c r="AU25" s="60">
        <v>58088738158</v>
      </c>
      <c r="AV25" s="60">
        <v>73021974733</v>
      </c>
      <c r="AW25" s="60">
        <v>72881815774</v>
      </c>
      <c r="AX25" s="87">
        <v>66038228293</v>
      </c>
      <c r="AY25" s="87">
        <v>59476255371</v>
      </c>
      <c r="AZ25" s="8"/>
    </row>
    <row r="26" spans="1:52" s="51" customFormat="1" ht="12" customHeight="1" x14ac:dyDescent="0.2">
      <c r="A26" s="5"/>
      <c r="B26" s="52" t="s">
        <v>2378</v>
      </c>
      <c r="C26" s="64">
        <v>4</v>
      </c>
      <c r="D26" s="52" t="s">
        <v>2405</v>
      </c>
      <c r="E26" s="64">
        <v>49</v>
      </c>
      <c r="F26" s="52" t="s">
        <v>2400</v>
      </c>
      <c r="G26" s="53">
        <v>374</v>
      </c>
      <c r="H26" s="52" t="s">
        <v>2292</v>
      </c>
      <c r="I26">
        <v>627</v>
      </c>
      <c r="J26" t="s">
        <v>2332</v>
      </c>
      <c r="K26" s="94">
        <v>113</v>
      </c>
      <c r="L26" s="52" t="s">
        <v>2460</v>
      </c>
      <c r="M26" t="s">
        <v>2253</v>
      </c>
      <c r="N26">
        <v>100</v>
      </c>
      <c r="O26" s="54">
        <v>5</v>
      </c>
      <c r="P26" s="54">
        <v>5</v>
      </c>
      <c r="Q26" s="54">
        <v>30</v>
      </c>
      <c r="R26" s="54">
        <v>30</v>
      </c>
      <c r="S26" s="54">
        <v>22.5</v>
      </c>
      <c r="T26" s="54">
        <v>22.5</v>
      </c>
      <c r="U26" s="54">
        <v>35</v>
      </c>
      <c r="V26" s="62">
        <v>3.65</v>
      </c>
      <c r="W26" s="54">
        <v>7.5</v>
      </c>
      <c r="X26" s="55">
        <v>0</v>
      </c>
      <c r="Y26" s="7">
        <f>Tabla1[[#This Row],[Avance 2020]]+Tabla1[[#This Row],[Avance 2021]]+Tabla1[[#This Row],[Avance 2022]]+Tabla1[[#This Row],[Avance 2023]]</f>
        <v>61.15</v>
      </c>
      <c r="Z26" s="82">
        <f>Tabla1[[#This Row],[Total Plan de Desarrollo]]/Tabla1[[#This Row],[Meta Cuatrienio]]</f>
        <v>0.61149999999999993</v>
      </c>
      <c r="AA26" s="52"/>
      <c r="AB26" s="52"/>
      <c r="AC26" s="61">
        <v>3.65</v>
      </c>
      <c r="AD26" s="52"/>
      <c r="AE26" s="52"/>
      <c r="AF26" s="64">
        <v>7.2</v>
      </c>
      <c r="AG26" s="52"/>
      <c r="AH26" s="52"/>
      <c r="AI26" s="52"/>
      <c r="AJ26" s="52"/>
      <c r="AK26" s="52"/>
      <c r="AL26" s="52"/>
      <c r="AM26" s="58">
        <f>MAX(Tabla1[[#This Row],[Mar ]],Tabla1[[#This Row],[Jun]])</f>
        <v>7.2</v>
      </c>
      <c r="AN26" s="59">
        <f>IFERROR(Tabla1[[#This Row],[Total Vigencia]]/Tabla1[[#This Row],[Meta 2023]],0)</f>
        <v>0.20571428571428571</v>
      </c>
      <c r="AO26" s="12" t="s">
        <v>2469</v>
      </c>
      <c r="AP26" s="52" t="s">
        <v>2468</v>
      </c>
      <c r="AQ26" s="12" t="s">
        <v>2470</v>
      </c>
      <c r="AR26" s="60">
        <v>68128900</v>
      </c>
      <c r="AS26" s="60">
        <v>68128900</v>
      </c>
      <c r="AT26" s="60">
        <v>3639934366</v>
      </c>
      <c r="AU26" s="60">
        <v>3630067523</v>
      </c>
      <c r="AV26" s="60">
        <v>1561266375</v>
      </c>
      <c r="AW26" s="60">
        <v>1553026375</v>
      </c>
      <c r="AX26" s="87">
        <v>4550239264</v>
      </c>
      <c r="AY26" s="87">
        <v>1582506323</v>
      </c>
    </row>
    <row r="27" spans="1:52" s="51" customFormat="1" ht="12" customHeight="1" x14ac:dyDescent="0.2">
      <c r="A27" s="5"/>
      <c r="B27" s="52" t="s">
        <v>2378</v>
      </c>
      <c r="C27" s="64">
        <v>4</v>
      </c>
      <c r="D27" s="52" t="s">
        <v>2405</v>
      </c>
      <c r="E27" s="64">
        <v>49</v>
      </c>
      <c r="F27" s="52" t="s">
        <v>2400</v>
      </c>
      <c r="G27" s="53">
        <v>375</v>
      </c>
      <c r="H27" s="52" t="s">
        <v>2293</v>
      </c>
      <c r="I27">
        <v>628</v>
      </c>
      <c r="J27" t="s">
        <v>2333</v>
      </c>
      <c r="K27" s="94">
        <v>113</v>
      </c>
      <c r="L27" s="52" t="s">
        <v>2460</v>
      </c>
      <c r="M27" t="s">
        <v>2253</v>
      </c>
      <c r="N27">
        <v>100</v>
      </c>
      <c r="O27" s="54">
        <v>5</v>
      </c>
      <c r="P27" s="54">
        <v>5</v>
      </c>
      <c r="Q27" s="54">
        <v>30</v>
      </c>
      <c r="R27" s="54">
        <v>30</v>
      </c>
      <c r="S27" s="54">
        <v>30</v>
      </c>
      <c r="T27" s="54">
        <v>30</v>
      </c>
      <c r="U27" s="54">
        <v>30</v>
      </c>
      <c r="V27" s="54">
        <v>11.4</v>
      </c>
      <c r="W27" s="54">
        <v>5</v>
      </c>
      <c r="X27" s="55">
        <v>0</v>
      </c>
      <c r="Y27" s="55">
        <f>Tabla1[[#This Row],[Avance 2020]]+Tabla1[[#This Row],[Avance 2021]]+Tabla1[[#This Row],[Avance 2022]]+Tabla1[[#This Row],[Avance 2023]]</f>
        <v>76.400000000000006</v>
      </c>
      <c r="Z27" s="56">
        <f>Tabla1[[#This Row],[Total Plan de Desarrollo]]/Tabla1[[#This Row],[Meta Cuatrienio]]</f>
        <v>0.76400000000000001</v>
      </c>
      <c r="AA27" s="52"/>
      <c r="AB27" s="52"/>
      <c r="AC27" s="61">
        <v>11.4</v>
      </c>
      <c r="AD27" s="52"/>
      <c r="AE27" s="52"/>
      <c r="AF27" s="64">
        <v>21.3</v>
      </c>
      <c r="AG27" s="52"/>
      <c r="AH27" s="52"/>
      <c r="AI27" s="52"/>
      <c r="AJ27" s="52"/>
      <c r="AK27" s="52"/>
      <c r="AL27" s="52"/>
      <c r="AM27" s="58">
        <f>MAX(Tabla1[[#This Row],[Mar ]],Tabla1[[#This Row],[Jun]])</f>
        <v>21.3</v>
      </c>
      <c r="AN27" s="59">
        <f>IFERROR(Tabla1[[#This Row],[Total Vigencia]]/Tabla1[[#This Row],[Meta 2023]],0)</f>
        <v>0.71000000000000008</v>
      </c>
      <c r="AO27" s="12" t="s">
        <v>2472</v>
      </c>
      <c r="AP27" s="12" t="s">
        <v>2471</v>
      </c>
      <c r="AQ27" s="12" t="s">
        <v>2473</v>
      </c>
      <c r="AR27" s="60">
        <v>282410620</v>
      </c>
      <c r="AS27" s="60">
        <v>282410620</v>
      </c>
      <c r="AT27" s="60">
        <v>1201581805</v>
      </c>
      <c r="AU27" s="60">
        <v>1201581805</v>
      </c>
      <c r="AV27" s="60">
        <v>1634217123</v>
      </c>
      <c r="AW27" s="60">
        <v>1617490654</v>
      </c>
      <c r="AX27" s="87">
        <v>1947285316</v>
      </c>
      <c r="AY27" s="87">
        <v>1857053316</v>
      </c>
    </row>
    <row r="28" spans="1:52" s="51" customFormat="1" ht="12" customHeight="1" x14ac:dyDescent="0.2">
      <c r="A28" s="5"/>
      <c r="B28" s="52" t="s">
        <v>2379</v>
      </c>
      <c r="C28" s="64">
        <v>4</v>
      </c>
      <c r="D28" s="52" t="s">
        <v>2405</v>
      </c>
      <c r="E28" s="64">
        <v>49</v>
      </c>
      <c r="F28" s="52" t="s">
        <v>2400</v>
      </c>
      <c r="G28" s="53">
        <v>377</v>
      </c>
      <c r="H28" s="52" t="s">
        <v>2300</v>
      </c>
      <c r="I28">
        <v>404</v>
      </c>
      <c r="J28" t="s">
        <v>2340</v>
      </c>
      <c r="K28" s="94">
        <v>113</v>
      </c>
      <c r="L28" s="52" t="s">
        <v>2460</v>
      </c>
      <c r="M28" t="s">
        <v>2253</v>
      </c>
      <c r="N28">
        <v>36</v>
      </c>
      <c r="O28" s="62">
        <v>4.99</v>
      </c>
      <c r="P28" s="62">
        <v>4.99</v>
      </c>
      <c r="Q28" s="62">
        <v>3.66</v>
      </c>
      <c r="R28" s="62">
        <v>3.66</v>
      </c>
      <c r="S28" s="54">
        <v>16.8</v>
      </c>
      <c r="T28" s="54">
        <v>17</v>
      </c>
      <c r="U28" s="62">
        <v>20.350000000000001</v>
      </c>
      <c r="V28" s="62">
        <v>0.42</v>
      </c>
      <c r="W28" s="55">
        <v>0</v>
      </c>
      <c r="X28" s="55">
        <v>0</v>
      </c>
      <c r="Y28" s="62">
        <f>Tabla1[[#This Row],[Avance 2020]]+Tabla1[[#This Row],[Avance 2021]]+Tabla1[[#This Row],[Avance 2022]]+Tabla1[[#This Row],[Avance 2023]]</f>
        <v>26.07</v>
      </c>
      <c r="Z28" s="56">
        <f>Tabla1[[#This Row],[Total Plan de Desarrollo]]/Tabla1[[#This Row],[Meta Cuatrienio]]</f>
        <v>0.72416666666666663</v>
      </c>
      <c r="AA28" s="52"/>
      <c r="AB28" s="52"/>
      <c r="AC28" s="61">
        <v>0.42</v>
      </c>
      <c r="AD28" s="52"/>
      <c r="AE28" s="52"/>
      <c r="AF28" s="64">
        <v>18.649999999999999</v>
      </c>
      <c r="AG28" s="52"/>
      <c r="AH28" s="52"/>
      <c r="AI28" s="52"/>
      <c r="AJ28" s="52"/>
      <c r="AK28" s="52"/>
      <c r="AL28" s="52"/>
      <c r="AM28" s="58">
        <f>MAX(Tabla1[[#This Row],[Mar ]],Tabla1[[#This Row],[Jun]])</f>
        <v>18.649999999999999</v>
      </c>
      <c r="AN28" s="59">
        <f>IFERROR(Tabla1[[#This Row],[Total Vigencia]]/Tabla1[[#This Row],[Meta 2023]],0)</f>
        <v>0.91646191646191633</v>
      </c>
      <c r="AO28" s="12"/>
      <c r="AP28" s="12"/>
      <c r="AQ28" s="12"/>
      <c r="AR28" s="60">
        <v>320790940</v>
      </c>
      <c r="AS28" s="60">
        <v>109525940</v>
      </c>
      <c r="AT28" s="60">
        <v>707861700</v>
      </c>
      <c r="AU28" s="60">
        <v>707861700</v>
      </c>
      <c r="AV28" s="60">
        <v>257381400</v>
      </c>
      <c r="AW28" s="60">
        <v>257381400</v>
      </c>
      <c r="AX28" s="87">
        <v>488442972</v>
      </c>
      <c r="AY28" s="87">
        <v>488442972</v>
      </c>
    </row>
    <row r="29" spans="1:52" s="51" customFormat="1" ht="12" customHeight="1" x14ac:dyDescent="0.2">
      <c r="A29" s="5"/>
      <c r="B29" s="52" t="s">
        <v>2416</v>
      </c>
      <c r="C29" s="64">
        <v>4</v>
      </c>
      <c r="D29" s="52" t="s">
        <v>2405</v>
      </c>
      <c r="E29" s="64">
        <v>49</v>
      </c>
      <c r="F29" s="52" t="s">
        <v>2400</v>
      </c>
      <c r="G29" s="53">
        <v>379</v>
      </c>
      <c r="H29" s="52" t="s">
        <v>2301</v>
      </c>
      <c r="I29">
        <v>406</v>
      </c>
      <c r="J29" t="s">
        <v>2341</v>
      </c>
      <c r="K29" s="94">
        <v>113</v>
      </c>
      <c r="L29" s="52" t="s">
        <v>2460</v>
      </c>
      <c r="M29" t="s">
        <v>2253</v>
      </c>
      <c r="N29">
        <v>364000</v>
      </c>
      <c r="O29" s="54">
        <v>2900</v>
      </c>
      <c r="P29" s="54">
        <v>2935</v>
      </c>
      <c r="Q29" s="54">
        <v>67132</v>
      </c>
      <c r="R29" s="54">
        <v>67132</v>
      </c>
      <c r="S29" s="54">
        <v>136926</v>
      </c>
      <c r="T29" s="54">
        <v>136926</v>
      </c>
      <c r="U29" s="54">
        <v>129782</v>
      </c>
      <c r="V29" s="54">
        <v>29486</v>
      </c>
      <c r="W29" s="55">
        <v>27260</v>
      </c>
      <c r="X29" s="55">
        <v>0</v>
      </c>
      <c r="Y29" s="55">
        <f>Tabla1[[#This Row],[Avance 2020]]+Tabla1[[#This Row],[Avance 2021]]+Tabla1[[#This Row],[Avance 2022]]+Tabla1[[#This Row],[Avance 2023]]</f>
        <v>236479</v>
      </c>
      <c r="Z29" s="56">
        <f>Tabla1[[#This Row],[Total Plan de Desarrollo]]/Tabla1[[#This Row],[Meta Cuatrienio]]</f>
        <v>0.64966758241758238</v>
      </c>
      <c r="AA29" s="52"/>
      <c r="AB29" s="52"/>
      <c r="AC29" s="61">
        <v>29486</v>
      </c>
      <c r="AD29" s="52"/>
      <c r="AE29" s="52"/>
      <c r="AF29" s="64">
        <v>57221</v>
      </c>
      <c r="AG29" s="52"/>
      <c r="AH29" s="52"/>
      <c r="AI29" s="52"/>
      <c r="AJ29" s="52"/>
      <c r="AK29" s="52"/>
      <c r="AL29" s="52"/>
      <c r="AM29" s="58">
        <f>MAX(Tabla1[[#This Row],[Mar ]],Tabla1[[#This Row],[Jun]])</f>
        <v>57221</v>
      </c>
      <c r="AN29" s="59">
        <f>IFERROR(Tabla1[[#This Row],[Total Vigencia]]/Tabla1[[#This Row],[Meta 2023]],0)</f>
        <v>0.44090089534758287</v>
      </c>
      <c r="AO29" s="12" t="s">
        <v>2482</v>
      </c>
      <c r="AP29" s="12" t="s">
        <v>2483</v>
      </c>
      <c r="AQ29" s="12" t="s">
        <v>2484</v>
      </c>
      <c r="AR29" s="60">
        <v>631484494</v>
      </c>
      <c r="AS29" s="60">
        <v>297926759</v>
      </c>
      <c r="AT29" s="60">
        <v>13089983885</v>
      </c>
      <c r="AU29" s="60">
        <v>13084853885</v>
      </c>
      <c r="AV29" s="60">
        <v>5902966100</v>
      </c>
      <c r="AW29" s="60">
        <v>5858374869</v>
      </c>
      <c r="AX29" s="87">
        <v>15628153000</v>
      </c>
      <c r="AY29" s="87">
        <v>9549648400</v>
      </c>
    </row>
    <row r="30" spans="1:52" s="51" customFormat="1" ht="12" customHeight="1" x14ac:dyDescent="0.2">
      <c r="A30" s="5"/>
      <c r="B30" s="52" t="s">
        <v>2382</v>
      </c>
      <c r="C30" s="64">
        <v>4</v>
      </c>
      <c r="D30" s="52" t="s">
        <v>2405</v>
      </c>
      <c r="E30" s="64">
        <v>49</v>
      </c>
      <c r="F30" s="52" t="s">
        <v>2400</v>
      </c>
      <c r="G30" s="53">
        <v>381</v>
      </c>
      <c r="H30" s="52" t="s">
        <v>2302</v>
      </c>
      <c r="I30">
        <v>408</v>
      </c>
      <c r="J30" t="s">
        <v>2342</v>
      </c>
      <c r="K30" s="94">
        <v>113</v>
      </c>
      <c r="L30" s="52" t="s">
        <v>2460</v>
      </c>
      <c r="M30" t="s">
        <v>2253</v>
      </c>
      <c r="N30">
        <v>56</v>
      </c>
      <c r="O30" s="62">
        <v>25.16</v>
      </c>
      <c r="P30" s="62">
        <v>25.16</v>
      </c>
      <c r="Q30" s="62">
        <v>16.420000000000002</v>
      </c>
      <c r="R30" s="62">
        <v>16.420000000000002</v>
      </c>
      <c r="S30" s="54">
        <v>7</v>
      </c>
      <c r="T30" s="54">
        <v>7</v>
      </c>
      <c r="U30" s="62">
        <v>7.42</v>
      </c>
      <c r="V30" s="62">
        <v>1.78</v>
      </c>
      <c r="W30" s="55">
        <v>0</v>
      </c>
      <c r="X30" s="55">
        <v>0</v>
      </c>
      <c r="Y30" s="54">
        <f>Tabla1[[#This Row],[Avance 2020]]+Tabla1[[#This Row],[Avance 2021]]+Tabla1[[#This Row],[Avance 2022]]+Tabla1[[#This Row],[Avance 2023]]</f>
        <v>50.36</v>
      </c>
      <c r="Z30" s="56">
        <f>Tabla1[[#This Row],[Total Plan de Desarrollo]]/Tabla1[[#This Row],[Meta Cuatrienio]]</f>
        <v>0.89928571428571424</v>
      </c>
      <c r="AA30" s="52"/>
      <c r="AB30" s="52"/>
      <c r="AC30" s="61">
        <v>1.78</v>
      </c>
      <c r="AD30" s="52"/>
      <c r="AE30" s="52"/>
      <c r="AF30" s="53">
        <v>3.1</v>
      </c>
      <c r="AG30" s="52"/>
      <c r="AH30" s="52"/>
      <c r="AI30" s="52"/>
      <c r="AJ30" s="52"/>
      <c r="AK30" s="52"/>
      <c r="AL30" s="52"/>
      <c r="AM30" s="58">
        <f>MAX(Tabla1[[#This Row],[Mar ]],Tabla1[[#This Row],[Jun]])</f>
        <v>3.1</v>
      </c>
      <c r="AN30" s="59">
        <f>IFERROR(Tabla1[[#This Row],[Total Vigencia]]/Tabla1[[#This Row],[Meta 2023]],0)</f>
        <v>0.41778975741239893</v>
      </c>
      <c r="AO30" s="12"/>
      <c r="AP30" s="12"/>
      <c r="AQ30" s="52"/>
      <c r="AR30" s="60">
        <v>364230082</v>
      </c>
      <c r="AS30" s="60">
        <v>117522670</v>
      </c>
      <c r="AT30" s="60">
        <v>207411000</v>
      </c>
      <c r="AU30" s="60">
        <v>207411000</v>
      </c>
      <c r="AV30" s="60">
        <v>685025690</v>
      </c>
      <c r="AW30" s="60">
        <v>683026442</v>
      </c>
      <c r="AX30" s="87">
        <v>375272032</v>
      </c>
      <c r="AY30" s="87">
        <v>353536000</v>
      </c>
    </row>
    <row r="31" spans="1:52" s="51" customFormat="1" ht="12" customHeight="1" x14ac:dyDescent="0.2">
      <c r="A31" s="5"/>
      <c r="B31" s="52" t="s">
        <v>2382</v>
      </c>
      <c r="C31" s="64">
        <v>4</v>
      </c>
      <c r="D31" s="52" t="s">
        <v>2405</v>
      </c>
      <c r="E31" s="64">
        <v>49</v>
      </c>
      <c r="F31" s="52" t="s">
        <v>2400</v>
      </c>
      <c r="G31" s="53">
        <v>381</v>
      </c>
      <c r="H31" s="52" t="s">
        <v>2302</v>
      </c>
      <c r="I31">
        <v>678</v>
      </c>
      <c r="J31" t="s">
        <v>2343</v>
      </c>
      <c r="K31" s="94">
        <v>113</v>
      </c>
      <c r="L31" s="52" t="s">
        <v>2460</v>
      </c>
      <c r="M31" t="s">
        <v>2252</v>
      </c>
      <c r="N31">
        <v>4</v>
      </c>
      <c r="O31" s="54">
        <v>0</v>
      </c>
      <c r="P31" s="54">
        <v>0</v>
      </c>
      <c r="Q31" s="54">
        <v>18</v>
      </c>
      <c r="R31" s="54">
        <v>18</v>
      </c>
      <c r="S31" s="54">
        <v>5.3</v>
      </c>
      <c r="T31" s="54">
        <v>5.3</v>
      </c>
      <c r="U31" s="54">
        <v>4</v>
      </c>
      <c r="V31" s="54">
        <v>5.3</v>
      </c>
      <c r="W31" s="55">
        <v>0</v>
      </c>
      <c r="X31" s="55">
        <v>0</v>
      </c>
      <c r="Y31" s="54">
        <f>Tabla1[[#This Row],[Avance 2023]]</f>
        <v>5.3</v>
      </c>
      <c r="Z31" s="56">
        <v>0.85360000000000003</v>
      </c>
      <c r="AA31" s="52"/>
      <c r="AB31" s="52"/>
      <c r="AC31" s="61">
        <v>5.3</v>
      </c>
      <c r="AD31" s="52"/>
      <c r="AE31" s="52"/>
      <c r="AF31" s="53">
        <v>4</v>
      </c>
      <c r="AG31" s="52"/>
      <c r="AH31" s="52"/>
      <c r="AI31" s="52"/>
      <c r="AJ31" s="52"/>
      <c r="AK31" s="52"/>
      <c r="AL31" s="52"/>
      <c r="AM31" s="58">
        <f>+Tabla1[[#This Row],[Mar ]]+Tabla1[[#This Row],[Jun]]+Tabla1[[#This Row],[Sep]]+Tabla1[[#This Row],[Dic]]</f>
        <v>9.3000000000000007</v>
      </c>
      <c r="AN31" s="59">
        <f>IFERROR(Tabla1[[#This Row],[Meta 2023]]/Tabla1[[#This Row],[Jun]],0)</f>
        <v>1</v>
      </c>
      <c r="AO31" s="12"/>
      <c r="AP31" s="12"/>
      <c r="AQ31" s="52"/>
      <c r="AR31" s="60">
        <v>364230082</v>
      </c>
      <c r="AS31" s="60">
        <v>117522670</v>
      </c>
      <c r="AT31" s="60">
        <v>207411000</v>
      </c>
      <c r="AU31" s="60">
        <v>207411000</v>
      </c>
      <c r="AV31" s="60">
        <v>685025690</v>
      </c>
      <c r="AW31" s="60">
        <v>683026442</v>
      </c>
      <c r="AX31" s="87">
        <v>375272032</v>
      </c>
      <c r="AY31" s="87">
        <v>353536000</v>
      </c>
    </row>
    <row r="32" spans="1:52" s="51" customFormat="1" ht="12" customHeight="1" x14ac:dyDescent="0.2">
      <c r="A32" s="5"/>
      <c r="B32" s="52" t="s">
        <v>2378</v>
      </c>
      <c r="C32" s="64">
        <v>4</v>
      </c>
      <c r="D32" s="52" t="s">
        <v>2405</v>
      </c>
      <c r="E32" s="64">
        <v>49</v>
      </c>
      <c r="F32" s="52" t="s">
        <v>2400</v>
      </c>
      <c r="G32" s="53">
        <v>383</v>
      </c>
      <c r="H32" s="52" t="s">
        <v>2303</v>
      </c>
      <c r="I32">
        <v>410</v>
      </c>
      <c r="J32" t="s">
        <v>2344</v>
      </c>
      <c r="K32" s="94">
        <v>113</v>
      </c>
      <c r="L32" s="52" t="s">
        <v>2460</v>
      </c>
      <c r="M32" t="s">
        <v>2253</v>
      </c>
      <c r="N32">
        <v>0.25</v>
      </c>
      <c r="O32" s="62">
        <v>0.05</v>
      </c>
      <c r="P32" s="62">
        <v>0.05</v>
      </c>
      <c r="Q32" s="62">
        <v>0.05</v>
      </c>
      <c r="R32" s="62">
        <v>0.05</v>
      </c>
      <c r="S32" s="62">
        <v>0.05</v>
      </c>
      <c r="T32" s="62">
        <v>0.05</v>
      </c>
      <c r="U32" s="62">
        <v>0.05</v>
      </c>
      <c r="V32" s="62">
        <v>0.01</v>
      </c>
      <c r="W32" s="62">
        <v>0.05</v>
      </c>
      <c r="X32" s="62">
        <v>0</v>
      </c>
      <c r="Y32" s="62">
        <f>Tabla1[[#This Row],[Avance 2020]]+Tabla1[[#This Row],[Avance 2021]]+Tabla1[[#This Row],[Avance 2022]]+Tabla1[[#This Row],[Avance 2023]]</f>
        <v>0.16000000000000003</v>
      </c>
      <c r="Z32" s="56">
        <f>Tabla1[[#This Row],[Total Plan de Desarrollo]]/Tabla1[[#This Row],[Meta Cuatrienio]]</f>
        <v>0.64000000000000012</v>
      </c>
      <c r="AA32" s="52"/>
      <c r="AB32" s="52"/>
      <c r="AC32" s="61">
        <v>0.01</v>
      </c>
      <c r="AD32" s="52"/>
      <c r="AE32" s="52"/>
      <c r="AF32" s="64">
        <v>0.03</v>
      </c>
      <c r="AG32" s="52"/>
      <c r="AH32" s="52"/>
      <c r="AI32" s="52"/>
      <c r="AJ32" s="52"/>
      <c r="AK32" s="52"/>
      <c r="AL32" s="52"/>
      <c r="AM32" s="58">
        <f>MAX(Tabla1[[#This Row],[Mar ]],Tabla1[[#This Row],[Jun]])</f>
        <v>0.03</v>
      </c>
      <c r="AN32" s="59">
        <f>IFERROR(Tabla1[[#This Row],[Total Vigencia]]/Tabla1[[#This Row],[Meta 2023]],0)</f>
        <v>0.6</v>
      </c>
      <c r="AO32" s="12"/>
      <c r="AP32" s="52"/>
      <c r="AQ32" s="12"/>
      <c r="AR32" s="60">
        <v>3002117598</v>
      </c>
      <c r="AS32" s="60">
        <v>3002117598</v>
      </c>
      <c r="AT32" s="60">
        <v>5321751009</v>
      </c>
      <c r="AU32" s="60">
        <v>5308222354</v>
      </c>
      <c r="AV32" s="60">
        <v>6729553000</v>
      </c>
      <c r="AW32" s="60">
        <v>6667049791</v>
      </c>
      <c r="AX32" s="87">
        <v>8579609000</v>
      </c>
      <c r="AY32" s="87">
        <v>6584566467</v>
      </c>
    </row>
    <row r="33" spans="1:51" s="51" customFormat="1" ht="12" customHeight="1" x14ac:dyDescent="0.2">
      <c r="A33" s="5"/>
      <c r="B33" s="52" t="s">
        <v>2378</v>
      </c>
      <c r="C33" s="64">
        <v>4</v>
      </c>
      <c r="D33" s="52" t="s">
        <v>2405</v>
      </c>
      <c r="E33" s="64">
        <v>49</v>
      </c>
      <c r="F33" s="52" t="s">
        <v>2400</v>
      </c>
      <c r="G33" s="53">
        <v>384</v>
      </c>
      <c r="H33" s="52" t="s">
        <v>2304</v>
      </c>
      <c r="I33">
        <v>411</v>
      </c>
      <c r="J33" t="s">
        <v>2345</v>
      </c>
      <c r="K33" s="94">
        <v>113</v>
      </c>
      <c r="L33" s="52" t="s">
        <v>2460</v>
      </c>
      <c r="M33" t="s">
        <v>2250</v>
      </c>
      <c r="N33">
        <v>1</v>
      </c>
      <c r="O33" s="54">
        <v>0</v>
      </c>
      <c r="P33" s="54">
        <v>0</v>
      </c>
      <c r="Q33" s="54">
        <v>1</v>
      </c>
      <c r="R33" s="54">
        <v>1</v>
      </c>
      <c r="S33" s="54">
        <v>1</v>
      </c>
      <c r="T33" s="54">
        <v>1</v>
      </c>
      <c r="U33" s="54">
        <v>1</v>
      </c>
      <c r="V33" s="62">
        <f>Tabla1[[#This Row],[Jun]]</f>
        <v>0.59</v>
      </c>
      <c r="W33" s="55">
        <v>1</v>
      </c>
      <c r="X33" s="55">
        <v>0</v>
      </c>
      <c r="Y33" s="84">
        <v>1</v>
      </c>
      <c r="Z33" s="56">
        <f>AVERAGE(Tabla1[[#This Row],[Avance 2021]],Tabla1[[#This Row],[Avance 2022]],Tabla1[[#This Row],[Avance 2023]],Tabla1[[#This Row],[Avance 2024]])/AVERAGE(Tabla1[[#This Row],[Meta 2021]],Tabla1[[#This Row],[Meta 2022]],Tabla1[[#This Row],[Meta 2023]],Tabla1[[#This Row],[Meta 2024]])</f>
        <v>0.64749999999999996</v>
      </c>
      <c r="AA33" s="52"/>
      <c r="AB33" s="52"/>
      <c r="AC33" s="61">
        <v>0.23</v>
      </c>
      <c r="AD33" s="52"/>
      <c r="AE33" s="52"/>
      <c r="AF33" s="85">
        <v>0.59</v>
      </c>
      <c r="AG33" s="52"/>
      <c r="AH33" s="52"/>
      <c r="AI33" s="52"/>
      <c r="AJ33" s="52"/>
      <c r="AK33" s="52"/>
      <c r="AL33" s="52"/>
      <c r="AM33" s="58">
        <f>MAX(Tabla1[[#This Row],[Mar ]],Tabla1[[#This Row],[Jun]])</f>
        <v>0.59</v>
      </c>
      <c r="AN33" s="59">
        <f>IFERROR(Tabla1[[#This Row],[Total Vigencia]]/Tabla1[[#This Row],[Meta 2023]],0)</f>
        <v>0.59</v>
      </c>
      <c r="AO33" s="12" t="s">
        <v>2495</v>
      </c>
      <c r="AP33" s="12" t="s">
        <v>2468</v>
      </c>
      <c r="AQ33" s="12" t="s">
        <v>2496</v>
      </c>
      <c r="AR33" s="60">
        <v>121211940</v>
      </c>
      <c r="AS33" s="60">
        <v>121211940</v>
      </c>
      <c r="AT33" s="60">
        <v>153000000</v>
      </c>
      <c r="AU33" s="60">
        <v>153000000</v>
      </c>
      <c r="AV33" s="60">
        <v>331978624</v>
      </c>
      <c r="AW33" s="60">
        <v>331978624</v>
      </c>
      <c r="AX33" s="87">
        <v>537080051</v>
      </c>
      <c r="AY33" s="87">
        <v>397730000</v>
      </c>
    </row>
    <row r="34" spans="1:51" s="51" customFormat="1" ht="12" customHeight="1" x14ac:dyDescent="0.2">
      <c r="A34" s="5"/>
      <c r="B34" s="52" t="s">
        <v>2416</v>
      </c>
      <c r="C34" s="64">
        <v>4</v>
      </c>
      <c r="D34" s="52" t="s">
        <v>2405</v>
      </c>
      <c r="E34" s="64">
        <v>49</v>
      </c>
      <c r="F34" s="52" t="s">
        <v>2400</v>
      </c>
      <c r="G34" s="53">
        <v>385</v>
      </c>
      <c r="H34" s="52" t="s">
        <v>2305</v>
      </c>
      <c r="I34">
        <v>412</v>
      </c>
      <c r="J34" t="s">
        <v>2346</v>
      </c>
      <c r="K34" s="94">
        <v>113</v>
      </c>
      <c r="L34" s="52" t="s">
        <v>2460</v>
      </c>
      <c r="M34" t="s">
        <v>2250</v>
      </c>
      <c r="N34">
        <v>1</v>
      </c>
      <c r="O34" s="54">
        <v>0</v>
      </c>
      <c r="P34" s="54">
        <v>0</v>
      </c>
      <c r="Q34" s="54">
        <v>1</v>
      </c>
      <c r="R34" s="54">
        <v>1</v>
      </c>
      <c r="S34" s="54">
        <v>1</v>
      </c>
      <c r="T34" s="54">
        <v>1</v>
      </c>
      <c r="U34" s="54">
        <v>1</v>
      </c>
      <c r="V34" s="62">
        <f>Tabla1[[#This Row],[Jun]]</f>
        <v>0.76</v>
      </c>
      <c r="W34" s="55">
        <v>1</v>
      </c>
      <c r="X34" s="55">
        <v>0</v>
      </c>
      <c r="Y34" s="84">
        <v>1</v>
      </c>
      <c r="Z34" s="56">
        <f>AVERAGE(Tabla1[[#This Row],[Avance 2021]],Tabla1[[#This Row],[Avance 2022]],Tabla1[[#This Row],[Avance 2023]],Tabla1[[#This Row],[Avance 2024]])/AVERAGE(Tabla1[[#This Row],[Meta 2021]],Tabla1[[#This Row],[Meta 2022]],Tabla1[[#This Row],[Meta 2023]],Tabla1[[#This Row],[Meta 2024]])</f>
        <v>0.69</v>
      </c>
      <c r="AA34" s="52"/>
      <c r="AB34" s="52"/>
      <c r="AC34" s="61">
        <v>0.45</v>
      </c>
      <c r="AD34" s="52"/>
      <c r="AE34" s="52"/>
      <c r="AF34" s="85">
        <v>0.76</v>
      </c>
      <c r="AG34" s="52"/>
      <c r="AH34" s="52"/>
      <c r="AI34" s="52"/>
      <c r="AJ34" s="52"/>
      <c r="AK34" s="52"/>
      <c r="AL34" s="52"/>
      <c r="AM34" s="58">
        <f>MAX(Tabla1[[#This Row],[Mar ]],Tabla1[[#This Row],[Jun]])</f>
        <v>0.76</v>
      </c>
      <c r="AN34" s="59">
        <f>IFERROR(Tabla1[[#This Row],[Total Vigencia]]/Tabla1[[#This Row],[Meta 2023]],0)</f>
        <v>0.76</v>
      </c>
      <c r="AO34" s="12" t="s">
        <v>2497</v>
      </c>
      <c r="AP34" s="12" t="s">
        <v>2468</v>
      </c>
      <c r="AQ34" s="12" t="s">
        <v>2498</v>
      </c>
      <c r="AR34" s="60">
        <v>0</v>
      </c>
      <c r="AS34" s="60">
        <v>0</v>
      </c>
      <c r="AT34" s="60">
        <v>317390184</v>
      </c>
      <c r="AU34" s="60">
        <v>317390184</v>
      </c>
      <c r="AV34" s="60">
        <v>268149535</v>
      </c>
      <c r="AW34" s="60">
        <v>268149535</v>
      </c>
      <c r="AX34" s="87">
        <v>255317032</v>
      </c>
      <c r="AY34" s="87">
        <v>255317025</v>
      </c>
    </row>
    <row r="35" spans="1:51" s="51" customFormat="1" ht="12" customHeight="1" x14ac:dyDescent="0.2">
      <c r="A35" s="5"/>
      <c r="B35" s="52" t="s">
        <v>2382</v>
      </c>
      <c r="C35" s="64">
        <v>4</v>
      </c>
      <c r="D35" s="52" t="s">
        <v>2405</v>
      </c>
      <c r="E35" s="64">
        <v>49</v>
      </c>
      <c r="F35" s="52" t="s">
        <v>2400</v>
      </c>
      <c r="G35" s="53">
        <v>387</v>
      </c>
      <c r="H35" s="52" t="s">
        <v>2307</v>
      </c>
      <c r="I35">
        <v>414</v>
      </c>
      <c r="J35" t="s">
        <v>2348</v>
      </c>
      <c r="K35" s="94">
        <v>113</v>
      </c>
      <c r="L35" s="52" t="s">
        <v>2460</v>
      </c>
      <c r="M35" t="s">
        <v>2250</v>
      </c>
      <c r="N35">
        <v>1</v>
      </c>
      <c r="O35" s="54">
        <v>1</v>
      </c>
      <c r="P35" s="54">
        <v>1</v>
      </c>
      <c r="Q35" s="54">
        <v>1</v>
      </c>
      <c r="R35" s="54">
        <v>1</v>
      </c>
      <c r="S35" s="54">
        <v>1</v>
      </c>
      <c r="T35" s="54">
        <v>1</v>
      </c>
      <c r="U35" s="54">
        <v>1</v>
      </c>
      <c r="V35" s="62">
        <f>Tabla1[[#This Row],[Jun]]</f>
        <v>0.41</v>
      </c>
      <c r="W35" s="55">
        <v>1</v>
      </c>
      <c r="X35" s="55">
        <v>0</v>
      </c>
      <c r="Y35" s="86">
        <v>1</v>
      </c>
      <c r="Z35" s="56">
        <f>AVERAGE(Tabla1[[#This Row],[Avance 2020]],Tabla1[[#This Row],[Avance 2021]],Tabla1[[#This Row],[Avance 2022]],Tabla1[[#This Row],[Avance 2023]],Tabla1[[#This Row],[Avance 2024]])/AVERAGE(Tabla1[[#This Row],[Meta 2020]],Tabla1[[#This Row],[Meta 2021]],Tabla1[[#This Row],[Meta 2022]],Tabla1[[#This Row],[Meta 2023]],Tabla1[[#This Row],[Meta 2024]])</f>
        <v>0.68200000000000005</v>
      </c>
      <c r="AA35" s="52"/>
      <c r="AB35" s="52"/>
      <c r="AC35" s="61">
        <v>0.02</v>
      </c>
      <c r="AD35" s="52"/>
      <c r="AE35" s="52"/>
      <c r="AF35" s="85">
        <v>0.41</v>
      </c>
      <c r="AG35" s="52"/>
      <c r="AH35" s="52"/>
      <c r="AI35" s="52"/>
      <c r="AJ35" s="52"/>
      <c r="AK35" s="52"/>
      <c r="AL35" s="52"/>
      <c r="AM35" s="58">
        <f>MAX(Tabla1[[#This Row],[Mar ]],Tabla1[[#This Row],[Jun]])</f>
        <v>0.41</v>
      </c>
      <c r="AN35" s="59">
        <f>IFERROR(Tabla1[[#This Row],[Total Vigencia]]/Tabla1[[#This Row],[Meta 2023]],0)</f>
        <v>0.41</v>
      </c>
      <c r="AO35" s="12"/>
      <c r="AP35" s="12"/>
      <c r="AQ35" s="12"/>
      <c r="AR35" s="60">
        <v>2224302410</v>
      </c>
      <c r="AS35" s="60">
        <v>2224302410</v>
      </c>
      <c r="AT35" s="60">
        <v>1542789535</v>
      </c>
      <c r="AU35" s="60">
        <v>1542789533</v>
      </c>
      <c r="AV35" s="60">
        <v>1233012315</v>
      </c>
      <c r="AW35" s="60">
        <v>1233012315</v>
      </c>
      <c r="AX35" s="87">
        <v>1760105000</v>
      </c>
      <c r="AY35" s="87">
        <v>987804000</v>
      </c>
    </row>
    <row r="36" spans="1:51" s="51" customFormat="1" ht="12" customHeight="1" x14ac:dyDescent="0.2">
      <c r="A36" s="5"/>
      <c r="B36" s="52" t="s">
        <v>2382</v>
      </c>
      <c r="C36" s="64">
        <v>4</v>
      </c>
      <c r="D36" s="52" t="s">
        <v>2405</v>
      </c>
      <c r="E36" s="64">
        <v>49</v>
      </c>
      <c r="F36" s="52" t="s">
        <v>2400</v>
      </c>
      <c r="G36" s="53">
        <v>388</v>
      </c>
      <c r="H36" s="52" t="s">
        <v>2311</v>
      </c>
      <c r="I36">
        <v>680</v>
      </c>
      <c r="J36" t="s">
        <v>2354</v>
      </c>
      <c r="K36" s="94">
        <v>113</v>
      </c>
      <c r="L36" s="52" t="s">
        <v>2460</v>
      </c>
      <c r="M36" t="s">
        <v>2253</v>
      </c>
      <c r="N36">
        <v>33646</v>
      </c>
      <c r="O36" s="54">
        <v>0</v>
      </c>
      <c r="P36" s="54">
        <v>0</v>
      </c>
      <c r="Q36" s="54">
        <v>19266</v>
      </c>
      <c r="R36" s="54">
        <v>19266</v>
      </c>
      <c r="S36" s="54">
        <v>9000</v>
      </c>
      <c r="T36" s="54">
        <v>9000</v>
      </c>
      <c r="U36" s="54">
        <v>5000</v>
      </c>
      <c r="V36" s="54">
        <v>1774</v>
      </c>
      <c r="W36" s="55">
        <v>380</v>
      </c>
      <c r="X36" s="55">
        <v>0</v>
      </c>
      <c r="Y36" s="55">
        <f>Tabla1[[#This Row],[Avance 2020]]+Tabla1[[#This Row],[Avance 2021]]+Tabla1[[#This Row],[Avance 2022]]+Tabla1[[#This Row],[Avance 2023]]</f>
        <v>30040</v>
      </c>
      <c r="Z36" s="56">
        <f>Tabla1[[#This Row],[Total Plan de Desarrollo]]/Tabla1[[#This Row],[Meta Cuatrienio]]</f>
        <v>0.89282529869821081</v>
      </c>
      <c r="AA36" s="52"/>
      <c r="AB36" s="52"/>
      <c r="AC36" s="61">
        <v>1774</v>
      </c>
      <c r="AD36" s="52"/>
      <c r="AE36" s="52"/>
      <c r="AF36" s="64">
        <v>4490</v>
      </c>
      <c r="AG36" s="52"/>
      <c r="AH36" s="52"/>
      <c r="AI36" s="52"/>
      <c r="AJ36" s="52"/>
      <c r="AK36" s="52"/>
      <c r="AL36" s="52"/>
      <c r="AM36" s="58">
        <f>MAX(Tabla1[[#This Row],[Mar ]],Tabla1[[#This Row],[Jun]])</f>
        <v>4490</v>
      </c>
      <c r="AN36" s="59">
        <f>IFERROR(Tabla1[[#This Row],[Total Vigencia]]/Tabla1[[#This Row],[Meta 2023]],0)</f>
        <v>0.89800000000000002</v>
      </c>
      <c r="AO36" s="12" t="s">
        <v>2505</v>
      </c>
      <c r="AP36" s="12" t="s">
        <v>2504</v>
      </c>
      <c r="AQ36" s="12" t="s">
        <v>2506</v>
      </c>
      <c r="AR36" s="60">
        <v>0</v>
      </c>
      <c r="AS36" s="60">
        <v>0</v>
      </c>
      <c r="AT36" s="60">
        <v>0</v>
      </c>
      <c r="AU36" s="60">
        <v>0</v>
      </c>
      <c r="AV36" s="60">
        <v>0</v>
      </c>
      <c r="AW36" s="60">
        <v>0</v>
      </c>
      <c r="AX36" s="60">
        <v>0</v>
      </c>
      <c r="AY36" s="60">
        <v>0</v>
      </c>
    </row>
    <row r="37" spans="1:51" s="51" customFormat="1" ht="12" customHeight="1" x14ac:dyDescent="0.2">
      <c r="A37" s="5"/>
      <c r="B37" s="52" t="s">
        <v>2382</v>
      </c>
      <c r="C37" s="64">
        <v>4</v>
      </c>
      <c r="D37" s="52" t="s">
        <v>2405</v>
      </c>
      <c r="E37" s="64">
        <v>49</v>
      </c>
      <c r="F37" s="52" t="s">
        <v>2400</v>
      </c>
      <c r="G37" s="53">
        <v>388</v>
      </c>
      <c r="H37" s="52" t="s">
        <v>2311</v>
      </c>
      <c r="I37">
        <v>681</v>
      </c>
      <c r="J37" t="s">
        <v>2355</v>
      </c>
      <c r="K37" s="94">
        <v>113</v>
      </c>
      <c r="L37" s="52" t="s">
        <v>2460</v>
      </c>
      <c r="M37" t="s">
        <v>2253</v>
      </c>
      <c r="N37">
        <v>100</v>
      </c>
      <c r="O37" s="54">
        <v>0</v>
      </c>
      <c r="P37" s="54">
        <v>0</v>
      </c>
      <c r="Q37" s="54">
        <v>36</v>
      </c>
      <c r="R37" s="54">
        <v>36</v>
      </c>
      <c r="S37" s="54">
        <v>32</v>
      </c>
      <c r="T37" s="54">
        <v>32</v>
      </c>
      <c r="U37" s="54">
        <v>32</v>
      </c>
      <c r="V37" s="54">
        <v>8</v>
      </c>
      <c r="W37" s="55">
        <v>0</v>
      </c>
      <c r="X37" s="55">
        <v>0</v>
      </c>
      <c r="Y37" s="55">
        <f>Tabla1[[#This Row],[Avance 2020]]+Tabla1[[#This Row],[Avance 2021]]+Tabla1[[#This Row],[Avance 2022]]+Tabla1[[#This Row],[Avance 2023]]</f>
        <v>76</v>
      </c>
      <c r="Z37" s="56">
        <f>Tabla1[[#This Row],[Total Plan de Desarrollo]]/Tabla1[[#This Row],[Meta Cuatrienio]]</f>
        <v>0.76</v>
      </c>
      <c r="AA37" s="52"/>
      <c r="AB37" s="52"/>
      <c r="AC37" s="61">
        <v>8</v>
      </c>
      <c r="AD37" s="52"/>
      <c r="AE37" s="52"/>
      <c r="AF37" s="64">
        <v>18</v>
      </c>
      <c r="AG37" s="52"/>
      <c r="AH37" s="52"/>
      <c r="AI37" s="52"/>
      <c r="AJ37" s="52"/>
      <c r="AK37" s="52"/>
      <c r="AL37" s="52"/>
      <c r="AM37" s="58">
        <v>18</v>
      </c>
      <c r="AN37" s="59">
        <f>IFERROR(Tabla1[[#This Row],[Total Vigencia]]/Tabla1[[#This Row],[Meta 2023]],0)</f>
        <v>0.5625</v>
      </c>
      <c r="AO37" s="12" t="s">
        <v>2505</v>
      </c>
      <c r="AP37" s="12" t="s">
        <v>2504</v>
      </c>
      <c r="AQ37" s="12" t="s">
        <v>2506</v>
      </c>
      <c r="AR37" s="60">
        <v>0</v>
      </c>
      <c r="AS37" s="60">
        <v>0</v>
      </c>
      <c r="AT37" s="60">
        <v>0</v>
      </c>
      <c r="AU37" s="60">
        <v>0</v>
      </c>
      <c r="AV37" s="60">
        <v>0</v>
      </c>
      <c r="AW37" s="60">
        <v>0</v>
      </c>
      <c r="AX37" s="60">
        <v>0</v>
      </c>
      <c r="AY37" s="60">
        <v>0</v>
      </c>
    </row>
    <row r="38" spans="1:51" s="51" customFormat="1" ht="12" customHeight="1" x14ac:dyDescent="0.2">
      <c r="A38" s="5"/>
      <c r="B38" s="52" t="s">
        <v>2381</v>
      </c>
      <c r="C38" s="64">
        <v>4</v>
      </c>
      <c r="D38" s="52" t="s">
        <v>2405</v>
      </c>
      <c r="E38" s="64">
        <v>49</v>
      </c>
      <c r="F38" s="52" t="s">
        <v>2400</v>
      </c>
      <c r="G38" s="53">
        <v>389</v>
      </c>
      <c r="H38" s="52" t="s">
        <v>2312</v>
      </c>
      <c r="I38">
        <v>416</v>
      </c>
      <c r="J38" t="s">
        <v>2357</v>
      </c>
      <c r="K38" s="94">
        <v>113</v>
      </c>
      <c r="L38" s="52" t="s">
        <v>2460</v>
      </c>
      <c r="M38" t="s">
        <v>2250</v>
      </c>
      <c r="N38">
        <v>1</v>
      </c>
      <c r="O38" s="54">
        <v>1</v>
      </c>
      <c r="P38" s="54">
        <v>1</v>
      </c>
      <c r="Q38" s="54">
        <v>1</v>
      </c>
      <c r="R38" s="54">
        <v>1</v>
      </c>
      <c r="S38" s="54">
        <v>1</v>
      </c>
      <c r="T38" s="54">
        <v>1</v>
      </c>
      <c r="U38" s="54">
        <v>1</v>
      </c>
      <c r="V38" s="62">
        <v>0.5</v>
      </c>
      <c r="W38" s="55">
        <v>1</v>
      </c>
      <c r="X38" s="55">
        <v>0</v>
      </c>
      <c r="Y38" s="86">
        <v>1</v>
      </c>
      <c r="Z38" s="56">
        <f>AVERAGE(Tabla1[[#This Row],[Avance 2020]],Tabla1[[#This Row],[Avance 2021]],Tabla1[[#This Row],[Avance 2022]],Tabla1[[#This Row],[Avance 2023]],Tabla1[[#This Row],[Avance 2024]])/AVERAGE(Tabla1[[#This Row],[Meta 2020]],Tabla1[[#This Row],[Meta 2021]],Tabla1[[#This Row],[Meta 2022]],Tabla1[[#This Row],[Meta 2023]],Tabla1[[#This Row],[Meta 2024]])</f>
        <v>0.7</v>
      </c>
      <c r="AA38" s="52"/>
      <c r="AB38" s="52"/>
      <c r="AC38" s="61">
        <v>0.25</v>
      </c>
      <c r="AD38" s="52"/>
      <c r="AE38" s="52"/>
      <c r="AF38" s="85">
        <v>50</v>
      </c>
      <c r="AG38" s="52"/>
      <c r="AH38" s="52"/>
      <c r="AI38" s="52"/>
      <c r="AJ38" s="52"/>
      <c r="AK38" s="52"/>
      <c r="AL38" s="52"/>
      <c r="AM38" s="58">
        <v>50</v>
      </c>
      <c r="AN38" s="59">
        <v>0.5</v>
      </c>
      <c r="AO38" s="12" t="s">
        <v>2508</v>
      </c>
      <c r="AP38" s="12" t="s">
        <v>2507</v>
      </c>
      <c r="AQ38" s="12" t="s">
        <v>2509</v>
      </c>
      <c r="AR38" s="60">
        <v>823489069</v>
      </c>
      <c r="AS38" s="60">
        <v>823489069</v>
      </c>
      <c r="AT38" s="60">
        <v>1378342278</v>
      </c>
      <c r="AU38" s="60">
        <v>1378342278</v>
      </c>
      <c r="AV38" s="60">
        <v>1775710926</v>
      </c>
      <c r="AW38" s="60">
        <v>1775710726</v>
      </c>
      <c r="AX38" s="87">
        <v>2078247000</v>
      </c>
      <c r="AY38" s="87">
        <v>1945021300</v>
      </c>
    </row>
    <row r="39" spans="1:51" s="51" customFormat="1" ht="12" customHeight="1" x14ac:dyDescent="0.2">
      <c r="A39" s="5"/>
      <c r="B39" s="52" t="s">
        <v>2382</v>
      </c>
      <c r="C39" s="64">
        <v>4</v>
      </c>
      <c r="D39" s="52" t="s">
        <v>2405</v>
      </c>
      <c r="E39" s="64">
        <v>49</v>
      </c>
      <c r="F39" s="52" t="s">
        <v>2400</v>
      </c>
      <c r="G39" s="53">
        <v>390</v>
      </c>
      <c r="H39" s="52" t="s">
        <v>2313</v>
      </c>
      <c r="I39">
        <v>417</v>
      </c>
      <c r="J39" t="s">
        <v>2358</v>
      </c>
      <c r="K39" s="94">
        <v>113</v>
      </c>
      <c r="L39" s="52" t="s">
        <v>2460</v>
      </c>
      <c r="M39" t="s">
        <v>2250</v>
      </c>
      <c r="N39">
        <v>50</v>
      </c>
      <c r="O39" s="54">
        <v>50</v>
      </c>
      <c r="P39" s="54">
        <v>43.85</v>
      </c>
      <c r="Q39" s="54">
        <v>50</v>
      </c>
      <c r="R39" s="54">
        <v>45.6</v>
      </c>
      <c r="S39" s="54">
        <v>50</v>
      </c>
      <c r="T39" s="54">
        <v>54.82</v>
      </c>
      <c r="U39" s="54">
        <v>50</v>
      </c>
      <c r="V39" s="62">
        <f>Tabla1[[#This Row],[Jun]]</f>
        <v>54.82</v>
      </c>
      <c r="W39" s="55">
        <v>50</v>
      </c>
      <c r="X39" s="55">
        <v>0</v>
      </c>
      <c r="Y39" s="86">
        <v>50</v>
      </c>
      <c r="Z39" s="56">
        <f>AVERAGE(Tabla1[[#This Row],[Avance 2020]],Tabla1[[#This Row],[Avance 2021]],Tabla1[[#This Row],[Avance 2022]],Tabla1[[#This Row],[Avance 2023]],Tabla1[[#This Row],[Avance 2024]])/AVERAGE(Tabla1[[#This Row],[Meta 2020]],Tabla1[[#This Row],[Meta 2021]],Tabla1[[#This Row],[Meta 2022]],Tabla1[[#This Row],[Meta 2023]],Tabla1[[#This Row],[Meta 2024]])</f>
        <v>0.79635999999999996</v>
      </c>
      <c r="AA39" s="52"/>
      <c r="AB39" s="52"/>
      <c r="AC39" s="61">
        <v>54.11</v>
      </c>
      <c r="AD39" s="52"/>
      <c r="AE39" s="52"/>
      <c r="AF39" s="85">
        <v>54.82</v>
      </c>
      <c r="AG39" s="52"/>
      <c r="AH39" s="52"/>
      <c r="AI39" s="52"/>
      <c r="AJ39" s="52"/>
      <c r="AK39" s="52"/>
      <c r="AL39" s="52"/>
      <c r="AM39" s="58">
        <f>MAX(Tabla1[[#This Row],[Mar ]],Tabla1[[#This Row],[Jun]])</f>
        <v>54.82</v>
      </c>
      <c r="AN39" s="59">
        <f>+Tabla1[[#This Row],[Meta 2023]]/Tabla1[[#This Row],[Mar ]]</f>
        <v>0.9240436148586213</v>
      </c>
      <c r="AO39" s="12" t="s">
        <v>2510</v>
      </c>
      <c r="AP39" s="12" t="s">
        <v>2512</v>
      </c>
      <c r="AQ39" s="12" t="s">
        <v>2511</v>
      </c>
      <c r="AR39" s="60">
        <v>89037860845</v>
      </c>
      <c r="AS39" s="60">
        <v>88330145872</v>
      </c>
      <c r="AT39" s="60">
        <v>158464998049</v>
      </c>
      <c r="AU39" s="60">
        <v>156754214655</v>
      </c>
      <c r="AV39" s="60">
        <v>157098250885</v>
      </c>
      <c r="AW39" s="60">
        <v>154808078635</v>
      </c>
      <c r="AX39" s="87">
        <v>199701015904</v>
      </c>
      <c r="AY39" s="87">
        <v>173784835594</v>
      </c>
    </row>
    <row r="40" spans="1:51" s="51" customFormat="1" ht="12" customHeight="1" x14ac:dyDescent="0.2">
      <c r="A40" s="5"/>
      <c r="B40" s="52" t="s">
        <v>2382</v>
      </c>
      <c r="C40" s="64">
        <v>4</v>
      </c>
      <c r="D40" s="52" t="s">
        <v>2405</v>
      </c>
      <c r="E40" s="64">
        <v>49</v>
      </c>
      <c r="F40" s="52" t="s">
        <v>2400</v>
      </c>
      <c r="G40" s="53">
        <v>376</v>
      </c>
      <c r="H40" s="52" t="s">
        <v>2298</v>
      </c>
      <c r="I40">
        <v>403</v>
      </c>
      <c r="J40" t="s">
        <v>2360</v>
      </c>
      <c r="K40" s="94">
        <v>204</v>
      </c>
      <c r="L40" s="52" t="s">
        <v>2461</v>
      </c>
      <c r="M40" t="s">
        <v>2253</v>
      </c>
      <c r="N40">
        <v>2</v>
      </c>
      <c r="O40" s="54">
        <v>0</v>
      </c>
      <c r="P40" s="54">
        <v>0</v>
      </c>
      <c r="Q40" s="54">
        <v>2</v>
      </c>
      <c r="R40" s="54">
        <v>0</v>
      </c>
      <c r="S40" s="54">
        <v>2</v>
      </c>
      <c r="T40" s="54">
        <v>0</v>
      </c>
      <c r="U40" s="54">
        <v>2</v>
      </c>
      <c r="V40" s="54">
        <v>0</v>
      </c>
      <c r="W40" s="55">
        <v>0</v>
      </c>
      <c r="X40" s="55">
        <v>0</v>
      </c>
      <c r="Y40" s="55">
        <f>Tabla1[[#This Row],[Avance 2020]]+Tabla1[[#This Row],[Avance 2021]]+Tabla1[[#This Row],[Avance 2022]]+Tabla1[[#This Row],[Avance 2023]]</f>
        <v>0</v>
      </c>
      <c r="Z40" s="56">
        <f>Tabla1[[#This Row],[Total Plan de Desarrollo]]/Tabla1[[#This Row],[Meta Cuatrienio]]</f>
        <v>0</v>
      </c>
      <c r="AA40" s="52"/>
      <c r="AB40" s="52"/>
      <c r="AC40" s="61">
        <v>0</v>
      </c>
      <c r="AD40" s="52"/>
      <c r="AE40" s="52"/>
      <c r="AF40" s="64">
        <v>0</v>
      </c>
      <c r="AG40" s="52"/>
      <c r="AH40" s="52"/>
      <c r="AI40" s="52"/>
      <c r="AJ40" s="52"/>
      <c r="AK40" s="52"/>
      <c r="AL40" s="52"/>
      <c r="AM40" s="58">
        <f>+Tabla1[[#This Row],[Mar ]]+Tabla1[[#This Row],[Jun]]+Tabla1[[#This Row],[Sep]]+Tabla1[[#This Row],[Dic]]</f>
        <v>0</v>
      </c>
      <c r="AN40" s="59">
        <f>IFERROR(Tabla1[[#This Row],[Total Vigencia]]/Tabla1[[#This Row],[Meta 2023]],0)</f>
        <v>0</v>
      </c>
      <c r="AO40" s="12" t="s">
        <v>2475</v>
      </c>
      <c r="AP40" s="12" t="s">
        <v>2474</v>
      </c>
      <c r="AQ40" s="12" t="s">
        <v>2476</v>
      </c>
      <c r="AR40" s="60">
        <v>9294928602</v>
      </c>
      <c r="AS40" s="60">
        <v>8897568953</v>
      </c>
      <c r="AT40" s="60">
        <v>3066203769.0100002</v>
      </c>
      <c r="AU40" s="60">
        <v>3066203769</v>
      </c>
      <c r="AV40" s="60">
        <v>214005433370</v>
      </c>
      <c r="AW40" s="60">
        <v>72767971401</v>
      </c>
      <c r="AX40" s="87">
        <v>377451468320</v>
      </c>
      <c r="AY40" s="87">
        <v>275593706013</v>
      </c>
    </row>
    <row r="41" spans="1:51" s="51" customFormat="1" ht="12" customHeight="1" x14ac:dyDescent="0.2">
      <c r="A41" s="5"/>
      <c r="B41" s="52" t="s">
        <v>2382</v>
      </c>
      <c r="C41" s="64">
        <v>4</v>
      </c>
      <c r="D41" s="52" t="s">
        <v>2405</v>
      </c>
      <c r="E41" s="64">
        <v>49</v>
      </c>
      <c r="F41" s="52" t="s">
        <v>2400</v>
      </c>
      <c r="G41" s="53">
        <v>376</v>
      </c>
      <c r="H41" s="52" t="s">
        <v>2298</v>
      </c>
      <c r="I41">
        <v>637</v>
      </c>
      <c r="J41" t="s">
        <v>2338</v>
      </c>
      <c r="K41" s="94">
        <v>204</v>
      </c>
      <c r="L41" s="52" t="s">
        <v>2461</v>
      </c>
      <c r="M41" t="s">
        <v>2251</v>
      </c>
      <c r="N41">
        <v>60</v>
      </c>
      <c r="O41" s="54">
        <v>0</v>
      </c>
      <c r="P41" s="54">
        <v>0</v>
      </c>
      <c r="Q41" s="54">
        <v>0</v>
      </c>
      <c r="R41" s="54">
        <v>0</v>
      </c>
      <c r="S41" s="54">
        <v>10</v>
      </c>
      <c r="T41" s="54">
        <v>0</v>
      </c>
      <c r="U41" s="54">
        <v>10</v>
      </c>
      <c r="V41" s="54">
        <v>0</v>
      </c>
      <c r="W41" s="55">
        <v>60</v>
      </c>
      <c r="X41" s="55">
        <v>0</v>
      </c>
      <c r="Y41" s="63">
        <f>Tabla1[[#This Row],[Avance 2020]]+Tabla1[[#This Row],[Avance 2021]]+Tabla1[[#This Row],[Avance 2022]]+Tabla1[[#This Row],[Avance 2023]]</f>
        <v>0</v>
      </c>
      <c r="Z41" s="56">
        <f>Tabla1[[#This Row],[Total Plan de Desarrollo]]/Tabla1[[#This Row],[Meta Cuatrienio]]</f>
        <v>0</v>
      </c>
      <c r="AA41" s="52"/>
      <c r="AB41" s="52"/>
      <c r="AC41" s="61">
        <v>0</v>
      </c>
      <c r="AD41" s="52"/>
      <c r="AE41" s="52"/>
      <c r="AF41" s="64">
        <v>0</v>
      </c>
      <c r="AG41" s="52"/>
      <c r="AH41" s="52"/>
      <c r="AI41" s="52"/>
      <c r="AJ41" s="52"/>
      <c r="AK41" s="52"/>
      <c r="AL41" s="52"/>
      <c r="AM41" s="58">
        <f>MAX(Tabla1[[#This Row],[Mar ]],Tabla1[[#This Row],[Jun]])</f>
        <v>0</v>
      </c>
      <c r="AN41" s="59">
        <f>IFERROR(Tabla1[[#This Row],[Total Vigencia]]/Tabla1[[#This Row],[Meta 2023]],0)</f>
        <v>0</v>
      </c>
      <c r="AO41" s="12" t="s">
        <v>2475</v>
      </c>
      <c r="AP41" s="12" t="s">
        <v>2474</v>
      </c>
      <c r="AQ41" s="12" t="s">
        <v>2476</v>
      </c>
      <c r="AR41" s="60">
        <v>9294928602</v>
      </c>
      <c r="AS41" s="60">
        <v>8897568953</v>
      </c>
      <c r="AT41" s="60">
        <v>3066203769.0100002</v>
      </c>
      <c r="AU41" s="60">
        <v>3066203769</v>
      </c>
      <c r="AV41" s="60">
        <v>214005433370</v>
      </c>
      <c r="AW41" s="60">
        <v>72767971401</v>
      </c>
      <c r="AX41" s="87">
        <v>377451468320</v>
      </c>
      <c r="AY41" s="87">
        <v>275593706013</v>
      </c>
    </row>
    <row r="42" spans="1:51" ht="12" customHeight="1" x14ac:dyDescent="0.2">
      <c r="B42" s="52" t="s">
        <v>2379</v>
      </c>
      <c r="C42" s="64">
        <v>4</v>
      </c>
      <c r="D42" s="52" t="s">
        <v>2405</v>
      </c>
      <c r="E42" s="64">
        <v>49</v>
      </c>
      <c r="F42" s="52" t="s">
        <v>2400</v>
      </c>
      <c r="G42" s="53">
        <v>377</v>
      </c>
      <c r="H42" s="52" t="s">
        <v>2300</v>
      </c>
      <c r="I42">
        <v>404</v>
      </c>
      <c r="J42" t="s">
        <v>2340</v>
      </c>
      <c r="K42" s="95">
        <v>204</v>
      </c>
      <c r="L42" t="s">
        <v>2461</v>
      </c>
      <c r="M42" t="s">
        <v>2253</v>
      </c>
      <c r="N42">
        <v>103.21</v>
      </c>
      <c r="O42" s="62">
        <v>10.96</v>
      </c>
      <c r="P42" s="54">
        <v>0</v>
      </c>
      <c r="Q42" s="54">
        <v>39.47</v>
      </c>
      <c r="R42" s="62">
        <v>11.95</v>
      </c>
      <c r="S42" s="62">
        <v>61.96</v>
      </c>
      <c r="T42" s="54">
        <v>23.65</v>
      </c>
      <c r="U42" s="54">
        <v>40.36</v>
      </c>
      <c r="V42" s="54">
        <v>16.64</v>
      </c>
      <c r="W42" s="54">
        <v>26.31</v>
      </c>
      <c r="X42" s="55">
        <v>0</v>
      </c>
      <c r="Y42" s="54">
        <f>Tabla1[[#This Row],[Avance 2020]]+Tabla1[[#This Row],[Avance 2021]]+Tabla1[[#This Row],[Avance 2022]]+Tabla1[[#This Row],[Avance 2023]]</f>
        <v>52.239999999999995</v>
      </c>
      <c r="Z42" s="56">
        <f>Tabla1[[#This Row],[Total Plan de Desarrollo]]/Tabla1[[#This Row],[Meta Cuatrienio]]</f>
        <v>0.50615250460226724</v>
      </c>
      <c r="AA42" s="52"/>
      <c r="AB42" s="52"/>
      <c r="AC42" s="61">
        <v>16.64</v>
      </c>
      <c r="AD42" s="52"/>
      <c r="AE42" s="52"/>
      <c r="AF42" s="64">
        <v>25.42</v>
      </c>
      <c r="AG42" s="52"/>
      <c r="AH42" s="52"/>
      <c r="AI42" s="52"/>
      <c r="AJ42" s="52"/>
      <c r="AK42" s="52"/>
      <c r="AL42" s="52"/>
      <c r="AM42" s="58">
        <f>MAX(Tabla1[[#This Row],[Mar ]],Tabla1[[#This Row],[Jun]])</f>
        <v>25.42</v>
      </c>
      <c r="AN42" s="59">
        <f>IFERROR(Tabla1[[#This Row],[Total Vigencia]]/Tabla1[[#This Row],[Meta 2023]],0)</f>
        <v>0.62983151635282464</v>
      </c>
      <c r="AO42" s="12" t="s">
        <v>2478</v>
      </c>
      <c r="AP42" s="12" t="s">
        <v>2479</v>
      </c>
      <c r="AQ42" s="12" t="s">
        <v>2477</v>
      </c>
      <c r="AR42" s="88">
        <v>250000000</v>
      </c>
      <c r="AS42" s="88">
        <v>250000000</v>
      </c>
      <c r="AT42" s="87">
        <v>57935582146</v>
      </c>
      <c r="AU42" s="87">
        <v>57935582146</v>
      </c>
      <c r="AV42" s="60">
        <v>49907000000</v>
      </c>
      <c r="AW42" s="60">
        <v>49907000000</v>
      </c>
      <c r="AX42" s="87">
        <v>60370000000</v>
      </c>
      <c r="AY42" s="87">
        <v>45370000000</v>
      </c>
    </row>
    <row r="43" spans="1:51" ht="12" customHeight="1" x14ac:dyDescent="0.2">
      <c r="B43" s="52" t="s">
        <v>2382</v>
      </c>
      <c r="C43" s="64">
        <v>4</v>
      </c>
      <c r="D43" s="52" t="s">
        <v>2405</v>
      </c>
      <c r="E43" s="64">
        <v>49</v>
      </c>
      <c r="F43" s="52" t="s">
        <v>2400</v>
      </c>
      <c r="G43" s="53">
        <v>378</v>
      </c>
      <c r="H43" s="52" t="s">
        <v>2315</v>
      </c>
      <c r="I43">
        <v>405</v>
      </c>
      <c r="J43" t="s">
        <v>2361</v>
      </c>
      <c r="K43" s="94">
        <v>204</v>
      </c>
      <c r="L43" s="52" t="s">
        <v>2461</v>
      </c>
      <c r="M43" t="s">
        <v>2253</v>
      </c>
      <c r="N43">
        <v>934.74</v>
      </c>
      <c r="O43" s="54">
        <v>296.5</v>
      </c>
      <c r="P43" s="62">
        <v>11.95</v>
      </c>
      <c r="Q43" s="54">
        <v>442.96</v>
      </c>
      <c r="R43" s="54">
        <v>220.51</v>
      </c>
      <c r="S43" s="54">
        <v>597</v>
      </c>
      <c r="T43" s="54">
        <v>265.20999999999998</v>
      </c>
      <c r="U43" s="54">
        <v>359.7</v>
      </c>
      <c r="V43" s="54">
        <v>120.26</v>
      </c>
      <c r="W43" s="54">
        <v>98.56</v>
      </c>
      <c r="X43" s="55">
        <v>0</v>
      </c>
      <c r="Y43" s="54">
        <f>Tabla1[[#This Row],[Avance 2020]]+Tabla1[[#This Row],[Avance 2021]]+Tabla1[[#This Row],[Avance 2022]]+Tabla1[[#This Row],[Avance 2023]]</f>
        <v>617.92999999999995</v>
      </c>
      <c r="Z43" s="56">
        <f>Tabla1[[#This Row],[Total Plan de Desarrollo]]/Tabla1[[#This Row],[Meta Cuatrienio]]</f>
        <v>0.6610715279115047</v>
      </c>
      <c r="AA43" s="52"/>
      <c r="AB43" s="52"/>
      <c r="AC43" s="61">
        <v>120.26</v>
      </c>
      <c r="AD43" s="52"/>
      <c r="AE43" s="52"/>
      <c r="AF43" s="64">
        <v>180.34</v>
      </c>
      <c r="AG43" s="52"/>
      <c r="AH43" s="52"/>
      <c r="AI43" s="52"/>
      <c r="AJ43" s="52"/>
      <c r="AK43" s="52"/>
      <c r="AL43" s="52"/>
      <c r="AM43" s="58">
        <f>MAX(Tabla1[[#This Row],[Mar ]],Tabla1[[#This Row],[Jun]])</f>
        <v>180.34</v>
      </c>
      <c r="AN43" s="59">
        <f>IFERROR(Tabla1[[#This Row],[Total Vigencia]]/Tabla1[[#This Row],[Meta 2023]],0)</f>
        <v>0.50136224631637483</v>
      </c>
      <c r="AO43" s="12" t="s">
        <v>2480</v>
      </c>
      <c r="AP43" s="52" t="s">
        <v>2479</v>
      </c>
      <c r="AQ43" s="12" t="s">
        <v>2481</v>
      </c>
      <c r="AR43" s="60">
        <v>183177755979</v>
      </c>
      <c r="AS43" s="60">
        <v>170640001431</v>
      </c>
      <c r="AT43" s="60">
        <v>274331391632</v>
      </c>
      <c r="AU43" s="60">
        <v>262468515111</v>
      </c>
      <c r="AV43" s="60">
        <v>277383043197</v>
      </c>
      <c r="AW43" s="60">
        <v>264763616955</v>
      </c>
      <c r="AX43" s="87">
        <v>266211339000</v>
      </c>
      <c r="AY43" s="87">
        <v>170403359634</v>
      </c>
    </row>
    <row r="44" spans="1:51" ht="12" customHeight="1" x14ac:dyDescent="0.2">
      <c r="B44" s="52" t="s">
        <v>2382</v>
      </c>
      <c r="C44" s="64">
        <v>4</v>
      </c>
      <c r="D44" s="52" t="s">
        <v>2405</v>
      </c>
      <c r="E44" s="64">
        <v>49</v>
      </c>
      <c r="F44" s="52" t="s">
        <v>2400</v>
      </c>
      <c r="G44" s="53">
        <v>380</v>
      </c>
      <c r="H44" s="52" t="s">
        <v>2316</v>
      </c>
      <c r="I44">
        <v>407</v>
      </c>
      <c r="J44" t="s">
        <v>2362</v>
      </c>
      <c r="K44" s="94">
        <v>204</v>
      </c>
      <c r="L44" s="52" t="s">
        <v>2461</v>
      </c>
      <c r="M44" t="s">
        <v>2253</v>
      </c>
      <c r="N44">
        <v>146</v>
      </c>
      <c r="O44" s="62">
        <v>7.02</v>
      </c>
      <c r="P44" s="54">
        <v>0</v>
      </c>
      <c r="Q44" s="54">
        <v>21.21</v>
      </c>
      <c r="R44" s="54">
        <v>14.93</v>
      </c>
      <c r="S44" s="54">
        <v>98</v>
      </c>
      <c r="T44" s="54">
        <v>53.08</v>
      </c>
      <c r="U44" s="54">
        <v>77.989999999999995</v>
      </c>
      <c r="V44" s="54">
        <v>6.03</v>
      </c>
      <c r="W44" s="55">
        <v>0</v>
      </c>
      <c r="X44" s="55">
        <v>0</v>
      </c>
      <c r="Y44" s="55">
        <f>Tabla1[[#This Row],[Avance 2020]]+Tabla1[[#This Row],[Avance 2021]]+Tabla1[[#This Row],[Avance 2022]]+Tabla1[[#This Row],[Avance 2023]]</f>
        <v>74.039999999999992</v>
      </c>
      <c r="Z44" s="56">
        <f>Tabla1[[#This Row],[Total Plan de Desarrollo]]/Tabla1[[#This Row],[Meta Cuatrienio]]</f>
        <v>0.50712328767123283</v>
      </c>
      <c r="AA44" s="52"/>
      <c r="AB44" s="52"/>
      <c r="AC44" s="61">
        <v>6.03</v>
      </c>
      <c r="AD44" s="52"/>
      <c r="AE44" s="52"/>
      <c r="AF44" s="64">
        <v>23.57</v>
      </c>
      <c r="AG44" s="52"/>
      <c r="AH44" s="52"/>
      <c r="AI44" s="52"/>
      <c r="AJ44" s="52"/>
      <c r="AK44" s="52"/>
      <c r="AL44" s="52"/>
      <c r="AM44" s="58">
        <f>MAX(Tabla1[[#This Row],[Mar ]],Tabla1[[#This Row],[Jun]])</f>
        <v>23.57</v>
      </c>
      <c r="AN44" s="59">
        <f>IFERROR(Tabla1[[#This Row],[Total Vigencia]]/Tabla1[[#This Row],[Meta 2023]],0)</f>
        <v>0.30221823310680856</v>
      </c>
      <c r="AO44" s="12" t="s">
        <v>2486</v>
      </c>
      <c r="AP44" s="12" t="s">
        <v>2485</v>
      </c>
      <c r="AQ44" s="52" t="s">
        <v>2487</v>
      </c>
      <c r="AR44" s="60">
        <v>576083205030</v>
      </c>
      <c r="AS44" s="60">
        <v>175639974134</v>
      </c>
      <c r="AT44" s="60">
        <v>1003531224934</v>
      </c>
      <c r="AU44" s="60">
        <v>733856678773</v>
      </c>
      <c r="AV44" s="60">
        <v>777980439219</v>
      </c>
      <c r="AW44" s="60">
        <v>576805028577</v>
      </c>
      <c r="AX44" s="87">
        <v>800766464193</v>
      </c>
      <c r="AY44" s="87">
        <v>221197103874</v>
      </c>
    </row>
    <row r="45" spans="1:51" ht="12" customHeight="1" x14ac:dyDescent="0.2">
      <c r="B45" s="52" t="s">
        <v>2382</v>
      </c>
      <c r="C45" s="64">
        <v>4</v>
      </c>
      <c r="D45" s="52" t="s">
        <v>2405</v>
      </c>
      <c r="E45" s="64">
        <v>49</v>
      </c>
      <c r="F45" s="52" t="s">
        <v>2400</v>
      </c>
      <c r="G45" s="53">
        <v>380</v>
      </c>
      <c r="H45" s="52" t="s">
        <v>2316</v>
      </c>
      <c r="I45">
        <v>677</v>
      </c>
      <c r="J45" t="s">
        <v>2363</v>
      </c>
      <c r="K45" s="94">
        <v>204</v>
      </c>
      <c r="L45" s="52" t="s">
        <v>2461</v>
      </c>
      <c r="M45" t="s">
        <v>2253</v>
      </c>
      <c r="N45">
        <v>100</v>
      </c>
      <c r="O45" s="54">
        <v>0</v>
      </c>
      <c r="P45" s="54">
        <v>0</v>
      </c>
      <c r="Q45" s="54">
        <v>50</v>
      </c>
      <c r="R45" s="54">
        <v>0</v>
      </c>
      <c r="S45" s="54">
        <v>85</v>
      </c>
      <c r="T45" s="54">
        <v>50</v>
      </c>
      <c r="U45" s="54">
        <v>15</v>
      </c>
      <c r="V45" s="54">
        <v>0</v>
      </c>
      <c r="W45" s="55">
        <v>35</v>
      </c>
      <c r="X45" s="55">
        <v>0</v>
      </c>
      <c r="Y45" s="55">
        <f>Tabla1[[#This Row],[Avance 2020]]+Tabla1[[#This Row],[Avance 2021]]+Tabla1[[#This Row],[Avance 2022]]+Tabla1[[#This Row],[Avance 2023]]</f>
        <v>50</v>
      </c>
      <c r="Z45" s="56">
        <f>Tabla1[[#This Row],[Total Plan de Desarrollo]]/Tabla1[[#This Row],[Meta Cuatrienio]]</f>
        <v>0.5</v>
      </c>
      <c r="AA45" s="52"/>
      <c r="AB45" s="52"/>
      <c r="AC45" s="61">
        <v>0</v>
      </c>
      <c r="AD45" s="52"/>
      <c r="AE45" s="52"/>
      <c r="AF45" s="64">
        <v>0</v>
      </c>
      <c r="AG45" s="52"/>
      <c r="AH45" s="52"/>
      <c r="AI45" s="52"/>
      <c r="AJ45" s="52"/>
      <c r="AK45" s="52"/>
      <c r="AL45" s="52"/>
      <c r="AM45" s="58">
        <f>MAX(Tabla1[[#This Row],[Mar ]],Tabla1[[#This Row],[Jun]])</f>
        <v>0</v>
      </c>
      <c r="AN45" s="59">
        <f>IFERROR(Tabla1[[#This Row],[Total Vigencia]]/Tabla1[[#This Row],[Meta 2023]],0)</f>
        <v>0</v>
      </c>
      <c r="AO45" s="12" t="s">
        <v>2486</v>
      </c>
      <c r="AP45" s="12" t="s">
        <v>2485</v>
      </c>
      <c r="AQ45" s="52" t="s">
        <v>2487</v>
      </c>
      <c r="AR45" s="60">
        <v>576083205030</v>
      </c>
      <c r="AS45" s="60">
        <v>175639974134</v>
      </c>
      <c r="AT45" s="60">
        <v>1003531224934</v>
      </c>
      <c r="AU45" s="60">
        <v>733856678773</v>
      </c>
      <c r="AV45" s="60">
        <v>777980439219</v>
      </c>
      <c r="AW45" s="60">
        <v>576805028577</v>
      </c>
      <c r="AX45" s="87">
        <v>800766464193</v>
      </c>
      <c r="AY45" s="87">
        <v>221197103874</v>
      </c>
    </row>
    <row r="46" spans="1:51" ht="12" customHeight="1" x14ac:dyDescent="0.2">
      <c r="B46" s="52" t="s">
        <v>2382</v>
      </c>
      <c r="C46" s="64">
        <v>4</v>
      </c>
      <c r="D46" s="52" t="s">
        <v>2405</v>
      </c>
      <c r="E46" s="64">
        <v>49</v>
      </c>
      <c r="F46" s="52" t="s">
        <v>2400</v>
      </c>
      <c r="G46" s="53">
        <v>380</v>
      </c>
      <c r="H46" s="52" t="s">
        <v>2316</v>
      </c>
      <c r="I46">
        <v>713</v>
      </c>
      <c r="J46" t="s">
        <v>2386</v>
      </c>
      <c r="K46" s="94">
        <v>204</v>
      </c>
      <c r="L46" s="52" t="s">
        <v>2461</v>
      </c>
      <c r="M46" t="s">
        <v>2253</v>
      </c>
      <c r="N46">
        <v>100</v>
      </c>
      <c r="O46" s="54">
        <v>0</v>
      </c>
      <c r="P46" s="54">
        <v>0</v>
      </c>
      <c r="Q46" s="54">
        <v>57</v>
      </c>
      <c r="R46" s="54">
        <v>57</v>
      </c>
      <c r="S46" s="54">
        <v>43</v>
      </c>
      <c r="T46" s="54">
        <v>43</v>
      </c>
      <c r="U46" s="54">
        <v>0</v>
      </c>
      <c r="V46" s="54">
        <v>0</v>
      </c>
      <c r="W46" s="55">
        <v>0</v>
      </c>
      <c r="X46" s="55">
        <v>0</v>
      </c>
      <c r="Y46" s="55">
        <f>Tabla1[[#This Row],[Avance 2020]]+Tabla1[[#This Row],[Avance 2021]]+Tabla1[[#This Row],[Avance 2022]]+Tabla1[[#This Row],[Avance 2023]]</f>
        <v>100</v>
      </c>
      <c r="Z46" s="56">
        <f>Tabla1[[#This Row],[Total Plan de Desarrollo]]/Tabla1[[#This Row],[Meta Cuatrienio]]</f>
        <v>1</v>
      </c>
      <c r="AA46" s="52"/>
      <c r="AB46" s="52"/>
      <c r="AC46" s="61">
        <v>0</v>
      </c>
      <c r="AD46" s="52"/>
      <c r="AE46" s="52"/>
      <c r="AF46" s="64">
        <v>0</v>
      </c>
      <c r="AG46" s="52"/>
      <c r="AH46" s="52"/>
      <c r="AI46" s="52"/>
      <c r="AJ46" s="52"/>
      <c r="AK46" s="52"/>
      <c r="AL46" s="52"/>
      <c r="AM46" s="58">
        <f>MAX(Tabla1[[#This Row],[Mar ]],Tabla1[[#This Row],[Jun]])</f>
        <v>0</v>
      </c>
      <c r="AN46" s="59">
        <f>IFERROR(Tabla1[[#This Row],[Total Vigencia]]/Tabla1[[#This Row],[Meta 2023]],0)</f>
        <v>0</v>
      </c>
      <c r="AO46" s="12" t="s">
        <v>2486</v>
      </c>
      <c r="AP46" s="12" t="s">
        <v>2485</v>
      </c>
      <c r="AQ46" s="52" t="s">
        <v>2487</v>
      </c>
      <c r="AR46" s="60">
        <v>576083205030</v>
      </c>
      <c r="AS46" s="60">
        <v>175639974134</v>
      </c>
      <c r="AT46" s="60">
        <v>1003531224934</v>
      </c>
      <c r="AU46" s="60">
        <v>733856678773</v>
      </c>
      <c r="AV46" s="60">
        <v>777980439219</v>
      </c>
      <c r="AW46" s="60">
        <v>576805028577</v>
      </c>
      <c r="AX46" s="87">
        <v>800766464193</v>
      </c>
      <c r="AY46" s="87">
        <v>221197103874</v>
      </c>
    </row>
    <row r="47" spans="1:51" ht="12" customHeight="1" x14ac:dyDescent="0.2">
      <c r="B47" s="52" t="s">
        <v>2382</v>
      </c>
      <c r="C47" s="64">
        <v>4</v>
      </c>
      <c r="D47" s="52" t="s">
        <v>2405</v>
      </c>
      <c r="E47" s="64">
        <v>49</v>
      </c>
      <c r="F47" s="12" t="s">
        <v>2400</v>
      </c>
      <c r="G47" s="53">
        <v>380</v>
      </c>
      <c r="H47" s="52" t="s">
        <v>2316</v>
      </c>
      <c r="I47">
        <v>714</v>
      </c>
      <c r="J47" t="s">
        <v>2387</v>
      </c>
      <c r="K47" s="94">
        <v>204</v>
      </c>
      <c r="L47" s="52" t="s">
        <v>2461</v>
      </c>
      <c r="M47" t="s">
        <v>2253</v>
      </c>
      <c r="N47">
        <v>15</v>
      </c>
      <c r="O47" s="54">
        <v>0</v>
      </c>
      <c r="P47" s="54">
        <v>0</v>
      </c>
      <c r="Q47" s="54">
        <v>50</v>
      </c>
      <c r="R47" s="54">
        <v>0</v>
      </c>
      <c r="S47" s="54">
        <v>35</v>
      </c>
      <c r="T47" s="54">
        <v>0</v>
      </c>
      <c r="U47" s="54">
        <v>15</v>
      </c>
      <c r="V47" s="54">
        <v>0</v>
      </c>
      <c r="W47" s="55">
        <v>0</v>
      </c>
      <c r="X47" s="55">
        <v>0</v>
      </c>
      <c r="Y47" s="55">
        <f>Tabla1[[#This Row],[Avance 2020]]+Tabla1[[#This Row],[Avance 2021]]+Tabla1[[#This Row],[Avance 2022]]+Tabla1[[#This Row],[Avance 2023]]</f>
        <v>0</v>
      </c>
      <c r="Z47" s="56">
        <f>Tabla1[[#This Row],[Total Plan de Desarrollo]]/Tabla1[[#This Row],[Meta Cuatrienio]]</f>
        <v>0</v>
      </c>
      <c r="AA47" s="52"/>
      <c r="AB47" s="52"/>
      <c r="AC47" s="61">
        <v>0</v>
      </c>
      <c r="AD47" s="52"/>
      <c r="AE47" s="52"/>
      <c r="AF47" s="64">
        <v>0</v>
      </c>
      <c r="AG47" s="52"/>
      <c r="AH47" s="52"/>
      <c r="AI47" s="52"/>
      <c r="AJ47" s="52"/>
      <c r="AK47" s="52"/>
      <c r="AL47" s="52"/>
      <c r="AM47" s="58">
        <f>MAX(Tabla1[[#This Row],[Mar ]],Tabla1[[#This Row],[Jun]])</f>
        <v>0</v>
      </c>
      <c r="AN47" s="59">
        <f>IFERROR(Tabla1[[#This Row],[Total Vigencia]]/Tabla1[[#This Row],[Meta 2023]],0)</f>
        <v>0</v>
      </c>
      <c r="AO47" s="12" t="s">
        <v>2486</v>
      </c>
      <c r="AP47" s="12" t="s">
        <v>2485</v>
      </c>
      <c r="AQ47" s="52" t="s">
        <v>2487</v>
      </c>
      <c r="AR47" s="60">
        <v>576083205030</v>
      </c>
      <c r="AS47" s="60">
        <v>175639974134</v>
      </c>
      <c r="AT47" s="60">
        <v>1003531224934</v>
      </c>
      <c r="AU47" s="60">
        <v>733856678773</v>
      </c>
      <c r="AV47" s="60">
        <v>777980439219</v>
      </c>
      <c r="AW47" s="60">
        <v>576805028577</v>
      </c>
      <c r="AX47" s="87">
        <v>800766464193</v>
      </c>
      <c r="AY47" s="87">
        <v>221197103874</v>
      </c>
    </row>
    <row r="48" spans="1:51" ht="12" customHeight="1" x14ac:dyDescent="0.2">
      <c r="B48" s="52" t="s">
        <v>2382</v>
      </c>
      <c r="C48" s="64">
        <v>4</v>
      </c>
      <c r="D48" s="52" t="s">
        <v>2405</v>
      </c>
      <c r="E48" s="64">
        <v>49</v>
      </c>
      <c r="F48" s="12" t="s">
        <v>2400</v>
      </c>
      <c r="G48" s="53">
        <v>380</v>
      </c>
      <c r="H48" s="52" t="s">
        <v>2316</v>
      </c>
      <c r="I48">
        <v>715</v>
      </c>
      <c r="J48" t="s">
        <v>2388</v>
      </c>
      <c r="K48" s="94">
        <v>204</v>
      </c>
      <c r="L48" s="52" t="s">
        <v>2461</v>
      </c>
      <c r="M48" t="s">
        <v>2253</v>
      </c>
      <c r="N48">
        <v>100</v>
      </c>
      <c r="O48" s="54">
        <v>0</v>
      </c>
      <c r="P48" s="54">
        <v>0</v>
      </c>
      <c r="Q48" s="54">
        <v>88</v>
      </c>
      <c r="R48" s="54">
        <v>88</v>
      </c>
      <c r="S48" s="54">
        <v>4</v>
      </c>
      <c r="T48" s="54">
        <v>4</v>
      </c>
      <c r="U48" s="54">
        <v>8</v>
      </c>
      <c r="V48" s="54">
        <v>8</v>
      </c>
      <c r="W48" s="55">
        <v>0</v>
      </c>
      <c r="X48" s="55">
        <v>0</v>
      </c>
      <c r="Y48" s="55">
        <f>Tabla1[[#This Row],[Avance 2020]]+Tabla1[[#This Row],[Avance 2021]]+Tabla1[[#This Row],[Avance 2022]]+Tabla1[[#This Row],[Avance 2023]]</f>
        <v>100</v>
      </c>
      <c r="Z48" s="56">
        <f>Tabla1[[#This Row],[Total Plan de Desarrollo]]/Tabla1[[#This Row],[Meta Cuatrienio]]</f>
        <v>1</v>
      </c>
      <c r="AA48" s="52"/>
      <c r="AB48" s="52"/>
      <c r="AC48" s="61">
        <v>8</v>
      </c>
      <c r="AD48" s="52"/>
      <c r="AE48" s="52"/>
      <c r="AF48" s="64">
        <v>8</v>
      </c>
      <c r="AG48" s="52"/>
      <c r="AH48" s="52"/>
      <c r="AI48" s="52"/>
      <c r="AJ48" s="52"/>
      <c r="AK48" s="52"/>
      <c r="AL48" s="52"/>
      <c r="AM48" s="58">
        <f>MAX(Tabla1[[#This Row],[Mar ]],Tabla1[[#This Row],[Jun]])</f>
        <v>8</v>
      </c>
      <c r="AN48" s="59">
        <f>IFERROR(Tabla1[[#This Row],[Total Vigencia]]/Tabla1[[#This Row],[Meta 2023]],0)</f>
        <v>1</v>
      </c>
      <c r="AO48" s="12" t="s">
        <v>2486</v>
      </c>
      <c r="AP48" s="12" t="s">
        <v>2485</v>
      </c>
      <c r="AQ48" s="52" t="s">
        <v>2487</v>
      </c>
      <c r="AR48" s="60">
        <v>576083205030</v>
      </c>
      <c r="AS48" s="60">
        <v>175639974134</v>
      </c>
      <c r="AT48" s="60">
        <v>1003531224934</v>
      </c>
      <c r="AU48" s="60">
        <v>733856678773</v>
      </c>
      <c r="AV48" s="60">
        <v>777980439219</v>
      </c>
      <c r="AW48" s="60">
        <v>576805028577</v>
      </c>
      <c r="AX48" s="87">
        <v>800766464193</v>
      </c>
      <c r="AY48" s="87">
        <v>221197103874</v>
      </c>
    </row>
    <row r="49" spans="2:51" ht="12" customHeight="1" x14ac:dyDescent="0.2">
      <c r="B49" s="52" t="s">
        <v>2382</v>
      </c>
      <c r="C49" s="64">
        <v>4</v>
      </c>
      <c r="D49" s="52" t="s">
        <v>2405</v>
      </c>
      <c r="E49" s="64">
        <v>49</v>
      </c>
      <c r="F49" s="52" t="s">
        <v>2400</v>
      </c>
      <c r="G49" s="53">
        <v>380</v>
      </c>
      <c r="H49" s="52" t="s">
        <v>2316</v>
      </c>
      <c r="I49">
        <v>716</v>
      </c>
      <c r="J49" t="s">
        <v>2389</v>
      </c>
      <c r="K49" s="94">
        <v>204</v>
      </c>
      <c r="L49" s="52" t="s">
        <v>2461</v>
      </c>
      <c r="M49" t="s">
        <v>2253</v>
      </c>
      <c r="N49">
        <v>100</v>
      </c>
      <c r="O49" s="54">
        <v>0</v>
      </c>
      <c r="P49" s="54">
        <v>0</v>
      </c>
      <c r="Q49" s="54">
        <v>91</v>
      </c>
      <c r="R49" s="54">
        <v>91</v>
      </c>
      <c r="S49" s="54">
        <v>9</v>
      </c>
      <c r="T49" s="54">
        <v>9</v>
      </c>
      <c r="U49" s="54">
        <v>0</v>
      </c>
      <c r="V49" s="54">
        <v>0</v>
      </c>
      <c r="W49" s="55">
        <v>0</v>
      </c>
      <c r="X49" s="55">
        <v>0</v>
      </c>
      <c r="Y49" s="55">
        <f>Tabla1[[#This Row],[Avance 2020]]+Tabla1[[#This Row],[Avance 2021]]+Tabla1[[#This Row],[Avance 2022]]+Tabla1[[#This Row],[Avance 2023]]</f>
        <v>100</v>
      </c>
      <c r="Z49" s="56">
        <f>Tabla1[[#This Row],[Total Plan de Desarrollo]]/Tabla1[[#This Row],[Meta Cuatrienio]]</f>
        <v>1</v>
      </c>
      <c r="AA49" s="52"/>
      <c r="AB49" s="52"/>
      <c r="AC49" s="61">
        <v>0</v>
      </c>
      <c r="AD49" s="52"/>
      <c r="AE49" s="52"/>
      <c r="AF49" s="64">
        <v>0</v>
      </c>
      <c r="AG49" s="52"/>
      <c r="AH49" s="52"/>
      <c r="AI49" s="52"/>
      <c r="AJ49" s="52"/>
      <c r="AK49" s="52"/>
      <c r="AL49" s="52"/>
      <c r="AM49" s="58">
        <f>MAX(Tabla1[[#This Row],[Mar ]],Tabla1[[#This Row],[Jun]])</f>
        <v>0</v>
      </c>
      <c r="AN49" s="59">
        <f>IFERROR(Tabla1[[#This Row],[Total Vigencia]]/Tabla1[[#This Row],[Meta 2023]],0)</f>
        <v>0</v>
      </c>
      <c r="AO49" s="12" t="s">
        <v>2486</v>
      </c>
      <c r="AP49" s="12" t="s">
        <v>2485</v>
      </c>
      <c r="AQ49" s="52" t="s">
        <v>2487</v>
      </c>
      <c r="AR49" s="60">
        <v>576083205030</v>
      </c>
      <c r="AS49" s="60">
        <v>175639974134</v>
      </c>
      <c r="AT49" s="60">
        <v>1003531224934</v>
      </c>
      <c r="AU49" s="60">
        <v>733856678773</v>
      </c>
      <c r="AV49" s="60">
        <v>777980439219</v>
      </c>
      <c r="AW49" s="60">
        <v>576805028577</v>
      </c>
      <c r="AX49" s="87">
        <v>800766464193</v>
      </c>
      <c r="AY49" s="87">
        <v>221197103874</v>
      </c>
    </row>
    <row r="50" spans="2:51" ht="12" customHeight="1" x14ac:dyDescent="0.2">
      <c r="B50" s="52" t="s">
        <v>2382</v>
      </c>
      <c r="C50" s="64">
        <v>4</v>
      </c>
      <c r="D50" s="52" t="s">
        <v>2405</v>
      </c>
      <c r="E50" s="64">
        <v>49</v>
      </c>
      <c r="F50" s="52" t="s">
        <v>2400</v>
      </c>
      <c r="G50" s="53">
        <v>380</v>
      </c>
      <c r="H50" s="52" t="s">
        <v>2316</v>
      </c>
      <c r="I50">
        <v>717</v>
      </c>
      <c r="J50" t="s">
        <v>2390</v>
      </c>
      <c r="K50" s="94">
        <v>204</v>
      </c>
      <c r="L50" s="52" t="s">
        <v>2461</v>
      </c>
      <c r="M50" t="s">
        <v>2253</v>
      </c>
      <c r="N50">
        <v>100</v>
      </c>
      <c r="O50" s="54">
        <v>0</v>
      </c>
      <c r="P50" s="54">
        <v>0</v>
      </c>
      <c r="Q50" s="54">
        <v>91</v>
      </c>
      <c r="R50" s="54">
        <v>91</v>
      </c>
      <c r="S50" s="54">
        <v>9</v>
      </c>
      <c r="T50" s="54">
        <v>9</v>
      </c>
      <c r="U50" s="54">
        <v>0</v>
      </c>
      <c r="V50" s="54">
        <v>0</v>
      </c>
      <c r="W50" s="55">
        <v>0</v>
      </c>
      <c r="X50" s="55">
        <v>0</v>
      </c>
      <c r="Y50" s="55">
        <f>Tabla1[[#This Row],[Avance 2020]]+Tabla1[[#This Row],[Avance 2021]]+Tabla1[[#This Row],[Avance 2022]]+Tabla1[[#This Row],[Avance 2023]]</f>
        <v>100</v>
      </c>
      <c r="Z50" s="56">
        <f>Tabla1[[#This Row],[Total Plan de Desarrollo]]/Tabla1[[#This Row],[Meta Cuatrienio]]</f>
        <v>1</v>
      </c>
      <c r="AA50" s="52"/>
      <c r="AB50" s="52"/>
      <c r="AC50" s="61">
        <v>0</v>
      </c>
      <c r="AD50" s="52"/>
      <c r="AE50" s="52"/>
      <c r="AF50" s="64">
        <v>0</v>
      </c>
      <c r="AG50" s="52"/>
      <c r="AH50" s="52"/>
      <c r="AI50" s="52"/>
      <c r="AJ50" s="52"/>
      <c r="AK50" s="52"/>
      <c r="AL50" s="52"/>
      <c r="AM50" s="58">
        <f>MAX(Tabla1[[#This Row],[Mar ]],Tabla1[[#This Row],[Jun]])</f>
        <v>0</v>
      </c>
      <c r="AN50" s="59">
        <f>IFERROR(Tabla1[[#This Row],[Total Vigencia]]/Tabla1[[#This Row],[Meta 2023]],0)</f>
        <v>0</v>
      </c>
      <c r="AO50" s="12" t="s">
        <v>2486</v>
      </c>
      <c r="AP50" s="12" t="s">
        <v>2485</v>
      </c>
      <c r="AQ50" s="52" t="s">
        <v>2487</v>
      </c>
      <c r="AR50" s="60">
        <v>576083205030</v>
      </c>
      <c r="AS50" s="60">
        <v>175639974134</v>
      </c>
      <c r="AT50" s="60">
        <v>1003531224934</v>
      </c>
      <c r="AU50" s="60">
        <v>733856678773</v>
      </c>
      <c r="AV50" s="60">
        <v>777980439219</v>
      </c>
      <c r="AW50" s="60">
        <v>576805028577</v>
      </c>
      <c r="AX50" s="87">
        <v>800766464193</v>
      </c>
      <c r="AY50" s="87">
        <v>221197103874</v>
      </c>
    </row>
    <row r="51" spans="2:51" ht="12" customHeight="1" x14ac:dyDescent="0.2">
      <c r="B51" s="52" t="s">
        <v>2382</v>
      </c>
      <c r="C51" s="64">
        <v>4</v>
      </c>
      <c r="D51" s="52" t="s">
        <v>2405</v>
      </c>
      <c r="E51" s="64">
        <v>49</v>
      </c>
      <c r="F51" s="52" t="s">
        <v>2400</v>
      </c>
      <c r="G51" s="53">
        <v>380</v>
      </c>
      <c r="H51" s="52" t="s">
        <v>2316</v>
      </c>
      <c r="I51">
        <v>718</v>
      </c>
      <c r="J51" t="s">
        <v>2391</v>
      </c>
      <c r="K51" s="94">
        <v>204</v>
      </c>
      <c r="L51" s="52" t="s">
        <v>2461</v>
      </c>
      <c r="M51" t="s">
        <v>2253</v>
      </c>
      <c r="N51">
        <v>100</v>
      </c>
      <c r="O51" s="54">
        <v>0</v>
      </c>
      <c r="P51" s="54">
        <v>0</v>
      </c>
      <c r="Q51" s="54">
        <v>97</v>
      </c>
      <c r="R51" s="54">
        <v>97</v>
      </c>
      <c r="S51" s="54">
        <v>3</v>
      </c>
      <c r="T51" s="54">
        <v>3</v>
      </c>
      <c r="U51" s="54">
        <v>0</v>
      </c>
      <c r="V51" s="54">
        <v>0</v>
      </c>
      <c r="W51" s="55">
        <v>0</v>
      </c>
      <c r="X51" s="55">
        <v>0</v>
      </c>
      <c r="Y51" s="55">
        <f>Tabla1[[#This Row],[Avance 2020]]+Tabla1[[#This Row],[Avance 2021]]+Tabla1[[#This Row],[Avance 2022]]+Tabla1[[#This Row],[Avance 2023]]</f>
        <v>100</v>
      </c>
      <c r="Z51" s="56">
        <f>Tabla1[[#This Row],[Total Plan de Desarrollo]]/Tabla1[[#This Row],[Meta Cuatrienio]]</f>
        <v>1</v>
      </c>
      <c r="AA51" s="52"/>
      <c r="AB51" s="52"/>
      <c r="AC51" s="61">
        <v>0</v>
      </c>
      <c r="AD51" s="52"/>
      <c r="AE51" s="52"/>
      <c r="AF51" s="64">
        <v>0</v>
      </c>
      <c r="AG51" s="52"/>
      <c r="AH51" s="52"/>
      <c r="AI51" s="52"/>
      <c r="AJ51" s="52"/>
      <c r="AK51" s="52"/>
      <c r="AL51" s="52"/>
      <c r="AM51" s="58">
        <f>MAX(Tabla1[[#This Row],[Mar ]],Tabla1[[#This Row],[Jun]])</f>
        <v>0</v>
      </c>
      <c r="AN51" s="59">
        <f>IFERROR(Tabla1[[#This Row],[Total Vigencia]]/Tabla1[[#This Row],[Meta 2023]],0)</f>
        <v>0</v>
      </c>
      <c r="AO51" s="12" t="s">
        <v>2486</v>
      </c>
      <c r="AP51" s="12" t="s">
        <v>2485</v>
      </c>
      <c r="AQ51" s="52" t="s">
        <v>2487</v>
      </c>
      <c r="AR51" s="60">
        <v>576083205030</v>
      </c>
      <c r="AS51" s="60">
        <v>175639974134</v>
      </c>
      <c r="AT51" s="60">
        <v>1003531224934</v>
      </c>
      <c r="AU51" s="60">
        <v>733856678773</v>
      </c>
      <c r="AV51" s="60">
        <v>777980439219</v>
      </c>
      <c r="AW51" s="60">
        <v>576805028577</v>
      </c>
      <c r="AX51" s="87">
        <v>800766464193</v>
      </c>
      <c r="AY51" s="87">
        <v>221197103874</v>
      </c>
    </row>
    <row r="52" spans="2:51" ht="12" customHeight="1" x14ac:dyDescent="0.2">
      <c r="B52" s="52" t="s">
        <v>2382</v>
      </c>
      <c r="C52" s="64">
        <v>4</v>
      </c>
      <c r="D52" s="52" t="s">
        <v>2405</v>
      </c>
      <c r="E52" s="64">
        <v>49</v>
      </c>
      <c r="F52" s="52" t="s">
        <v>2400</v>
      </c>
      <c r="G52" s="53">
        <v>380</v>
      </c>
      <c r="H52" s="52" t="s">
        <v>2316</v>
      </c>
      <c r="I52">
        <v>719</v>
      </c>
      <c r="J52" t="s">
        <v>2392</v>
      </c>
      <c r="K52" s="94">
        <v>204</v>
      </c>
      <c r="L52" s="52" t="s">
        <v>2461</v>
      </c>
      <c r="M52" t="s">
        <v>2253</v>
      </c>
      <c r="N52">
        <v>100</v>
      </c>
      <c r="O52" s="54">
        <v>0</v>
      </c>
      <c r="P52" s="54">
        <v>0</v>
      </c>
      <c r="Q52" s="54">
        <v>91</v>
      </c>
      <c r="R52" s="54">
        <v>91</v>
      </c>
      <c r="S52" s="54">
        <v>9</v>
      </c>
      <c r="T52" s="54">
        <v>9</v>
      </c>
      <c r="U52" s="54">
        <v>0</v>
      </c>
      <c r="V52" s="54">
        <v>0</v>
      </c>
      <c r="W52" s="55">
        <v>0</v>
      </c>
      <c r="X52" s="55">
        <v>0</v>
      </c>
      <c r="Y52" s="55">
        <f>Tabla1[[#This Row],[Avance 2020]]+Tabla1[[#This Row],[Avance 2021]]+Tabla1[[#This Row],[Avance 2022]]+Tabla1[[#This Row],[Avance 2023]]</f>
        <v>100</v>
      </c>
      <c r="Z52" s="56">
        <f>Tabla1[[#This Row],[Total Plan de Desarrollo]]/Tabla1[[#This Row],[Meta Cuatrienio]]</f>
        <v>1</v>
      </c>
      <c r="AA52" s="52"/>
      <c r="AB52" s="52"/>
      <c r="AC52" s="61">
        <v>0</v>
      </c>
      <c r="AD52" s="52"/>
      <c r="AE52" s="52"/>
      <c r="AF52" s="64">
        <v>0</v>
      </c>
      <c r="AG52" s="52"/>
      <c r="AH52" s="52"/>
      <c r="AI52" s="52"/>
      <c r="AJ52" s="52"/>
      <c r="AK52" s="52"/>
      <c r="AL52" s="52"/>
      <c r="AM52" s="58">
        <f>MAX(Tabla1[[#This Row],[Mar ]],Tabla1[[#This Row],[Jun]])</f>
        <v>0</v>
      </c>
      <c r="AN52" s="59">
        <f>IFERROR(Tabla1[[#This Row],[Total Vigencia]]/Tabla1[[#This Row],[Meta 2023]],0)</f>
        <v>0</v>
      </c>
      <c r="AO52" s="12" t="s">
        <v>2486</v>
      </c>
      <c r="AP52" s="12" t="s">
        <v>2485</v>
      </c>
      <c r="AQ52" s="52" t="s">
        <v>2487</v>
      </c>
      <c r="AR52" s="60">
        <v>576083205030</v>
      </c>
      <c r="AS52" s="60">
        <v>175639974134</v>
      </c>
      <c r="AT52" s="60">
        <v>1003531224934</v>
      </c>
      <c r="AU52" s="60">
        <v>733856678773</v>
      </c>
      <c r="AV52" s="60">
        <v>777980439219</v>
      </c>
      <c r="AW52" s="60">
        <v>576805028577</v>
      </c>
      <c r="AX52" s="87">
        <v>800766464193</v>
      </c>
      <c r="AY52" s="87">
        <v>221197103874</v>
      </c>
    </row>
    <row r="53" spans="2:51" ht="12" customHeight="1" x14ac:dyDescent="0.2">
      <c r="B53" s="52" t="s">
        <v>2382</v>
      </c>
      <c r="C53" s="64">
        <v>4</v>
      </c>
      <c r="D53" s="52" t="s">
        <v>2405</v>
      </c>
      <c r="E53" s="64">
        <v>49</v>
      </c>
      <c r="F53" s="52" t="s">
        <v>2400</v>
      </c>
      <c r="G53" s="53">
        <v>381</v>
      </c>
      <c r="H53" s="52" t="s">
        <v>2302</v>
      </c>
      <c r="I53">
        <v>408</v>
      </c>
      <c r="J53" t="s">
        <v>2342</v>
      </c>
      <c r="K53" s="94">
        <v>113</v>
      </c>
      <c r="L53" s="52" t="s">
        <v>2460</v>
      </c>
      <c r="M53" t="s">
        <v>2253</v>
      </c>
      <c r="N53">
        <v>224</v>
      </c>
      <c r="O53" s="54">
        <v>3.87</v>
      </c>
      <c r="P53" s="54">
        <v>0</v>
      </c>
      <c r="Q53" s="54">
        <v>7.83</v>
      </c>
      <c r="R53" s="62">
        <v>4.97</v>
      </c>
      <c r="S53" s="54">
        <v>36.69</v>
      </c>
      <c r="T53" s="54">
        <v>14.02</v>
      </c>
      <c r="U53" s="62">
        <v>41.95</v>
      </c>
      <c r="V53" s="54">
        <v>3.13</v>
      </c>
      <c r="W53" s="55">
        <v>172.62</v>
      </c>
      <c r="X53" s="55">
        <v>0</v>
      </c>
      <c r="Y53" s="55">
        <f>Tabla1[[#This Row],[Avance 2020]]+Tabla1[[#This Row],[Avance 2021]]+Tabla1[[#This Row],[Avance 2022]]+Tabla1[[#This Row],[Avance 2023]]</f>
        <v>22.119999999999997</v>
      </c>
      <c r="Z53" s="56">
        <f>Tabla1[[#This Row],[Total Plan de Desarrollo]]/Tabla1[[#This Row],[Meta Cuatrienio]]</f>
        <v>9.8749999999999991E-2</v>
      </c>
      <c r="AA53" s="52"/>
      <c r="AB53" s="52"/>
      <c r="AC53" s="61">
        <v>3.13</v>
      </c>
      <c r="AD53" s="52"/>
      <c r="AE53" s="52"/>
      <c r="AF53" s="53">
        <v>7.39</v>
      </c>
      <c r="AG53" s="52"/>
      <c r="AH53" s="52"/>
      <c r="AI53" s="52"/>
      <c r="AJ53" s="52"/>
      <c r="AK53" s="52"/>
      <c r="AL53" s="52"/>
      <c r="AM53" s="58">
        <f>MAX(Tabla1[[#This Row],[Mar ]],Tabla1[[#This Row],[Jun]])</f>
        <v>7.39</v>
      </c>
      <c r="AN53" s="59">
        <f>IFERROR(Tabla1[[#This Row],[Total Vigencia]]/Tabla1[[#This Row],[Meta 2023]],0)</f>
        <v>0.17616209773539926</v>
      </c>
      <c r="AO53" s="12" t="s">
        <v>2488</v>
      </c>
      <c r="AP53" s="12" t="s">
        <v>2485</v>
      </c>
      <c r="AQ53" s="52" t="s">
        <v>2489</v>
      </c>
      <c r="AR53" s="60">
        <v>364230082</v>
      </c>
      <c r="AS53" s="60">
        <v>117522670</v>
      </c>
      <c r="AT53" s="60">
        <v>207411000</v>
      </c>
      <c r="AU53" s="60">
        <v>207411000</v>
      </c>
      <c r="AV53" s="60">
        <v>685025690</v>
      </c>
      <c r="AW53" s="60">
        <v>683026442</v>
      </c>
      <c r="AX53" s="87">
        <v>375272032</v>
      </c>
      <c r="AY53" s="87">
        <v>353536000</v>
      </c>
    </row>
    <row r="54" spans="2:51" ht="12" customHeight="1" x14ac:dyDescent="0.2">
      <c r="B54" s="52" t="s">
        <v>2382</v>
      </c>
      <c r="C54" s="64">
        <v>4</v>
      </c>
      <c r="D54" s="52" t="s">
        <v>2405</v>
      </c>
      <c r="E54" s="64">
        <v>49</v>
      </c>
      <c r="F54" s="52" t="s">
        <v>2400</v>
      </c>
      <c r="G54" s="53">
        <v>381</v>
      </c>
      <c r="H54" s="52" t="s">
        <v>2302</v>
      </c>
      <c r="I54">
        <v>679</v>
      </c>
      <c r="J54" t="s">
        <v>2366</v>
      </c>
      <c r="K54" s="94">
        <v>204</v>
      </c>
      <c r="L54" s="52" t="s">
        <v>2461</v>
      </c>
      <c r="M54" t="s">
        <v>2253</v>
      </c>
      <c r="N54">
        <v>100</v>
      </c>
      <c r="O54" s="54">
        <v>0</v>
      </c>
      <c r="P54" s="54">
        <v>0</v>
      </c>
      <c r="Q54" s="54">
        <v>70</v>
      </c>
      <c r="R54" s="54">
        <v>70</v>
      </c>
      <c r="S54" s="54">
        <v>30</v>
      </c>
      <c r="T54" s="54">
        <v>0</v>
      </c>
      <c r="U54" s="54">
        <v>5</v>
      </c>
      <c r="V54" s="54">
        <v>0</v>
      </c>
      <c r="W54" s="55">
        <v>25</v>
      </c>
      <c r="X54" s="55">
        <v>0</v>
      </c>
      <c r="Y54" s="55">
        <f>Tabla1[[#This Row],[Avance 2020]]+Tabla1[[#This Row],[Avance 2021]]+Tabla1[[#This Row],[Avance 2022]]+Tabla1[[#This Row],[Avance 2023]]</f>
        <v>70</v>
      </c>
      <c r="Z54" s="56">
        <f>Tabla1[[#This Row],[Total Plan de Desarrollo]]/Tabla1[[#This Row],[Meta Cuatrienio]]</f>
        <v>0.7</v>
      </c>
      <c r="AA54" s="52"/>
      <c r="AB54" s="52"/>
      <c r="AC54" s="61">
        <v>0</v>
      </c>
      <c r="AD54" s="52"/>
      <c r="AE54" s="52"/>
      <c r="AF54" s="53">
        <v>0</v>
      </c>
      <c r="AG54" s="52"/>
      <c r="AH54" s="52"/>
      <c r="AI54" s="52"/>
      <c r="AJ54" s="52"/>
      <c r="AK54" s="52"/>
      <c r="AL54" s="52"/>
      <c r="AM54" s="58">
        <f>MAX(Tabla1[[#This Row],[Mar ]],Tabla1[[#This Row],[Jun]])</f>
        <v>0</v>
      </c>
      <c r="AN54" s="59">
        <f>IFERROR(Tabla1[[#This Row],[Total Vigencia]]/Tabla1[[#This Row],[Meta 2023]],0)</f>
        <v>0</v>
      </c>
      <c r="AO54" s="12" t="s">
        <v>2488</v>
      </c>
      <c r="AP54" s="12" t="s">
        <v>2485</v>
      </c>
      <c r="AQ54" s="52" t="s">
        <v>2489</v>
      </c>
      <c r="AR54" s="88">
        <v>25610011244</v>
      </c>
      <c r="AS54" s="88">
        <v>25500765156</v>
      </c>
      <c r="AT54" s="87">
        <v>6999605616</v>
      </c>
      <c r="AU54" s="87">
        <v>5111893906</v>
      </c>
      <c r="AV54" s="87">
        <v>30176232934</v>
      </c>
      <c r="AW54" s="87">
        <v>14653861640</v>
      </c>
      <c r="AX54" s="87">
        <v>154592882037</v>
      </c>
      <c r="AY54" s="87">
        <v>68669082796</v>
      </c>
    </row>
    <row r="55" spans="2:51" ht="12" customHeight="1" x14ac:dyDescent="0.2">
      <c r="B55" s="52" t="s">
        <v>2382</v>
      </c>
      <c r="C55" s="64">
        <v>4</v>
      </c>
      <c r="D55" s="52" t="s">
        <v>2405</v>
      </c>
      <c r="E55" s="64">
        <v>49</v>
      </c>
      <c r="F55" s="52" t="s">
        <v>2400</v>
      </c>
      <c r="G55" s="53">
        <v>382</v>
      </c>
      <c r="H55" s="52" t="s">
        <v>2394</v>
      </c>
      <c r="I55">
        <v>409</v>
      </c>
      <c r="J55" t="s">
        <v>2367</v>
      </c>
      <c r="K55" s="94">
        <v>204</v>
      </c>
      <c r="L55" s="52" t="s">
        <v>2461</v>
      </c>
      <c r="M55" t="s">
        <v>2253</v>
      </c>
      <c r="N55">
        <v>17</v>
      </c>
      <c r="O55" s="54">
        <v>0</v>
      </c>
      <c r="P55" s="54">
        <v>0</v>
      </c>
      <c r="Q55" s="54">
        <v>6</v>
      </c>
      <c r="R55" s="54">
        <v>0</v>
      </c>
      <c r="S55" s="54">
        <v>6</v>
      </c>
      <c r="T55" s="54">
        <v>0</v>
      </c>
      <c r="U55" s="54">
        <v>17</v>
      </c>
      <c r="V55" s="54">
        <v>1</v>
      </c>
      <c r="W55" s="55">
        <v>0</v>
      </c>
      <c r="X55" s="55">
        <v>0</v>
      </c>
      <c r="Y55" s="55">
        <f>Tabla1[[#This Row],[Avance 2020]]+Tabla1[[#This Row],[Avance 2021]]+Tabla1[[#This Row],[Avance 2022]]+Tabla1[[#This Row],[Avance 2023]]</f>
        <v>1</v>
      </c>
      <c r="Z55" s="56">
        <f>Tabla1[[#This Row],[Total Plan de Desarrollo]]/Tabla1[[#This Row],[Meta Cuatrienio]]</f>
        <v>5.8823529411764705E-2</v>
      </c>
      <c r="AA55" s="52"/>
      <c r="AB55" s="52"/>
      <c r="AC55" s="61">
        <v>1</v>
      </c>
      <c r="AD55" s="52"/>
      <c r="AE55" s="52"/>
      <c r="AF55" s="53">
        <v>1</v>
      </c>
      <c r="AG55" s="52"/>
      <c r="AH55" s="52"/>
      <c r="AI55" s="52"/>
      <c r="AJ55" s="52"/>
      <c r="AK55" s="52"/>
      <c r="AL55" s="52"/>
      <c r="AM55" s="58">
        <f>MAX(Tabla1[[#This Row],[Mar ]],Tabla1[[#This Row],[Jun]])</f>
        <v>1</v>
      </c>
      <c r="AN55" s="59">
        <f>IFERROR(Tabla1[[#This Row],[Total Vigencia]]/Tabla1[[#This Row],[Meta 2023]],0)</f>
        <v>5.8823529411764705E-2</v>
      </c>
      <c r="AO55" s="12" t="s">
        <v>2491</v>
      </c>
      <c r="AP55" s="12" t="s">
        <v>2490</v>
      </c>
      <c r="AQ55" s="52" t="s">
        <v>2492</v>
      </c>
      <c r="AR55" s="60">
        <v>45588403501</v>
      </c>
      <c r="AS55" s="60">
        <v>35885407058</v>
      </c>
      <c r="AT55" s="60">
        <v>132041888832</v>
      </c>
      <c r="AU55" s="60">
        <v>68914884732</v>
      </c>
      <c r="AV55" s="60">
        <v>291297738352</v>
      </c>
      <c r="AW55" s="60">
        <v>221096030418</v>
      </c>
      <c r="AX55" s="87">
        <v>119485121919</v>
      </c>
      <c r="AY55" s="87">
        <v>57276275370</v>
      </c>
    </row>
    <row r="56" spans="2:51" ht="12" customHeight="1" x14ac:dyDescent="0.2">
      <c r="B56" s="52" t="s">
        <v>2382</v>
      </c>
      <c r="C56" s="64">
        <v>4</v>
      </c>
      <c r="D56" s="52" t="s">
        <v>2405</v>
      </c>
      <c r="E56" s="64">
        <v>49</v>
      </c>
      <c r="F56" s="52" t="s">
        <v>2400</v>
      </c>
      <c r="G56" s="53">
        <v>382</v>
      </c>
      <c r="H56" s="52" t="s">
        <v>2394</v>
      </c>
      <c r="I56">
        <v>639</v>
      </c>
      <c r="J56" t="s">
        <v>2368</v>
      </c>
      <c r="K56" s="94">
        <v>204</v>
      </c>
      <c r="L56" s="52" t="s">
        <v>2461</v>
      </c>
      <c r="M56" t="s">
        <v>2253</v>
      </c>
      <c r="N56">
        <v>12</v>
      </c>
      <c r="O56" s="54">
        <v>0</v>
      </c>
      <c r="P56" s="54">
        <v>0</v>
      </c>
      <c r="Q56" s="54">
        <v>1</v>
      </c>
      <c r="R56" s="54">
        <v>0</v>
      </c>
      <c r="S56" s="54">
        <v>5</v>
      </c>
      <c r="T56" s="54">
        <v>0</v>
      </c>
      <c r="U56" s="54">
        <v>11</v>
      </c>
      <c r="V56" s="54">
        <v>0</v>
      </c>
      <c r="W56" s="55">
        <v>1</v>
      </c>
      <c r="X56" s="55">
        <v>0</v>
      </c>
      <c r="Y56" s="55">
        <f>Tabla1[[#This Row],[Avance 2020]]+Tabla1[[#This Row],[Avance 2021]]+Tabla1[[#This Row],[Avance 2022]]+Tabla1[[#This Row],[Avance 2023]]</f>
        <v>0</v>
      </c>
      <c r="Z56" s="56">
        <f>Tabla1[[#This Row],[Total Plan de Desarrollo]]/Tabla1[[#This Row],[Meta Cuatrienio]]</f>
        <v>0</v>
      </c>
      <c r="AA56" s="52"/>
      <c r="AB56" s="52"/>
      <c r="AC56" s="61">
        <v>0</v>
      </c>
      <c r="AD56" s="52"/>
      <c r="AE56" s="52"/>
      <c r="AF56" s="64">
        <v>0</v>
      </c>
      <c r="AG56" s="52"/>
      <c r="AH56" s="52"/>
      <c r="AI56" s="52"/>
      <c r="AJ56" s="52"/>
      <c r="AK56" s="52"/>
      <c r="AL56" s="52"/>
      <c r="AM56" s="58">
        <f>MAX(Tabla1[[#This Row],[Mar ]],Tabla1[[#This Row],[Jun]])</f>
        <v>0</v>
      </c>
      <c r="AN56" s="59">
        <f>IFERROR(Tabla1[[#This Row],[Total Vigencia]]/Tabla1[[#This Row],[Meta 2023]],0)</f>
        <v>0</v>
      </c>
      <c r="AO56" s="12" t="s">
        <v>2491</v>
      </c>
      <c r="AP56" s="12" t="s">
        <v>2490</v>
      </c>
      <c r="AQ56" s="52" t="s">
        <v>2492</v>
      </c>
      <c r="AR56" s="60">
        <v>45588403501</v>
      </c>
      <c r="AS56" s="60">
        <v>35885407058</v>
      </c>
      <c r="AT56" s="60">
        <v>132041888832</v>
      </c>
      <c r="AU56" s="60">
        <v>68914884732</v>
      </c>
      <c r="AV56" s="60">
        <v>291297738352</v>
      </c>
      <c r="AW56" s="60">
        <v>221096030418</v>
      </c>
      <c r="AX56" s="87">
        <v>119485121919</v>
      </c>
      <c r="AY56" s="87">
        <v>57276275370</v>
      </c>
    </row>
    <row r="57" spans="2:51" ht="12" customHeight="1" x14ac:dyDescent="0.2">
      <c r="B57" s="52" t="s">
        <v>2382</v>
      </c>
      <c r="C57" s="64">
        <v>4</v>
      </c>
      <c r="D57" s="52" t="s">
        <v>2405</v>
      </c>
      <c r="E57" s="64">
        <v>49</v>
      </c>
      <c r="F57" s="52" t="s">
        <v>2400</v>
      </c>
      <c r="G57" s="53">
        <v>382</v>
      </c>
      <c r="H57" s="52" t="s">
        <v>2394</v>
      </c>
      <c r="I57">
        <v>720</v>
      </c>
      <c r="J57" t="s">
        <v>2393</v>
      </c>
      <c r="K57" s="94">
        <v>204</v>
      </c>
      <c r="L57" s="52" t="s">
        <v>2461</v>
      </c>
      <c r="M57" t="s">
        <v>2253</v>
      </c>
      <c r="N57">
        <v>61</v>
      </c>
      <c r="O57" s="54">
        <v>0</v>
      </c>
      <c r="P57" s="54">
        <v>0</v>
      </c>
      <c r="Q57" s="54">
        <v>1</v>
      </c>
      <c r="R57" s="54">
        <v>1</v>
      </c>
      <c r="S57" s="54">
        <v>20</v>
      </c>
      <c r="T57" s="54">
        <v>0</v>
      </c>
      <c r="U57" s="54">
        <v>20</v>
      </c>
      <c r="V57" s="54">
        <v>0</v>
      </c>
      <c r="W57" s="55">
        <v>40</v>
      </c>
      <c r="X57" s="55">
        <v>0</v>
      </c>
      <c r="Y57" s="55">
        <f>Tabla1[[#This Row],[Avance 2020]]+Tabla1[[#This Row],[Avance 2021]]+Tabla1[[#This Row],[Avance 2022]]+Tabla1[[#This Row],[Avance 2023]]</f>
        <v>1</v>
      </c>
      <c r="Z57" s="56">
        <f>Tabla1[[#This Row],[Total Plan de Desarrollo]]/Tabla1[[#This Row],[Meta Cuatrienio]]</f>
        <v>1.6393442622950821E-2</v>
      </c>
      <c r="AA57" s="52"/>
      <c r="AB57" s="52"/>
      <c r="AC57" s="61">
        <v>0</v>
      </c>
      <c r="AD57" s="52"/>
      <c r="AE57" s="52"/>
      <c r="AF57" s="64">
        <v>0</v>
      </c>
      <c r="AG57" s="52"/>
      <c r="AH57" s="52"/>
      <c r="AI57" s="52"/>
      <c r="AJ57" s="52"/>
      <c r="AK57" s="52"/>
      <c r="AL57" s="52"/>
      <c r="AM57" s="58">
        <f>MAX(Tabla1[[#This Row],[Mar ]],Tabla1[[#This Row],[Jun]])</f>
        <v>0</v>
      </c>
      <c r="AN57" s="59">
        <f>IFERROR(Tabla1[[#This Row],[Total Vigencia]]/Tabla1[[#This Row],[Meta 2023]],0)</f>
        <v>0</v>
      </c>
      <c r="AO57" s="12" t="s">
        <v>2491</v>
      </c>
      <c r="AP57" s="12" t="s">
        <v>2490</v>
      </c>
      <c r="AQ57" s="52" t="s">
        <v>2492</v>
      </c>
      <c r="AR57" s="60">
        <v>45588403501</v>
      </c>
      <c r="AS57" s="60">
        <v>35885407058</v>
      </c>
      <c r="AT57" s="60">
        <v>132041888832</v>
      </c>
      <c r="AU57" s="60">
        <v>68914884732</v>
      </c>
      <c r="AV57" s="60">
        <v>291297738352</v>
      </c>
      <c r="AW57" s="60">
        <v>221096030418</v>
      </c>
      <c r="AX57" s="87">
        <v>119485121919</v>
      </c>
      <c r="AY57" s="87">
        <v>57276275370</v>
      </c>
    </row>
    <row r="58" spans="2:51" ht="12" customHeight="1" x14ac:dyDescent="0.2">
      <c r="B58" s="52" t="s">
        <v>2378</v>
      </c>
      <c r="C58" s="64">
        <v>4</v>
      </c>
      <c r="D58" s="52" t="s">
        <v>2405</v>
      </c>
      <c r="E58" s="64">
        <v>49</v>
      </c>
      <c r="F58" s="52" t="s">
        <v>2400</v>
      </c>
      <c r="G58" s="53">
        <v>383</v>
      </c>
      <c r="H58" s="52" t="s">
        <v>2303</v>
      </c>
      <c r="I58">
        <v>410</v>
      </c>
      <c r="J58" t="s">
        <v>2344</v>
      </c>
      <c r="K58" s="94">
        <v>113</v>
      </c>
      <c r="L58" t="s">
        <v>2461</v>
      </c>
      <c r="M58" t="s">
        <v>2253</v>
      </c>
      <c r="N58">
        <v>0.25</v>
      </c>
      <c r="O58" s="62">
        <v>0.05</v>
      </c>
      <c r="P58" s="54">
        <v>0</v>
      </c>
      <c r="Q58" s="54">
        <v>0</v>
      </c>
      <c r="R58" s="54">
        <v>0</v>
      </c>
      <c r="S58" s="54">
        <v>0</v>
      </c>
      <c r="T58" s="54">
        <v>0</v>
      </c>
      <c r="U58" s="62">
        <v>0.25</v>
      </c>
      <c r="V58" s="54">
        <v>0</v>
      </c>
      <c r="W58" s="55">
        <v>0</v>
      </c>
      <c r="X58" s="55">
        <v>0</v>
      </c>
      <c r="Y58" s="55">
        <f>Tabla1[[#This Row],[Avance 2020]]+Tabla1[[#This Row],[Avance 2021]]+Tabla1[[#This Row],[Avance 2022]]+Tabla1[[#This Row],[Avance 2023]]</f>
        <v>0</v>
      </c>
      <c r="Z58" s="56">
        <f>Tabla1[[#This Row],[Total Plan de Desarrollo]]/Tabla1[[#This Row],[Meta Cuatrienio]]</f>
        <v>0</v>
      </c>
      <c r="AA58" s="52"/>
      <c r="AB58" s="52"/>
      <c r="AC58" s="61">
        <v>0</v>
      </c>
      <c r="AD58" s="52"/>
      <c r="AE58" s="52"/>
      <c r="AF58" s="64">
        <v>0</v>
      </c>
      <c r="AG58" s="52"/>
      <c r="AH58" s="52"/>
      <c r="AI58" s="52"/>
      <c r="AJ58" s="52"/>
      <c r="AK58" s="52"/>
      <c r="AL58" s="52"/>
      <c r="AM58" s="58">
        <f>MAX(Tabla1[[#This Row],[Mar ]],Tabla1[[#This Row],[Jun]])</f>
        <v>0</v>
      </c>
      <c r="AN58" s="59">
        <f>IFERROR(Tabla1[[#This Row],[Total Vigencia]]/Tabla1[[#This Row],[Meta 2023]],0)</f>
        <v>0</v>
      </c>
      <c r="AO58" s="12" t="s">
        <v>2493</v>
      </c>
      <c r="AP58" s="52" t="s">
        <v>2485</v>
      </c>
      <c r="AQ58" s="12" t="s">
        <v>2494</v>
      </c>
      <c r="AR58" s="60"/>
      <c r="AS58" s="60"/>
      <c r="AT58" s="60"/>
      <c r="AU58" s="60"/>
      <c r="AV58" s="60"/>
      <c r="AW58" s="60"/>
      <c r="AX58" s="87">
        <v>360000000</v>
      </c>
      <c r="AY58" s="87">
        <v>0</v>
      </c>
    </row>
    <row r="59" spans="2:51" ht="12" customHeight="1" x14ac:dyDescent="0.2">
      <c r="B59" s="52" t="s">
        <v>2382</v>
      </c>
      <c r="C59" s="64">
        <v>4</v>
      </c>
      <c r="D59" s="52" t="s">
        <v>2405</v>
      </c>
      <c r="E59" s="64">
        <v>49</v>
      </c>
      <c r="F59" s="52" t="s">
        <v>2400</v>
      </c>
      <c r="G59" s="53">
        <v>388</v>
      </c>
      <c r="H59" s="52" t="s">
        <v>2311</v>
      </c>
      <c r="I59">
        <v>415</v>
      </c>
      <c r="J59" t="s">
        <v>2369</v>
      </c>
      <c r="K59" s="94">
        <v>204</v>
      </c>
      <c r="L59" s="52" t="s">
        <v>2461</v>
      </c>
      <c r="M59" t="s">
        <v>2253</v>
      </c>
      <c r="N59">
        <v>5000</v>
      </c>
      <c r="O59" s="54">
        <v>0</v>
      </c>
      <c r="P59" s="54">
        <v>0</v>
      </c>
      <c r="Q59" s="54">
        <v>1614</v>
      </c>
      <c r="R59" s="54">
        <v>1613</v>
      </c>
      <c r="S59" s="54">
        <v>624</v>
      </c>
      <c r="T59" s="54">
        <v>90</v>
      </c>
      <c r="U59" s="54">
        <v>3297</v>
      </c>
      <c r="V59" s="54">
        <v>0</v>
      </c>
      <c r="W59" s="55">
        <v>0</v>
      </c>
      <c r="X59" s="55">
        <v>0</v>
      </c>
      <c r="Y59" s="55">
        <f>Tabla1[[#This Row],[Avance 2020]]+Tabla1[[#This Row],[Avance 2021]]+Tabla1[[#This Row],[Avance 2022]]+Tabla1[[#This Row],[Avance 2023]]</f>
        <v>1703</v>
      </c>
      <c r="Z59" s="56">
        <f>Tabla1[[#This Row],[Total Plan de Desarrollo]]/Tabla1[[#This Row],[Meta Cuatrienio]]</f>
        <v>0.34060000000000001</v>
      </c>
      <c r="AA59" s="52"/>
      <c r="AB59" s="52"/>
      <c r="AC59" s="61">
        <v>0</v>
      </c>
      <c r="AD59" s="52"/>
      <c r="AE59" s="52"/>
      <c r="AF59" s="64"/>
      <c r="AG59" s="52"/>
      <c r="AH59" s="52"/>
      <c r="AI59" s="52"/>
      <c r="AJ59" s="52"/>
      <c r="AK59" s="52"/>
      <c r="AL59" s="52"/>
      <c r="AM59" s="58">
        <f>MAX(Tabla1[[#This Row],[Mar ]],Tabla1[[#This Row],[Jun]])</f>
        <v>0</v>
      </c>
      <c r="AN59" s="59">
        <f>IFERROR(Tabla1[[#This Row],[Total Vigencia]]/Tabla1[[#This Row],[Meta 2023]],0)</f>
        <v>0</v>
      </c>
      <c r="AO59" s="12" t="s">
        <v>2505</v>
      </c>
      <c r="AP59" s="12" t="s">
        <v>2504</v>
      </c>
      <c r="AQ59" s="12" t="s">
        <v>2506</v>
      </c>
      <c r="AR59" s="60">
        <v>0</v>
      </c>
      <c r="AS59" s="60">
        <v>0</v>
      </c>
      <c r="AT59" s="60">
        <v>0</v>
      </c>
      <c r="AU59" s="60">
        <v>0</v>
      </c>
      <c r="AV59" s="87">
        <v>5591943201</v>
      </c>
      <c r="AW59" s="87">
        <v>4318023629</v>
      </c>
      <c r="AX59" s="87">
        <v>899561250</v>
      </c>
      <c r="AY59" s="87">
        <v>779834469</v>
      </c>
    </row>
    <row r="60" spans="2:51" ht="12" customHeight="1" x14ac:dyDescent="0.2">
      <c r="B60" s="52" t="s">
        <v>2382</v>
      </c>
      <c r="C60" s="64">
        <v>4</v>
      </c>
      <c r="D60" s="52" t="s">
        <v>2405</v>
      </c>
      <c r="E60" s="64">
        <v>49</v>
      </c>
      <c r="F60" s="52" t="s">
        <v>2400</v>
      </c>
      <c r="G60" s="53">
        <v>392</v>
      </c>
      <c r="H60" s="52" t="s">
        <v>2395</v>
      </c>
      <c r="I60">
        <v>419</v>
      </c>
      <c r="J60" t="s">
        <v>2370</v>
      </c>
      <c r="K60" s="94">
        <v>204</v>
      </c>
      <c r="L60" s="52" t="s">
        <v>2461</v>
      </c>
      <c r="M60" t="s">
        <v>2253</v>
      </c>
      <c r="N60">
        <v>360</v>
      </c>
      <c r="O60" s="54">
        <v>31.28</v>
      </c>
      <c r="P60" s="54">
        <v>14.68</v>
      </c>
      <c r="Q60" s="54">
        <v>86.89</v>
      </c>
      <c r="R60" s="54">
        <v>13.52</v>
      </c>
      <c r="S60" s="54">
        <v>291.19</v>
      </c>
      <c r="T60" s="54">
        <v>236.77</v>
      </c>
      <c r="U60" s="54">
        <v>95.03</v>
      </c>
      <c r="V60" s="54">
        <v>81.14</v>
      </c>
      <c r="W60" s="55">
        <v>0</v>
      </c>
      <c r="X60" s="55">
        <v>0</v>
      </c>
      <c r="Y60" s="55">
        <f>Tabla1[[#This Row],[Avance 2020]]+Tabla1[[#This Row],[Avance 2021]]+Tabla1[[#This Row],[Avance 2022]]+Tabla1[[#This Row],[Avance 2023]]</f>
        <v>346.11</v>
      </c>
      <c r="Z60" s="56">
        <f>Tabla1[[#This Row],[Total Plan de Desarrollo]]/Tabla1[[#This Row],[Meta Cuatrienio]]</f>
        <v>0.9614166666666667</v>
      </c>
      <c r="AA60" s="52"/>
      <c r="AB60" s="52"/>
      <c r="AC60" s="61">
        <v>81.14</v>
      </c>
      <c r="AD60" s="52"/>
      <c r="AE60" s="52"/>
      <c r="AF60" s="64">
        <v>94.03</v>
      </c>
      <c r="AG60" s="52"/>
      <c r="AH60" s="52"/>
      <c r="AI60" s="52"/>
      <c r="AJ60" s="52"/>
      <c r="AK60" s="52"/>
      <c r="AL60" s="52"/>
      <c r="AM60" s="58">
        <f>MAX(Tabla1[[#This Row],[Mar ]],Tabla1[[#This Row],[Jun]])</f>
        <v>94.03</v>
      </c>
      <c r="AN60" s="59">
        <f>IFERROR(Tabla1[[#This Row],[Total Vigencia]]/Tabla1[[#This Row],[Meta 2023]],0)</f>
        <v>0.98947700726086496</v>
      </c>
      <c r="AO60" s="12" t="s">
        <v>2514</v>
      </c>
      <c r="AP60" s="12" t="s">
        <v>2513</v>
      </c>
      <c r="AQ60" s="12" t="s">
        <v>2515</v>
      </c>
      <c r="AR60" s="60">
        <v>29975427116</v>
      </c>
      <c r="AS60" s="60">
        <v>29972664898</v>
      </c>
      <c r="AT60" s="60">
        <v>50792480509</v>
      </c>
      <c r="AU60" s="60">
        <v>50446906656</v>
      </c>
      <c r="AV60" s="60">
        <v>51432284668</v>
      </c>
      <c r="AW60" s="60">
        <v>51432284668</v>
      </c>
      <c r="AX60" s="87">
        <v>94202612067</v>
      </c>
      <c r="AY60" s="87">
        <v>73383515726</v>
      </c>
    </row>
    <row r="61" spans="2:51" ht="12" customHeight="1" x14ac:dyDescent="0.2">
      <c r="B61" s="52" t="s">
        <v>2382</v>
      </c>
      <c r="C61" s="64">
        <v>4</v>
      </c>
      <c r="D61" s="52" t="s">
        <v>2405</v>
      </c>
      <c r="E61" s="64">
        <v>49</v>
      </c>
      <c r="F61" s="52" t="s">
        <v>2400</v>
      </c>
      <c r="G61" s="53">
        <v>393</v>
      </c>
      <c r="H61" s="52" t="s">
        <v>2294</v>
      </c>
      <c r="I61">
        <v>420</v>
      </c>
      <c r="J61" t="s">
        <v>2371</v>
      </c>
      <c r="K61" s="94">
        <v>204</v>
      </c>
      <c r="L61" s="52" t="s">
        <v>2461</v>
      </c>
      <c r="M61" t="s">
        <v>2253</v>
      </c>
      <c r="N61">
        <v>43</v>
      </c>
      <c r="O61" s="54">
        <v>0</v>
      </c>
      <c r="P61" s="54">
        <v>0</v>
      </c>
      <c r="Q61" s="54">
        <v>24</v>
      </c>
      <c r="R61" s="54">
        <v>20</v>
      </c>
      <c r="S61" s="54">
        <v>3</v>
      </c>
      <c r="T61" s="54">
        <v>3</v>
      </c>
      <c r="U61" s="54">
        <v>9</v>
      </c>
      <c r="V61" s="54">
        <v>0</v>
      </c>
      <c r="W61" s="55">
        <v>11</v>
      </c>
      <c r="X61" s="55">
        <v>0</v>
      </c>
      <c r="Y61" s="55">
        <f>Tabla1[[#This Row],[Avance 2020]]+Tabla1[[#This Row],[Avance 2021]]+Tabla1[[#This Row],[Avance 2022]]+Tabla1[[#This Row],[Avance 2023]]</f>
        <v>23</v>
      </c>
      <c r="Z61" s="56">
        <f>Tabla1[[#This Row],[Total Plan de Desarrollo]]/Tabla1[[#This Row],[Meta Cuatrienio]]</f>
        <v>0.53488372093023251</v>
      </c>
      <c r="AA61" s="52"/>
      <c r="AB61" s="52"/>
      <c r="AC61" s="61">
        <v>0</v>
      </c>
      <c r="AD61" s="52"/>
      <c r="AE61" s="52"/>
      <c r="AF61" s="64">
        <v>3</v>
      </c>
      <c r="AG61" s="52"/>
      <c r="AH61" s="52"/>
      <c r="AI61" s="52"/>
      <c r="AJ61" s="52"/>
      <c r="AK61" s="52"/>
      <c r="AL61" s="52"/>
      <c r="AM61" s="58">
        <f>MAX(Tabla1[[#This Row],[Mar ]],Tabla1[[#This Row],[Jun]])</f>
        <v>3</v>
      </c>
      <c r="AN61" s="59">
        <f>IFERROR(Tabla1[[#This Row],[Total Vigencia]]/Tabla1[[#This Row],[Meta 2023]],0)</f>
        <v>0.33333333333333331</v>
      </c>
      <c r="AO61" s="12" t="s">
        <v>2517</v>
      </c>
      <c r="AP61" s="12" t="s">
        <v>2516</v>
      </c>
      <c r="AQ61" s="12" t="s">
        <v>2518</v>
      </c>
      <c r="AR61" s="60">
        <v>0</v>
      </c>
      <c r="AS61" s="60">
        <v>0</v>
      </c>
      <c r="AT61" s="60">
        <v>0</v>
      </c>
      <c r="AU61" s="60">
        <v>0</v>
      </c>
      <c r="AV61" s="60">
        <v>0</v>
      </c>
      <c r="AW61" s="60">
        <v>0</v>
      </c>
      <c r="AX61" s="60">
        <v>0</v>
      </c>
      <c r="AY61" s="60">
        <v>0</v>
      </c>
    </row>
    <row r="62" spans="2:51" ht="12" customHeight="1" x14ac:dyDescent="0.2">
      <c r="B62" s="52" t="s">
        <v>2382</v>
      </c>
      <c r="C62" s="64">
        <v>4</v>
      </c>
      <c r="D62" s="52" t="s">
        <v>2405</v>
      </c>
      <c r="E62" s="64">
        <v>49</v>
      </c>
      <c r="F62" s="52" t="s">
        <v>2400</v>
      </c>
      <c r="G62" s="53">
        <v>394</v>
      </c>
      <c r="H62" s="52" t="s">
        <v>2299</v>
      </c>
      <c r="I62">
        <v>421</v>
      </c>
      <c r="J62" t="s">
        <v>2372</v>
      </c>
      <c r="K62" s="94">
        <v>204</v>
      </c>
      <c r="L62" s="52" t="s">
        <v>2461</v>
      </c>
      <c r="M62" t="s">
        <v>2253</v>
      </c>
      <c r="N62">
        <v>1</v>
      </c>
      <c r="O62" s="54">
        <v>0</v>
      </c>
      <c r="P62" s="54">
        <v>0</v>
      </c>
      <c r="Q62" s="54">
        <v>0</v>
      </c>
      <c r="R62" s="54">
        <v>0</v>
      </c>
      <c r="S62" s="54">
        <v>0</v>
      </c>
      <c r="T62" s="54">
        <v>0</v>
      </c>
      <c r="U62" s="54">
        <v>0</v>
      </c>
      <c r="V62" s="54">
        <v>0</v>
      </c>
      <c r="W62" s="55">
        <v>1</v>
      </c>
      <c r="X62" s="55">
        <v>0</v>
      </c>
      <c r="Y62" s="55">
        <f>Tabla1[[#This Row],[Avance 2020]]+Tabla1[[#This Row],[Avance 2021]]+Tabla1[[#This Row],[Avance 2022]]+Tabla1[[#This Row],[Avance 2023]]</f>
        <v>0</v>
      </c>
      <c r="Z62" s="56">
        <f>Tabla1[[#This Row],[Total Plan de Desarrollo]]/Tabla1[[#This Row],[Meta Cuatrienio]]</f>
        <v>0</v>
      </c>
      <c r="AA62" s="52"/>
      <c r="AB62" s="52"/>
      <c r="AC62" s="61">
        <v>0</v>
      </c>
      <c r="AD62" s="52"/>
      <c r="AE62" s="52"/>
      <c r="AF62" s="64">
        <v>0</v>
      </c>
      <c r="AG62" s="52"/>
      <c r="AH62" s="52"/>
      <c r="AI62" s="52"/>
      <c r="AJ62" s="52"/>
      <c r="AK62" s="52"/>
      <c r="AL62" s="52"/>
      <c r="AM62" s="58">
        <f>MAX(Tabla1[[#This Row],[Mar ]],Tabla1[[#This Row],[Jun]])</f>
        <v>0</v>
      </c>
      <c r="AN62" s="59">
        <f>IFERROR(Tabla1[[#This Row],[Total Vigencia]]/Tabla1[[#This Row],[Meta 2023]],0)</f>
        <v>0</v>
      </c>
      <c r="AO62" s="12" t="s">
        <v>2519</v>
      </c>
      <c r="AP62" s="12" t="s">
        <v>2520</v>
      </c>
      <c r="AQ62" s="12" t="s">
        <v>2521</v>
      </c>
      <c r="AR62" s="60">
        <v>0</v>
      </c>
      <c r="AS62" s="60">
        <v>0</v>
      </c>
      <c r="AT62" s="60">
        <v>0</v>
      </c>
      <c r="AU62" s="60">
        <v>0</v>
      </c>
      <c r="AV62" s="60">
        <v>0</v>
      </c>
      <c r="AW62" s="60">
        <v>0</v>
      </c>
      <c r="AX62" s="60">
        <v>0</v>
      </c>
      <c r="AY62" s="60">
        <v>0</v>
      </c>
    </row>
    <row r="63" spans="2:51" ht="12" customHeight="1" x14ac:dyDescent="0.2">
      <c r="B63" s="52" t="s">
        <v>2382</v>
      </c>
      <c r="C63" s="64">
        <v>4</v>
      </c>
      <c r="D63" s="52" t="s">
        <v>2405</v>
      </c>
      <c r="E63" s="64">
        <v>49</v>
      </c>
      <c r="F63" s="52" t="s">
        <v>2400</v>
      </c>
      <c r="G63" s="53">
        <v>396</v>
      </c>
      <c r="H63" s="52" t="s">
        <v>2295</v>
      </c>
      <c r="I63">
        <v>423</v>
      </c>
      <c r="J63" t="s">
        <v>2373</v>
      </c>
      <c r="K63" s="94">
        <v>204</v>
      </c>
      <c r="L63" s="52" t="s">
        <v>2461</v>
      </c>
      <c r="M63" t="s">
        <v>2253</v>
      </c>
      <c r="N63">
        <v>6</v>
      </c>
      <c r="O63" s="54">
        <v>0</v>
      </c>
      <c r="P63" s="54">
        <v>0</v>
      </c>
      <c r="Q63" s="54">
        <v>3</v>
      </c>
      <c r="R63" s="54">
        <v>3</v>
      </c>
      <c r="S63" s="54">
        <v>3</v>
      </c>
      <c r="T63" s="54">
        <v>0</v>
      </c>
      <c r="U63" s="54">
        <v>1</v>
      </c>
      <c r="V63" s="54">
        <v>0</v>
      </c>
      <c r="W63" s="55">
        <v>2</v>
      </c>
      <c r="X63" s="55">
        <v>0</v>
      </c>
      <c r="Y63" s="55">
        <f>Tabla1[[#This Row],[Avance 2020]]+Tabla1[[#This Row],[Avance 2021]]+Tabla1[[#This Row],[Avance 2022]]+Tabla1[[#This Row],[Avance 2023]]</f>
        <v>3</v>
      </c>
      <c r="Z63" s="56">
        <f>Tabla1[[#This Row],[Total Plan de Desarrollo]]/Tabla1[[#This Row],[Meta Cuatrienio]]</f>
        <v>0.5</v>
      </c>
      <c r="AA63" s="52"/>
      <c r="AB63" s="52"/>
      <c r="AC63" s="61">
        <v>0</v>
      </c>
      <c r="AD63" s="52"/>
      <c r="AE63" s="52"/>
      <c r="AF63" s="64">
        <v>0</v>
      </c>
      <c r="AG63" s="52"/>
      <c r="AH63" s="52"/>
      <c r="AI63" s="52"/>
      <c r="AJ63" s="52"/>
      <c r="AK63" s="52"/>
      <c r="AL63" s="52"/>
      <c r="AM63" s="58">
        <f>MAX(Tabla1[[#This Row],[Mar ]],Tabla1[[#This Row],[Jun]])</f>
        <v>0</v>
      </c>
      <c r="AN63" s="59">
        <f>IFERROR(Tabla1[[#This Row],[Total Vigencia]]/Tabla1[[#This Row],[Meta 2023]],0)</f>
        <v>0</v>
      </c>
      <c r="AO63" s="12" t="s">
        <v>2525</v>
      </c>
      <c r="AP63" s="12" t="s">
        <v>2524</v>
      </c>
      <c r="AQ63" s="12" t="s">
        <v>2526</v>
      </c>
      <c r="AR63" s="60">
        <v>203000000</v>
      </c>
      <c r="AS63" s="60">
        <v>0</v>
      </c>
      <c r="AT63" s="60">
        <v>82377665</v>
      </c>
      <c r="AU63" s="60">
        <v>82377665</v>
      </c>
      <c r="AV63" s="60">
        <v>0</v>
      </c>
      <c r="AW63" s="60">
        <v>0</v>
      </c>
      <c r="AX63" s="60">
        <v>0</v>
      </c>
      <c r="AY63" s="60">
        <v>0</v>
      </c>
    </row>
    <row r="64" spans="2:51" ht="12" customHeight="1" x14ac:dyDescent="0.2">
      <c r="B64" s="52" t="s">
        <v>2382</v>
      </c>
      <c r="C64" s="64">
        <v>4</v>
      </c>
      <c r="D64" s="52" t="s">
        <v>2405</v>
      </c>
      <c r="E64" s="64">
        <v>49</v>
      </c>
      <c r="F64" s="52" t="s">
        <v>2400</v>
      </c>
      <c r="G64" s="53">
        <v>396</v>
      </c>
      <c r="H64" s="52" t="s">
        <v>2295</v>
      </c>
      <c r="I64">
        <v>640</v>
      </c>
      <c r="J64" t="s">
        <v>2374</v>
      </c>
      <c r="K64" s="94">
        <v>204</v>
      </c>
      <c r="L64" s="52" t="s">
        <v>2461</v>
      </c>
      <c r="M64" t="s">
        <v>2253</v>
      </c>
      <c r="N64">
        <v>6</v>
      </c>
      <c r="O64" s="54">
        <v>0</v>
      </c>
      <c r="P64" s="54">
        <v>0</v>
      </c>
      <c r="Q64" s="54">
        <v>3</v>
      </c>
      <c r="R64" s="54">
        <v>3</v>
      </c>
      <c r="S64" s="54">
        <v>3</v>
      </c>
      <c r="T64" s="54">
        <v>0</v>
      </c>
      <c r="U64" s="54">
        <v>1</v>
      </c>
      <c r="V64" s="54">
        <v>0</v>
      </c>
      <c r="W64" s="55">
        <v>2</v>
      </c>
      <c r="X64" s="55">
        <v>0</v>
      </c>
      <c r="Y64" s="55">
        <f>Tabla1[[#This Row],[Avance 2020]]+Tabla1[[#This Row],[Avance 2021]]+Tabla1[[#This Row],[Avance 2022]]+Tabla1[[#This Row],[Avance 2023]]</f>
        <v>3</v>
      </c>
      <c r="Z64" s="56">
        <f>Tabla1[[#This Row],[Total Plan de Desarrollo]]/Tabla1[[#This Row],[Meta Cuatrienio]]</f>
        <v>0.5</v>
      </c>
      <c r="AA64" s="52"/>
      <c r="AB64" s="52"/>
      <c r="AC64" s="61">
        <v>0</v>
      </c>
      <c r="AD64" s="52"/>
      <c r="AE64" s="52"/>
      <c r="AF64" s="64">
        <v>0</v>
      </c>
      <c r="AG64" s="52"/>
      <c r="AH64" s="52"/>
      <c r="AI64" s="52"/>
      <c r="AJ64" s="52"/>
      <c r="AK64" s="52"/>
      <c r="AL64" s="52"/>
      <c r="AM64" s="58">
        <f>MAX(Tabla1[[#This Row],[Mar ]],Tabla1[[#This Row],[Jun]])</f>
        <v>0</v>
      </c>
      <c r="AN64" s="59">
        <f>IFERROR(Tabla1[[#This Row],[Total Vigencia]]/Tabla1[[#This Row],[Meta 2023]],0)</f>
        <v>0</v>
      </c>
      <c r="AO64" s="12" t="s">
        <v>2525</v>
      </c>
      <c r="AP64" s="12" t="s">
        <v>2524</v>
      </c>
      <c r="AQ64" s="12" t="s">
        <v>2526</v>
      </c>
      <c r="AR64" s="60">
        <v>203000000</v>
      </c>
      <c r="AS64" s="60">
        <v>0</v>
      </c>
      <c r="AT64" s="60">
        <v>82377665</v>
      </c>
      <c r="AU64" s="60">
        <v>82377665</v>
      </c>
      <c r="AV64" s="60">
        <v>0</v>
      </c>
      <c r="AW64" s="60">
        <v>0</v>
      </c>
      <c r="AX64" s="60">
        <v>0</v>
      </c>
      <c r="AY64" s="60">
        <v>0</v>
      </c>
    </row>
    <row r="65" spans="2:51" ht="12" customHeight="1" x14ac:dyDescent="0.2">
      <c r="B65" s="52" t="s">
        <v>2382</v>
      </c>
      <c r="C65" s="64">
        <v>4</v>
      </c>
      <c r="D65" s="52" t="s">
        <v>2405</v>
      </c>
      <c r="E65" s="64">
        <v>49</v>
      </c>
      <c r="F65" s="52" t="s">
        <v>2400</v>
      </c>
      <c r="G65" s="53">
        <v>397</v>
      </c>
      <c r="H65" s="52" t="s">
        <v>2296</v>
      </c>
      <c r="I65">
        <v>424</v>
      </c>
      <c r="J65" t="s">
        <v>2349</v>
      </c>
      <c r="K65" s="94">
        <v>204</v>
      </c>
      <c r="L65" s="52" t="s">
        <v>2461</v>
      </c>
      <c r="M65" t="s">
        <v>2253</v>
      </c>
      <c r="N65">
        <v>29.6</v>
      </c>
      <c r="O65" s="54">
        <v>1</v>
      </c>
      <c r="P65" s="54">
        <v>0</v>
      </c>
      <c r="Q65" s="62">
        <v>0.01</v>
      </c>
      <c r="R65" s="54">
        <v>0</v>
      </c>
      <c r="S65" s="54">
        <v>4.2300000000000004</v>
      </c>
      <c r="T65" s="54">
        <v>4.2300000000000004</v>
      </c>
      <c r="U65" s="54">
        <v>14.9</v>
      </c>
      <c r="V65" s="54">
        <v>1.48</v>
      </c>
      <c r="W65" s="55">
        <v>11.75</v>
      </c>
      <c r="X65" s="55">
        <v>0</v>
      </c>
      <c r="Y65" s="54">
        <f>Tabla1[[#This Row],[Avance 2020]]+Tabla1[[#This Row],[Avance 2021]]+Tabla1[[#This Row],[Avance 2022]]+Tabla1[[#This Row],[Avance 2023]]</f>
        <v>5.7100000000000009</v>
      </c>
      <c r="Z65" s="56">
        <f>Tabla1[[#This Row],[Total Plan de Desarrollo]]/Tabla1[[#This Row],[Meta Cuatrienio]]</f>
        <v>0.19290540540540543</v>
      </c>
      <c r="AA65" s="52"/>
      <c r="AB65" s="52"/>
      <c r="AC65" s="61">
        <v>1.48</v>
      </c>
      <c r="AD65" s="52"/>
      <c r="AE65" s="52"/>
      <c r="AF65" s="64">
        <v>2.67</v>
      </c>
      <c r="AG65" s="52"/>
      <c r="AH65" s="52"/>
      <c r="AI65" s="52"/>
      <c r="AJ65" s="52"/>
      <c r="AK65" s="52"/>
      <c r="AL65" s="52"/>
      <c r="AM65" s="58">
        <f>MAX(Tabla1[[#This Row],[Mar ]],Tabla1[[#This Row],[Jun]])</f>
        <v>2.67</v>
      </c>
      <c r="AN65" s="59">
        <f>IFERROR(Tabla1[[#This Row],[Total Vigencia]]/Tabla1[[#This Row],[Meta 2023]],0)</f>
        <v>0.17919463087248322</v>
      </c>
      <c r="AO65" s="12" t="s">
        <v>2528</v>
      </c>
      <c r="AP65" s="12" t="s">
        <v>2527</v>
      </c>
      <c r="AQ65" s="12" t="s">
        <v>2529</v>
      </c>
      <c r="AR65" s="60">
        <v>47585167561</v>
      </c>
      <c r="AS65" s="60">
        <v>8400453282</v>
      </c>
      <c r="AT65" s="60">
        <v>65113629416.989998</v>
      </c>
      <c r="AU65" s="60">
        <v>53824445627</v>
      </c>
      <c r="AV65" s="60">
        <v>66217203043</v>
      </c>
      <c r="AW65" s="60">
        <v>63228104639</v>
      </c>
      <c r="AX65" s="87">
        <v>112622564334</v>
      </c>
      <c r="AY65" s="87">
        <v>53387120661</v>
      </c>
    </row>
    <row r="66" spans="2:51" ht="12" customHeight="1" x14ac:dyDescent="0.2">
      <c r="B66" s="52" t="s">
        <v>2382</v>
      </c>
      <c r="C66" s="64">
        <v>4</v>
      </c>
      <c r="D66" s="52" t="s">
        <v>2405</v>
      </c>
      <c r="E66" s="64">
        <v>49</v>
      </c>
      <c r="F66" s="52" t="s">
        <v>2400</v>
      </c>
      <c r="G66" s="53">
        <v>397</v>
      </c>
      <c r="H66" s="52" t="s">
        <v>2296</v>
      </c>
      <c r="I66">
        <v>682</v>
      </c>
      <c r="J66" t="s">
        <v>2356</v>
      </c>
      <c r="K66" s="94">
        <v>204</v>
      </c>
      <c r="L66" s="52" t="s">
        <v>2461</v>
      </c>
      <c r="M66" t="s">
        <v>2253</v>
      </c>
      <c r="N66">
        <v>80</v>
      </c>
      <c r="O66" s="54">
        <v>0</v>
      </c>
      <c r="P66" s="54">
        <v>0</v>
      </c>
      <c r="Q66" s="54">
        <v>4</v>
      </c>
      <c r="R66" s="54">
        <v>4</v>
      </c>
      <c r="S66" s="54">
        <v>19</v>
      </c>
      <c r="T66" s="54">
        <v>18.91</v>
      </c>
      <c r="U66" s="54">
        <v>35</v>
      </c>
      <c r="V66" s="54">
        <v>1</v>
      </c>
      <c r="W66" s="55">
        <v>26.09</v>
      </c>
      <c r="X66" s="55">
        <v>0</v>
      </c>
      <c r="Y66" s="55">
        <f>Tabla1[[#This Row],[Avance 2020]]+Tabla1[[#This Row],[Avance 2021]]+Tabla1[[#This Row],[Avance 2022]]+Tabla1[[#This Row],[Avance 2023]]</f>
        <v>23.91</v>
      </c>
      <c r="Z66" s="56">
        <f>Tabla1[[#This Row],[Total Plan de Desarrollo]]/Tabla1[[#This Row],[Meta Cuatrienio]]</f>
        <v>0.298875</v>
      </c>
      <c r="AA66" s="52"/>
      <c r="AB66" s="52"/>
      <c r="AC66" s="61">
        <v>1</v>
      </c>
      <c r="AD66" s="52"/>
      <c r="AE66" s="52"/>
      <c r="AF66" s="64">
        <v>11.18</v>
      </c>
      <c r="AG66" s="52"/>
      <c r="AH66" s="52"/>
      <c r="AI66" s="52"/>
      <c r="AJ66" s="52"/>
      <c r="AK66" s="52"/>
      <c r="AL66" s="52"/>
      <c r="AM66" s="58">
        <f>MAX(Tabla1[[#This Row],[Mar ]],Tabla1[[#This Row],[Jun]])</f>
        <v>11.18</v>
      </c>
      <c r="AN66" s="59">
        <f>IFERROR(Tabla1[[#This Row],[Total Vigencia]]/Tabla1[[#This Row],[Meta 2023]],0)</f>
        <v>0.3194285714285714</v>
      </c>
      <c r="AO66" s="12" t="s">
        <v>2528</v>
      </c>
      <c r="AP66" s="12" t="s">
        <v>2527</v>
      </c>
      <c r="AQ66" s="12" t="s">
        <v>2529</v>
      </c>
      <c r="AR66" s="60">
        <v>47585167561</v>
      </c>
      <c r="AS66" s="60">
        <v>8400453282</v>
      </c>
      <c r="AT66" s="60">
        <v>65113629416.989998</v>
      </c>
      <c r="AU66" s="60">
        <v>53824445627</v>
      </c>
      <c r="AV66" s="60">
        <v>66217203043</v>
      </c>
      <c r="AW66" s="60">
        <v>63228104639</v>
      </c>
      <c r="AX66" s="87">
        <v>112622564334</v>
      </c>
      <c r="AY66" s="87">
        <v>53387120661</v>
      </c>
    </row>
    <row r="67" spans="2:51" ht="12" customHeight="1" x14ac:dyDescent="0.2">
      <c r="B67" s="52" t="s">
        <v>2382</v>
      </c>
      <c r="C67" s="64">
        <v>4</v>
      </c>
      <c r="D67" s="52" t="s">
        <v>2405</v>
      </c>
      <c r="E67" s="64">
        <v>49</v>
      </c>
      <c r="F67" s="52" t="s">
        <v>2400</v>
      </c>
      <c r="G67" s="53">
        <v>397</v>
      </c>
      <c r="H67" s="52" t="s">
        <v>2296</v>
      </c>
      <c r="I67">
        <v>683</v>
      </c>
      <c r="J67" t="s">
        <v>2364</v>
      </c>
      <c r="K67" s="94">
        <v>204</v>
      </c>
      <c r="L67" s="52" t="s">
        <v>2461</v>
      </c>
      <c r="M67" t="s">
        <v>2253</v>
      </c>
      <c r="N67">
        <v>100</v>
      </c>
      <c r="O67" s="54">
        <v>0</v>
      </c>
      <c r="P67" s="54">
        <v>0</v>
      </c>
      <c r="Q67" s="54">
        <v>17.739999999999998</v>
      </c>
      <c r="R67" s="54">
        <v>17.739999999999998</v>
      </c>
      <c r="S67" s="54">
        <v>45</v>
      </c>
      <c r="T67" s="54">
        <v>38.119999999999997</v>
      </c>
      <c r="U67" s="54">
        <v>37.26</v>
      </c>
      <c r="V67" s="54">
        <v>0</v>
      </c>
      <c r="W67" s="55">
        <v>6.88</v>
      </c>
      <c r="X67" s="55">
        <v>0</v>
      </c>
      <c r="Y67" s="55">
        <f>Tabla1[[#This Row],[Avance 2020]]+Tabla1[[#This Row],[Avance 2021]]+Tabla1[[#This Row],[Avance 2022]]+Tabla1[[#This Row],[Avance 2023]]</f>
        <v>55.86</v>
      </c>
      <c r="Z67" s="56">
        <f>Tabla1[[#This Row],[Total Plan de Desarrollo]]/Tabla1[[#This Row],[Meta Cuatrienio]]</f>
        <v>0.55859999999999999</v>
      </c>
      <c r="AA67" s="52"/>
      <c r="AB67" s="52"/>
      <c r="AC67" s="61">
        <v>0</v>
      </c>
      <c r="AD67" s="52"/>
      <c r="AE67" s="52"/>
      <c r="AF67" s="64">
        <v>0</v>
      </c>
      <c r="AG67" s="52"/>
      <c r="AH67" s="52"/>
      <c r="AI67" s="52"/>
      <c r="AJ67" s="52"/>
      <c r="AK67" s="52"/>
      <c r="AL67" s="52"/>
      <c r="AM67" s="58">
        <f>MAX(Tabla1[[#This Row],[Mar ]],Tabla1[[#This Row],[Jun]])</f>
        <v>0</v>
      </c>
      <c r="AN67" s="59">
        <f>IFERROR(Tabla1[[#This Row],[Total Vigencia]]/Tabla1[[#This Row],[Meta 2023]],0)</f>
        <v>0</v>
      </c>
      <c r="AO67" s="12" t="s">
        <v>2528</v>
      </c>
      <c r="AP67" s="12" t="s">
        <v>2527</v>
      </c>
      <c r="AQ67" s="12" t="s">
        <v>2529</v>
      </c>
      <c r="AR67" s="60">
        <v>47585167561</v>
      </c>
      <c r="AS67" s="60">
        <v>8400453282</v>
      </c>
      <c r="AT67" s="60">
        <v>65113629416.989998</v>
      </c>
      <c r="AU67" s="60">
        <v>53824445627</v>
      </c>
      <c r="AV67" s="60">
        <v>66217203043</v>
      </c>
      <c r="AW67" s="60">
        <v>63228104639</v>
      </c>
      <c r="AX67" s="87">
        <v>112622564334</v>
      </c>
      <c r="AY67" s="87">
        <v>53387120661</v>
      </c>
    </row>
    <row r="68" spans="2:51" ht="12" customHeight="1" x14ac:dyDescent="0.2">
      <c r="B68" s="52" t="s">
        <v>2382</v>
      </c>
      <c r="C68" s="64">
        <v>4</v>
      </c>
      <c r="D68" s="52" t="s">
        <v>2405</v>
      </c>
      <c r="E68" s="64">
        <v>49</v>
      </c>
      <c r="F68" s="52" t="s">
        <v>2400</v>
      </c>
      <c r="G68" s="53">
        <v>397</v>
      </c>
      <c r="H68" s="52" t="s">
        <v>2296</v>
      </c>
      <c r="I68">
        <v>684</v>
      </c>
      <c r="J68" t="s">
        <v>2365</v>
      </c>
      <c r="K68" s="94">
        <v>204</v>
      </c>
      <c r="L68" s="52" t="s">
        <v>2461</v>
      </c>
      <c r="M68" t="s">
        <v>2253</v>
      </c>
      <c r="N68">
        <v>100</v>
      </c>
      <c r="O68" s="54">
        <v>0</v>
      </c>
      <c r="P68" s="54">
        <v>0</v>
      </c>
      <c r="Q68" s="54">
        <v>1.7</v>
      </c>
      <c r="R68" s="54">
        <v>1.7</v>
      </c>
      <c r="S68" s="54">
        <v>33.1</v>
      </c>
      <c r="T68" s="54">
        <v>23.63</v>
      </c>
      <c r="U68" s="54">
        <v>41</v>
      </c>
      <c r="V68" s="54">
        <v>23.63</v>
      </c>
      <c r="W68" s="55">
        <v>33.67</v>
      </c>
      <c r="X68" s="55">
        <v>0</v>
      </c>
      <c r="Y68" s="55">
        <f>Tabla1[[#This Row],[Avance 2020]]+Tabla1[[#This Row],[Avance 2021]]+Tabla1[[#This Row],[Avance 2022]]+Tabla1[[#This Row],[Avance 2023]]</f>
        <v>48.959999999999994</v>
      </c>
      <c r="Z68" s="56">
        <f>Tabla1[[#This Row],[Total Plan de Desarrollo]]/Tabla1[[#This Row],[Meta Cuatrienio]]</f>
        <v>0.48959999999999992</v>
      </c>
      <c r="AA68" s="52"/>
      <c r="AB68" s="52"/>
      <c r="AC68" s="61">
        <v>23.63</v>
      </c>
      <c r="AD68" s="52"/>
      <c r="AE68" s="52"/>
      <c r="AF68" s="64">
        <v>23.63</v>
      </c>
      <c r="AG68" s="52"/>
      <c r="AH68" s="52"/>
      <c r="AI68" s="52"/>
      <c r="AJ68" s="52"/>
      <c r="AK68" s="52"/>
      <c r="AL68" s="52"/>
      <c r="AM68" s="58">
        <f>MAX(Tabla1[[#This Row],[Mar ]],Tabla1[[#This Row],[Jun]])</f>
        <v>23.63</v>
      </c>
      <c r="AN68" s="59">
        <f>IFERROR(Tabla1[[#This Row],[Total Vigencia]]/Tabla1[[#This Row],[Meta 2023]],0)</f>
        <v>0.5763414634146341</v>
      </c>
      <c r="AO68" s="12" t="s">
        <v>2528</v>
      </c>
      <c r="AP68" s="12" t="s">
        <v>2527</v>
      </c>
      <c r="AQ68" s="12" t="s">
        <v>2529</v>
      </c>
      <c r="AR68" s="60">
        <v>47585167561</v>
      </c>
      <c r="AS68" s="60">
        <v>8400453282</v>
      </c>
      <c r="AT68" s="60">
        <v>65113629416.989998</v>
      </c>
      <c r="AU68" s="60">
        <v>53824445627</v>
      </c>
      <c r="AV68" s="60">
        <v>66217203043</v>
      </c>
      <c r="AW68" s="60">
        <v>63228104639</v>
      </c>
      <c r="AX68" s="87">
        <v>112622564334</v>
      </c>
      <c r="AY68" s="87">
        <v>53387120661</v>
      </c>
    </row>
    <row r="69" spans="2:51" ht="12" customHeight="1" x14ac:dyDescent="0.2">
      <c r="B69" s="52" t="s">
        <v>2416</v>
      </c>
      <c r="C69" s="64">
        <v>4</v>
      </c>
      <c r="D69" s="52" t="s">
        <v>2405</v>
      </c>
      <c r="E69" s="64">
        <v>49</v>
      </c>
      <c r="F69" s="52" t="s">
        <v>2400</v>
      </c>
      <c r="G69" s="53">
        <v>398</v>
      </c>
      <c r="H69" s="52" t="s">
        <v>2297</v>
      </c>
      <c r="I69">
        <v>425</v>
      </c>
      <c r="J69" t="s">
        <v>2350</v>
      </c>
      <c r="K69" s="94">
        <v>204</v>
      </c>
      <c r="L69" s="52" t="s">
        <v>2461</v>
      </c>
      <c r="M69" t="s">
        <v>2253</v>
      </c>
      <c r="N69">
        <v>20</v>
      </c>
      <c r="O69" s="54">
        <v>0</v>
      </c>
      <c r="P69" s="54">
        <v>0</v>
      </c>
      <c r="Q69" s="54">
        <v>0.01</v>
      </c>
      <c r="R69" s="54">
        <v>0</v>
      </c>
      <c r="S69" s="54">
        <v>0</v>
      </c>
      <c r="T69" s="54">
        <v>0</v>
      </c>
      <c r="U69" s="54">
        <v>0</v>
      </c>
      <c r="V69" s="54">
        <v>0</v>
      </c>
      <c r="W69" s="55">
        <v>20</v>
      </c>
      <c r="X69" s="55">
        <v>0</v>
      </c>
      <c r="Y69" s="55">
        <f>Tabla1[[#This Row],[Avance 2020]]+Tabla1[[#This Row],[Avance 2021]]+Tabla1[[#This Row],[Avance 2022]]+Tabla1[[#This Row],[Avance 2023]]</f>
        <v>0</v>
      </c>
      <c r="Z69" s="56">
        <f>Tabla1[[#This Row],[Total Plan de Desarrollo]]/Tabla1[[#This Row],[Meta Cuatrienio]]</f>
        <v>0</v>
      </c>
      <c r="AA69" s="52"/>
      <c r="AB69" s="52"/>
      <c r="AC69" s="61">
        <v>0</v>
      </c>
      <c r="AD69" s="52"/>
      <c r="AE69" s="52"/>
      <c r="AF69" s="64">
        <v>0</v>
      </c>
      <c r="AG69" s="52"/>
      <c r="AH69" s="52"/>
      <c r="AI69" s="52"/>
      <c r="AJ69" s="52"/>
      <c r="AK69" s="52"/>
      <c r="AL69" s="52"/>
      <c r="AM69" s="58">
        <f>MAX(Tabla1[[#This Row],[Mar ]],Tabla1[[#This Row],[Jun]])</f>
        <v>0</v>
      </c>
      <c r="AN69" s="59">
        <f>IFERROR(Tabla1[[#This Row],[Total Vigencia]]/Tabla1[[#This Row],[Meta 2023]],0)</f>
        <v>0</v>
      </c>
      <c r="AO69" s="12" t="s">
        <v>2531</v>
      </c>
      <c r="AP69" s="52" t="s">
        <v>2530</v>
      </c>
      <c r="AQ69" s="12" t="s">
        <v>2532</v>
      </c>
      <c r="AR69" s="60">
        <v>0</v>
      </c>
      <c r="AS69" s="60">
        <v>0</v>
      </c>
      <c r="AT69" s="60">
        <v>0</v>
      </c>
      <c r="AU69" s="60">
        <v>0</v>
      </c>
      <c r="AV69" s="60">
        <v>0</v>
      </c>
      <c r="AW69" s="60">
        <v>0</v>
      </c>
      <c r="AX69" s="60">
        <v>0</v>
      </c>
      <c r="AY69" s="60">
        <v>0</v>
      </c>
    </row>
    <row r="70" spans="2:51" ht="12" customHeight="1" x14ac:dyDescent="0.2">
      <c r="B70" s="52" t="s">
        <v>2382</v>
      </c>
      <c r="C70" s="64">
        <v>4</v>
      </c>
      <c r="D70" s="52" t="s">
        <v>2405</v>
      </c>
      <c r="E70" s="64">
        <v>50</v>
      </c>
      <c r="F70" s="52" t="s">
        <v>2401</v>
      </c>
      <c r="G70" s="53">
        <v>402</v>
      </c>
      <c r="H70" s="52" t="s">
        <v>2396</v>
      </c>
      <c r="I70">
        <v>429</v>
      </c>
      <c r="J70" t="s">
        <v>2375</v>
      </c>
      <c r="K70" s="94">
        <v>204</v>
      </c>
      <c r="L70" s="52" t="s">
        <v>2461</v>
      </c>
      <c r="M70" t="s">
        <v>2253</v>
      </c>
      <c r="N70">
        <v>2</v>
      </c>
      <c r="O70" s="54">
        <v>0</v>
      </c>
      <c r="P70" s="54">
        <v>0</v>
      </c>
      <c r="Q70" s="54">
        <v>2</v>
      </c>
      <c r="R70" s="54">
        <v>0</v>
      </c>
      <c r="S70" s="54">
        <v>2</v>
      </c>
      <c r="T70" s="54">
        <v>0</v>
      </c>
      <c r="U70" s="54">
        <v>2</v>
      </c>
      <c r="V70" s="54">
        <v>0</v>
      </c>
      <c r="W70" s="55">
        <v>0</v>
      </c>
      <c r="X70" s="55">
        <v>0</v>
      </c>
      <c r="Y70" s="55">
        <f>Tabla1[[#This Row],[Avance 2020]]+Tabla1[[#This Row],[Avance 2021]]+Tabla1[[#This Row],[Avance 2022]]+Tabla1[[#This Row],[Avance 2023]]</f>
        <v>0</v>
      </c>
      <c r="Z70" s="56">
        <f>Tabla1[[#This Row],[Total Plan de Desarrollo]]/Tabla1[[#This Row],[Meta Cuatrienio]]</f>
        <v>0</v>
      </c>
      <c r="AA70" s="52"/>
      <c r="AB70" s="52"/>
      <c r="AC70" s="61">
        <v>0</v>
      </c>
      <c r="AD70" s="52"/>
      <c r="AE70" s="52"/>
      <c r="AF70" s="64">
        <v>0</v>
      </c>
      <c r="AG70" s="52"/>
      <c r="AH70" s="52"/>
      <c r="AI70" s="52"/>
      <c r="AJ70" s="52"/>
      <c r="AK70" s="52"/>
      <c r="AL70" s="52"/>
      <c r="AM70" s="58">
        <f>MAX(Tabla1[[#This Row],[Mar ]],Tabla1[[#This Row],[Jun]])</f>
        <v>0</v>
      </c>
      <c r="AN70" s="59">
        <f>IFERROR(Tabla1[[#This Row],[Total Vigencia]]/Tabla1[[#This Row],[Meta 2023]],0)</f>
        <v>0</v>
      </c>
      <c r="AO70" s="5" t="s">
        <v>2538</v>
      </c>
      <c r="AP70" s="12" t="s">
        <v>2537</v>
      </c>
      <c r="AQ70" s="52" t="s">
        <v>2539</v>
      </c>
      <c r="AR70" s="60">
        <v>0</v>
      </c>
      <c r="AS70" s="60">
        <v>0</v>
      </c>
      <c r="AT70" s="60">
        <v>30810000000</v>
      </c>
      <c r="AU70" s="60">
        <v>30786963708</v>
      </c>
      <c r="AV70" s="60">
        <v>0</v>
      </c>
      <c r="AW70" s="60">
        <v>0</v>
      </c>
      <c r="AX70" s="87">
        <v>88487163000</v>
      </c>
      <c r="AY70" s="87">
        <v>22908264758</v>
      </c>
    </row>
    <row r="71" spans="2:51" ht="12" customHeight="1" x14ac:dyDescent="0.2">
      <c r="B71" s="52" t="s">
        <v>2382</v>
      </c>
      <c r="C71" s="64">
        <v>4</v>
      </c>
      <c r="D71" s="52" t="s">
        <v>2405</v>
      </c>
      <c r="E71" s="64">
        <v>50</v>
      </c>
      <c r="F71" s="52" t="s">
        <v>2401</v>
      </c>
      <c r="G71" s="53">
        <v>402</v>
      </c>
      <c r="H71" s="52" t="s">
        <v>2396</v>
      </c>
      <c r="I71">
        <v>641</v>
      </c>
      <c r="J71" t="s">
        <v>2376</v>
      </c>
      <c r="K71" s="94">
        <v>204</v>
      </c>
      <c r="L71" s="52" t="s">
        <v>2461</v>
      </c>
      <c r="M71" t="s">
        <v>2253</v>
      </c>
      <c r="N71">
        <v>1</v>
      </c>
      <c r="O71" s="54">
        <v>0</v>
      </c>
      <c r="P71" s="54">
        <v>0</v>
      </c>
      <c r="Q71" s="54">
        <v>0</v>
      </c>
      <c r="R71" s="54">
        <v>0</v>
      </c>
      <c r="S71" s="54">
        <v>1</v>
      </c>
      <c r="T71" s="54">
        <v>0</v>
      </c>
      <c r="U71" s="54">
        <v>1</v>
      </c>
      <c r="V71" s="54">
        <v>0</v>
      </c>
      <c r="W71" s="55">
        <v>0</v>
      </c>
      <c r="X71" s="55">
        <v>0</v>
      </c>
      <c r="Y71" s="55">
        <f>Tabla1[[#This Row],[Avance 2020]]+Tabla1[[#This Row],[Avance 2021]]+Tabla1[[#This Row],[Avance 2022]]+Tabla1[[#This Row],[Avance 2023]]</f>
        <v>0</v>
      </c>
      <c r="Z71" s="56">
        <f>Tabla1[[#This Row],[Total Plan de Desarrollo]]/Tabla1[[#This Row],[Meta Cuatrienio]]</f>
        <v>0</v>
      </c>
      <c r="AA71" s="52"/>
      <c r="AB71" s="52"/>
      <c r="AC71" s="61">
        <v>0</v>
      </c>
      <c r="AD71" s="52"/>
      <c r="AE71" s="52"/>
      <c r="AF71" s="64">
        <v>0</v>
      </c>
      <c r="AG71" s="52"/>
      <c r="AH71" s="52"/>
      <c r="AI71" s="52"/>
      <c r="AJ71" s="52"/>
      <c r="AK71" s="52"/>
      <c r="AL71" s="52"/>
      <c r="AM71" s="58">
        <f>MAX(Tabla1[[#This Row],[Mar ]],Tabla1[[#This Row],[Jun]])</f>
        <v>0</v>
      </c>
      <c r="AN71" s="59">
        <f>IFERROR(Tabla1[[#This Row],[Total Vigencia]]/Tabla1[[#This Row],[Meta 2023]],0)</f>
        <v>0</v>
      </c>
      <c r="AO71" s="5" t="s">
        <v>2538</v>
      </c>
      <c r="AP71" s="12" t="s">
        <v>2537</v>
      </c>
      <c r="AQ71" s="52" t="s">
        <v>2539</v>
      </c>
      <c r="AR71" s="60">
        <v>0</v>
      </c>
      <c r="AS71" s="60">
        <v>0</v>
      </c>
      <c r="AT71" s="60">
        <v>30810000000</v>
      </c>
      <c r="AU71" s="60">
        <v>30786963708</v>
      </c>
      <c r="AV71" s="60">
        <v>0</v>
      </c>
      <c r="AW71" s="60">
        <v>0</v>
      </c>
      <c r="AX71" s="87">
        <v>88487163000</v>
      </c>
      <c r="AY71" s="87">
        <v>22908264758</v>
      </c>
    </row>
    <row r="72" spans="2:51" ht="12" customHeight="1" x14ac:dyDescent="0.2">
      <c r="B72" s="52" t="s">
        <v>2379</v>
      </c>
      <c r="C72" s="64">
        <v>4</v>
      </c>
      <c r="D72" s="52" t="s">
        <v>2405</v>
      </c>
      <c r="E72" s="64">
        <v>49</v>
      </c>
      <c r="F72" s="12" t="s">
        <v>2400</v>
      </c>
      <c r="G72" s="64">
        <v>377</v>
      </c>
      <c r="H72" s="52" t="s">
        <v>2300</v>
      </c>
      <c r="I72">
        <v>404</v>
      </c>
      <c r="J72" t="s">
        <v>2340</v>
      </c>
      <c r="K72" s="95">
        <v>227</v>
      </c>
      <c r="L72" t="s">
        <v>2462</v>
      </c>
      <c r="M72" t="s">
        <v>2253</v>
      </c>
      <c r="N72">
        <v>86.350000000000009</v>
      </c>
      <c r="O72" s="54">
        <v>7</v>
      </c>
      <c r="P72" s="54">
        <v>8.73</v>
      </c>
      <c r="Q72" s="54">
        <v>25.5</v>
      </c>
      <c r="R72" s="54">
        <v>27.53</v>
      </c>
      <c r="S72" s="54">
        <v>20.3</v>
      </c>
      <c r="T72" s="54">
        <v>21.09</v>
      </c>
      <c r="U72" s="54">
        <v>28</v>
      </c>
      <c r="V72" s="54">
        <v>2.38</v>
      </c>
      <c r="W72" s="55">
        <v>1</v>
      </c>
      <c r="X72" s="55">
        <v>0</v>
      </c>
      <c r="Y72" s="55">
        <f>Tabla1[[#This Row],[Avance 2020]]+Tabla1[[#This Row],[Avance 2021]]+Tabla1[[#This Row],[Avance 2022]]+Tabla1[[#This Row],[Avance 2023]]</f>
        <v>59.730000000000011</v>
      </c>
      <c r="Z72" s="56">
        <f>Tabla1[[#This Row],[Total Plan de Desarrollo]]/Tabla1[[#This Row],[Meta Cuatrienio]]</f>
        <v>0.69171974522293</v>
      </c>
      <c r="AA72" s="52"/>
      <c r="AB72" s="52"/>
      <c r="AC72" s="61">
        <v>2.38</v>
      </c>
      <c r="AD72" s="52"/>
      <c r="AE72" s="52"/>
      <c r="AF72" s="64">
        <v>9.26</v>
      </c>
      <c r="AG72" s="52"/>
      <c r="AH72" s="52"/>
      <c r="AI72" s="52"/>
      <c r="AJ72" s="52"/>
      <c r="AK72" s="52"/>
      <c r="AL72" s="52"/>
      <c r="AM72" s="58">
        <f>MAX(Tabla1[[#This Row],[Mar ]],Tabla1[[#This Row],[Jun]])</f>
        <v>9.26</v>
      </c>
      <c r="AN72" s="59">
        <f>IFERROR(Tabla1[[#This Row],[Total Vigencia]]/Tabla1[[#This Row],[Meta 2023]],0)</f>
        <v>0.33071428571428568</v>
      </c>
      <c r="AO72" s="12" t="s">
        <v>2478</v>
      </c>
      <c r="AP72" s="12" t="s">
        <v>2479</v>
      </c>
      <c r="AQ72" s="12" t="s">
        <v>2477</v>
      </c>
      <c r="AR72" s="60">
        <v>323268417</v>
      </c>
      <c r="AS72" s="60">
        <v>303268417</v>
      </c>
      <c r="AT72" s="60">
        <v>12570900327</v>
      </c>
      <c r="AU72" s="60">
        <v>12570900327</v>
      </c>
      <c r="AV72" s="60">
        <v>10926433117</v>
      </c>
      <c r="AW72" s="60">
        <v>10926433117</v>
      </c>
      <c r="AX72" s="87">
        <v>9112222000</v>
      </c>
      <c r="AY72" s="87">
        <v>6071640785</v>
      </c>
    </row>
    <row r="73" spans="2:51" ht="12" customHeight="1" x14ac:dyDescent="0.2">
      <c r="B73" s="52" t="s">
        <v>2382</v>
      </c>
      <c r="C73" s="64">
        <v>4</v>
      </c>
      <c r="D73" s="52" t="s">
        <v>2405</v>
      </c>
      <c r="E73" s="64">
        <v>49</v>
      </c>
      <c r="F73" s="12" t="s">
        <v>2400</v>
      </c>
      <c r="G73" s="64">
        <v>378</v>
      </c>
      <c r="H73" s="52" t="s">
        <v>2315</v>
      </c>
      <c r="I73">
        <v>405</v>
      </c>
      <c r="J73" t="s">
        <v>2361</v>
      </c>
      <c r="K73" s="94">
        <v>204</v>
      </c>
      <c r="L73" s="52" t="s">
        <v>2461</v>
      </c>
      <c r="M73" t="s">
        <v>2253</v>
      </c>
      <c r="N73">
        <v>1634.6399999999999</v>
      </c>
      <c r="O73" s="54">
        <v>229.55</v>
      </c>
      <c r="P73" s="54">
        <v>245.35</v>
      </c>
      <c r="Q73" s="54">
        <v>437.08</v>
      </c>
      <c r="R73" s="54">
        <v>407.52</v>
      </c>
      <c r="S73" s="54">
        <v>486.25</v>
      </c>
      <c r="T73" s="54">
        <v>490.81</v>
      </c>
      <c r="U73" s="54">
        <v>474.86</v>
      </c>
      <c r="V73" s="54">
        <v>65.61</v>
      </c>
      <c r="W73" s="55">
        <v>16.100000000000001</v>
      </c>
      <c r="X73" s="55">
        <v>0</v>
      </c>
      <c r="Y73" s="55">
        <f>Tabla1[[#This Row],[Avance 2020]]+Tabla1[[#This Row],[Avance 2021]]+Tabla1[[#This Row],[Avance 2022]]+Tabla1[[#This Row],[Avance 2023]]</f>
        <v>1209.29</v>
      </c>
      <c r="Z73" s="56">
        <f>Tabla1[[#This Row],[Total Plan de Desarrollo]]/Tabla1[[#This Row],[Meta Cuatrienio]]</f>
        <v>0.7397898008124113</v>
      </c>
      <c r="AA73" s="52"/>
      <c r="AB73" s="52"/>
      <c r="AC73" s="61">
        <v>65.61</v>
      </c>
      <c r="AD73" s="52"/>
      <c r="AE73" s="52"/>
      <c r="AF73" s="64">
        <v>222.48</v>
      </c>
      <c r="AG73" s="52"/>
      <c r="AH73" s="52"/>
      <c r="AI73" s="52"/>
      <c r="AJ73" s="52"/>
      <c r="AK73" s="52"/>
      <c r="AL73" s="52"/>
      <c r="AM73" s="58">
        <f>MAX(Tabla1[[#This Row],[Mar ]],Tabla1[[#This Row],[Jun]])</f>
        <v>222.48</v>
      </c>
      <c r="AN73" s="59">
        <f>IFERROR(Tabla1[[#This Row],[Total Vigencia]]/Tabla1[[#This Row],[Meta 2023]],0)</f>
        <v>0.46851703660026112</v>
      </c>
      <c r="AO73" s="12" t="s">
        <v>2480</v>
      </c>
      <c r="AP73" s="52" t="s">
        <v>2479</v>
      </c>
      <c r="AQ73" s="12" t="s">
        <v>2481</v>
      </c>
      <c r="AR73" s="60">
        <v>45604380702</v>
      </c>
      <c r="AS73" s="60">
        <v>39813620070</v>
      </c>
      <c r="AT73" s="60">
        <v>113290768007</v>
      </c>
      <c r="AU73" s="60">
        <v>106994330826</v>
      </c>
      <c r="AV73" s="60">
        <v>138691479349</v>
      </c>
      <c r="AW73" s="60">
        <v>133789286759</v>
      </c>
      <c r="AX73" s="87">
        <v>266211339000</v>
      </c>
      <c r="AY73" s="87">
        <v>170403359634</v>
      </c>
    </row>
    <row r="74" spans="2:51" ht="12" customHeight="1" x14ac:dyDescent="0.2">
      <c r="B74" s="52" t="s">
        <v>2382</v>
      </c>
      <c r="C74" s="64">
        <v>4</v>
      </c>
      <c r="D74" s="52" t="s">
        <v>2405</v>
      </c>
      <c r="E74" s="64">
        <v>49</v>
      </c>
      <c r="F74" s="12" t="s">
        <v>2400</v>
      </c>
      <c r="G74" s="64">
        <v>378</v>
      </c>
      <c r="H74" s="52" t="s">
        <v>2315</v>
      </c>
      <c r="I74">
        <v>711</v>
      </c>
      <c r="J74" t="s">
        <v>2377</v>
      </c>
      <c r="K74" s="94">
        <v>227</v>
      </c>
      <c r="L74" s="52" t="s">
        <v>2462</v>
      </c>
      <c r="M74" t="s">
        <v>2253</v>
      </c>
      <c r="N74">
        <v>58.44</v>
      </c>
      <c r="O74" s="54">
        <v>0</v>
      </c>
      <c r="P74" s="54">
        <v>0</v>
      </c>
      <c r="Q74" s="54">
        <v>0</v>
      </c>
      <c r="R74" s="54">
        <v>0</v>
      </c>
      <c r="S74" s="54">
        <v>43.62</v>
      </c>
      <c r="T74" s="54">
        <v>0</v>
      </c>
      <c r="U74" s="54">
        <v>17.53</v>
      </c>
      <c r="V74" s="54">
        <v>0</v>
      </c>
      <c r="W74" s="55">
        <v>40.909999999999997</v>
      </c>
      <c r="X74" s="55">
        <v>0</v>
      </c>
      <c r="Y74" s="55">
        <f>Tabla1[[#This Row],[Avance 2020]]+Tabla1[[#This Row],[Avance 2021]]+Tabla1[[#This Row],[Avance 2022]]+Tabla1[[#This Row],[Avance 2023]]</f>
        <v>0</v>
      </c>
      <c r="Z74" s="56">
        <f>Tabla1[[#This Row],[Total Plan de Desarrollo]]/Tabla1[[#This Row],[Meta Cuatrienio]]</f>
        <v>0</v>
      </c>
      <c r="AA74" s="52"/>
      <c r="AB74" s="52"/>
      <c r="AC74" s="61">
        <v>0</v>
      </c>
      <c r="AD74" s="52"/>
      <c r="AE74" s="52"/>
      <c r="AF74" s="64">
        <v>0</v>
      </c>
      <c r="AG74" s="52"/>
      <c r="AH74" s="52"/>
      <c r="AI74" s="52"/>
      <c r="AJ74" s="52"/>
      <c r="AK74" s="52"/>
      <c r="AL74" s="52"/>
      <c r="AM74" s="58">
        <f>MAX(Tabla1[[#This Row],[Mar ]],Tabla1[[#This Row],[Jun]])</f>
        <v>0</v>
      </c>
      <c r="AN74" s="59">
        <f>IFERROR(Tabla1[[#This Row],[Total Vigencia]]/Tabla1[[#This Row],[Meta 2023]],0)</f>
        <v>0</v>
      </c>
      <c r="AO74" s="12" t="s">
        <v>2480</v>
      </c>
      <c r="AP74" s="52" t="s">
        <v>2479</v>
      </c>
      <c r="AQ74" s="12" t="s">
        <v>2481</v>
      </c>
      <c r="AR74" s="60">
        <v>45604380702</v>
      </c>
      <c r="AS74" s="60">
        <v>39813620070</v>
      </c>
      <c r="AT74" s="60">
        <v>113290768007</v>
      </c>
      <c r="AU74" s="60">
        <v>106994330826</v>
      </c>
      <c r="AV74" s="60">
        <v>138691479349</v>
      </c>
      <c r="AW74" s="60">
        <v>133789286759</v>
      </c>
      <c r="AX74" s="87">
        <v>188489282000</v>
      </c>
      <c r="AY74" s="87">
        <v>121022049882</v>
      </c>
    </row>
    <row r="75" spans="2:51" ht="12" customHeight="1" x14ac:dyDescent="0.2">
      <c r="B75" s="52" t="s">
        <v>2378</v>
      </c>
      <c r="C75" s="64">
        <v>4</v>
      </c>
      <c r="D75" s="52" t="s">
        <v>2405</v>
      </c>
      <c r="E75" s="64">
        <v>49</v>
      </c>
      <c r="F75" s="12" t="s">
        <v>2400</v>
      </c>
      <c r="G75" s="64">
        <v>383</v>
      </c>
      <c r="H75" s="52" t="s">
        <v>2303</v>
      </c>
      <c r="I75">
        <v>410</v>
      </c>
      <c r="J75" t="s">
        <v>2344</v>
      </c>
      <c r="K75" s="94">
        <v>113</v>
      </c>
      <c r="L75" t="s">
        <v>2462</v>
      </c>
      <c r="M75" t="s">
        <v>2253</v>
      </c>
      <c r="N75">
        <v>0.25</v>
      </c>
      <c r="O75" s="62">
        <v>0.01</v>
      </c>
      <c r="P75" s="62">
        <v>0.01</v>
      </c>
      <c r="Q75" s="62">
        <v>0.04</v>
      </c>
      <c r="R75" s="62">
        <v>0.04</v>
      </c>
      <c r="S75" s="62">
        <v>0.08</v>
      </c>
      <c r="T75" s="62">
        <v>0.08</v>
      </c>
      <c r="U75" s="62">
        <v>0.12</v>
      </c>
      <c r="V75" s="62">
        <v>0.03</v>
      </c>
      <c r="W75" s="55">
        <v>0</v>
      </c>
      <c r="X75" s="55">
        <v>0</v>
      </c>
      <c r="Y75" s="62">
        <f>Tabla1[[#This Row],[Avance 2020]]+Tabla1[[#This Row],[Avance 2021]]+Tabla1[[#This Row],[Avance 2022]]+Tabla1[[#This Row],[Avance 2023]]</f>
        <v>0.16</v>
      </c>
      <c r="Z75" s="56">
        <f>Tabla1[[#This Row],[Total Plan de Desarrollo]]/Tabla1[[#This Row],[Meta Cuatrienio]]</f>
        <v>0.64</v>
      </c>
      <c r="AA75" s="52"/>
      <c r="AB75" s="52"/>
      <c r="AC75" s="61">
        <v>0.03</v>
      </c>
      <c r="AD75" s="52"/>
      <c r="AE75" s="52"/>
      <c r="AF75" s="64">
        <v>0.06</v>
      </c>
      <c r="AG75" s="52"/>
      <c r="AH75" s="52"/>
      <c r="AI75" s="52"/>
      <c r="AJ75" s="52"/>
      <c r="AK75" s="52"/>
      <c r="AL75" s="52"/>
      <c r="AM75" s="58">
        <f>MAX(Tabla1[[#This Row],[Mar ]],Tabla1[[#This Row],[Jun]])</f>
        <v>0.06</v>
      </c>
      <c r="AN75" s="59">
        <f>IFERROR(Tabla1[[#This Row],[Total Vigencia]]/Tabla1[[#This Row],[Meta 2023]],0)</f>
        <v>0.5</v>
      </c>
      <c r="AO75" s="12" t="s">
        <v>2493</v>
      </c>
      <c r="AP75" s="52" t="s">
        <v>2485</v>
      </c>
      <c r="AQ75" s="12" t="s">
        <v>2494</v>
      </c>
      <c r="AR75" s="60">
        <v>18500000</v>
      </c>
      <c r="AS75" s="60">
        <v>18500000</v>
      </c>
      <c r="AT75" s="60">
        <v>129866666</v>
      </c>
      <c r="AU75" s="60">
        <v>129098666</v>
      </c>
      <c r="AV75" s="60">
        <v>186316000</v>
      </c>
      <c r="AW75" s="60">
        <v>186316000</v>
      </c>
      <c r="AX75" s="87">
        <v>320000000</v>
      </c>
      <c r="AY75" s="87">
        <v>211876500</v>
      </c>
    </row>
    <row r="76" spans="2:51" ht="12" customHeight="1" x14ac:dyDescent="0.2">
      <c r="B76" s="52" t="s">
        <v>2378</v>
      </c>
      <c r="C76" s="64">
        <v>4</v>
      </c>
      <c r="D76" s="52" t="s">
        <v>2405</v>
      </c>
      <c r="E76" s="64">
        <v>49</v>
      </c>
      <c r="F76" s="12" t="s">
        <v>2400</v>
      </c>
      <c r="G76" s="64">
        <v>374</v>
      </c>
      <c r="H76" s="52" t="s">
        <v>2292</v>
      </c>
      <c r="I76">
        <v>401</v>
      </c>
      <c r="J76" t="s">
        <v>2329</v>
      </c>
      <c r="K76" s="94">
        <v>262</v>
      </c>
      <c r="L76" s="52" t="s">
        <v>2463</v>
      </c>
      <c r="M76" t="s">
        <v>2251</v>
      </c>
      <c r="N76">
        <v>166954</v>
      </c>
      <c r="O76" s="54">
        <v>66781</v>
      </c>
      <c r="P76" s="54">
        <v>45078</v>
      </c>
      <c r="Q76" s="54">
        <v>127700</v>
      </c>
      <c r="R76" s="54">
        <v>130485</v>
      </c>
      <c r="S76" s="54">
        <v>166954</v>
      </c>
      <c r="T76" s="54">
        <v>191367</v>
      </c>
      <c r="U76" s="54">
        <v>166954</v>
      </c>
      <c r="V76" s="54">
        <v>192403</v>
      </c>
      <c r="W76" s="55">
        <v>166954</v>
      </c>
      <c r="X76" s="55">
        <v>0</v>
      </c>
      <c r="Y76" s="55">
        <f>Tabla1[[#This Row],[Avance 2023]]</f>
        <v>192403</v>
      </c>
      <c r="Z76" s="56">
        <f>Tabla1[[#This Row],[Total Plan de Desarrollo]]/Tabla1[[#This Row],[Meta Cuatrienio]]</f>
        <v>1.1524312085963799</v>
      </c>
      <c r="AA76" s="52"/>
      <c r="AB76" s="52"/>
      <c r="AC76" s="61">
        <v>192403</v>
      </c>
      <c r="AD76" s="52"/>
      <c r="AE76" s="52"/>
      <c r="AF76" s="64">
        <v>192403</v>
      </c>
      <c r="AG76" s="52"/>
      <c r="AH76" s="52"/>
      <c r="AI76" s="52"/>
      <c r="AJ76" s="52"/>
      <c r="AK76" s="52"/>
      <c r="AL76" s="52"/>
      <c r="AM76" s="58">
        <f>MAX(Tabla1[[#This Row],[Mar ]],Tabla1[[#This Row],[Jun]])</f>
        <v>192403</v>
      </c>
      <c r="AN76" s="59">
        <f>IFERROR(Tabla1[[#This Row],[Total Vigencia]]/Tabla1[[#This Row],[Meta 2023]],0)</f>
        <v>1.1524312085963799</v>
      </c>
      <c r="AO76" s="12" t="s">
        <v>2469</v>
      </c>
      <c r="AP76" s="52" t="s">
        <v>2468</v>
      </c>
      <c r="AQ76" s="12" t="s">
        <v>2470</v>
      </c>
      <c r="AR76" s="60">
        <v>68128900</v>
      </c>
      <c r="AS76" s="60">
        <v>68128900</v>
      </c>
      <c r="AT76" s="60">
        <v>3639934366</v>
      </c>
      <c r="AU76" s="60">
        <v>3630067523</v>
      </c>
      <c r="AV76" s="60">
        <v>1561266375</v>
      </c>
      <c r="AW76" s="60">
        <v>1553026375</v>
      </c>
      <c r="AX76" s="87">
        <v>3608542019441</v>
      </c>
      <c r="AY76" s="87">
        <v>2423806022834</v>
      </c>
    </row>
    <row r="77" spans="2:51" ht="12" customHeight="1" x14ac:dyDescent="0.2">
      <c r="B77" s="52" t="s">
        <v>2378</v>
      </c>
      <c r="C77" s="64">
        <v>4</v>
      </c>
      <c r="D77" s="52" t="s">
        <v>2405</v>
      </c>
      <c r="E77" s="64">
        <v>49</v>
      </c>
      <c r="F77" s="12" t="s">
        <v>2400</v>
      </c>
      <c r="G77" s="64">
        <v>375</v>
      </c>
      <c r="H77" s="52" t="s">
        <v>2293</v>
      </c>
      <c r="I77">
        <v>402</v>
      </c>
      <c r="J77" t="s">
        <v>2330</v>
      </c>
      <c r="K77" s="94">
        <v>262</v>
      </c>
      <c r="L77" s="52" t="s">
        <v>2463</v>
      </c>
      <c r="M77" t="s">
        <v>2251</v>
      </c>
      <c r="N77">
        <v>82.5</v>
      </c>
      <c r="O77" s="54">
        <v>79</v>
      </c>
      <c r="P77" s="62">
        <v>78.959999999999994</v>
      </c>
      <c r="Q77" s="54">
        <v>79.3</v>
      </c>
      <c r="R77" s="54">
        <v>88.05</v>
      </c>
      <c r="S77" s="54">
        <v>79.5</v>
      </c>
      <c r="T77" s="54">
        <v>88.25</v>
      </c>
      <c r="U77" s="54">
        <v>80.5</v>
      </c>
      <c r="V77" s="54">
        <v>88.3</v>
      </c>
      <c r="W77" s="55">
        <v>82.5</v>
      </c>
      <c r="X77" s="55">
        <v>0</v>
      </c>
      <c r="Y77" s="55">
        <f>Tabla1[[#This Row],[Avance 2023]]</f>
        <v>88.3</v>
      </c>
      <c r="Z77" s="56">
        <f>Tabla1[[#This Row],[Total Plan de Desarrollo]]/Tabla1[[#This Row],[Meta Cuatrienio]]</f>
        <v>1.0703030303030303</v>
      </c>
      <c r="AA77" s="52"/>
      <c r="AB77" s="52"/>
      <c r="AC77" s="61">
        <v>88.3</v>
      </c>
      <c r="AD77" s="52"/>
      <c r="AE77" s="52"/>
      <c r="AF77" s="64">
        <v>88.27</v>
      </c>
      <c r="AG77" s="52"/>
      <c r="AH77" s="52"/>
      <c r="AI77" s="52"/>
      <c r="AJ77" s="52"/>
      <c r="AK77" s="52"/>
      <c r="AL77" s="52"/>
      <c r="AM77" s="58">
        <f>MAX(Tabla1[[#This Row],[Mar ]],Tabla1[[#This Row],[Jun]])</f>
        <v>88.3</v>
      </c>
      <c r="AN77" s="59">
        <f>IFERROR(Tabla1[[#This Row],[Total Vigencia]]/Tabla1[[#This Row],[Meta 2023]],0)</f>
        <v>1.0968944099378881</v>
      </c>
      <c r="AO77" s="12" t="s">
        <v>2472</v>
      </c>
      <c r="AP77" s="12" t="s">
        <v>2471</v>
      </c>
      <c r="AQ77" s="12" t="s">
        <v>2473</v>
      </c>
      <c r="AR77" s="60">
        <v>282410620</v>
      </c>
      <c r="AS77" s="60">
        <v>282410620</v>
      </c>
      <c r="AT77" s="60">
        <v>1201581805</v>
      </c>
      <c r="AU77" s="60">
        <v>1201581805</v>
      </c>
      <c r="AV77" s="60">
        <v>1634217123</v>
      </c>
      <c r="AW77" s="60">
        <v>1617490654</v>
      </c>
      <c r="AX77" s="87">
        <v>54024134474</v>
      </c>
      <c r="AY77" s="87">
        <v>43425835933</v>
      </c>
    </row>
    <row r="78" spans="2:51" ht="12" customHeight="1" x14ac:dyDescent="0.2">
      <c r="B78" s="52" t="s">
        <v>2378</v>
      </c>
      <c r="C78" s="64">
        <v>4</v>
      </c>
      <c r="D78" s="52" t="s">
        <v>2405</v>
      </c>
      <c r="E78" s="64">
        <v>49</v>
      </c>
      <c r="F78" s="12" t="s">
        <v>2400</v>
      </c>
      <c r="G78" s="64">
        <v>383</v>
      </c>
      <c r="H78" s="12" t="s">
        <v>2303</v>
      </c>
      <c r="I78">
        <v>410</v>
      </c>
      <c r="J78" t="s">
        <v>2344</v>
      </c>
      <c r="K78" s="94">
        <v>113</v>
      </c>
      <c r="L78" t="s">
        <v>2463</v>
      </c>
      <c r="M78" t="s">
        <v>2253</v>
      </c>
      <c r="N78" s="83">
        <v>1</v>
      </c>
      <c r="O78" s="84">
        <v>0.05</v>
      </c>
      <c r="P78" s="84">
        <v>0.05</v>
      </c>
      <c r="Q78" s="84">
        <v>0.3</v>
      </c>
      <c r="R78" s="84">
        <v>0.3</v>
      </c>
      <c r="S78" s="84">
        <v>0.3</v>
      </c>
      <c r="T78" s="84">
        <v>0.3</v>
      </c>
      <c r="U78" s="84">
        <v>0.3</v>
      </c>
      <c r="V78" s="84">
        <v>0.08</v>
      </c>
      <c r="W78" s="84">
        <v>0.05</v>
      </c>
      <c r="X78" s="55">
        <v>0</v>
      </c>
      <c r="Y78" s="54">
        <f>Tabla1[[#This Row],[Avance 2020]]+Tabla1[[#This Row],[Avance 2021]]+Tabla1[[#This Row],[Avance 2022]]+Tabla1[[#This Row],[Avance 2023]]</f>
        <v>0.72999999999999987</v>
      </c>
      <c r="Z78" s="56">
        <f>Tabla1[[#This Row],[Total Plan de Desarrollo]]/Tabla1[[#This Row],[Meta Cuatrienio]]</f>
        <v>0.72999999999999987</v>
      </c>
      <c r="AA78" s="52"/>
      <c r="AB78" s="52"/>
      <c r="AC78" s="61">
        <v>0.08</v>
      </c>
      <c r="AD78" s="52"/>
      <c r="AE78" s="52"/>
      <c r="AF78" s="64">
        <v>0.16</v>
      </c>
      <c r="AG78" s="52"/>
      <c r="AH78" s="52"/>
      <c r="AI78" s="52"/>
      <c r="AJ78" s="52"/>
      <c r="AK78" s="52"/>
      <c r="AL78" s="52"/>
      <c r="AM78" s="58">
        <f>MAX(Tabla1[[#This Row],[Mar ]],Tabla1[[#This Row],[Jun]])</f>
        <v>0.16</v>
      </c>
      <c r="AN78" s="59">
        <f>IFERROR(Tabla1[[#This Row],[Total Vigencia]]/Tabla1[[#This Row],[Meta 2023]],0)</f>
        <v>0.53333333333333333</v>
      </c>
      <c r="AO78" s="12" t="s">
        <v>2493</v>
      </c>
      <c r="AP78" s="52" t="s">
        <v>2485</v>
      </c>
      <c r="AQ78" s="12" t="s">
        <v>2494</v>
      </c>
      <c r="AR78" s="60">
        <v>10346216717</v>
      </c>
      <c r="AS78" s="60">
        <v>10345208776</v>
      </c>
      <c r="AT78" s="60">
        <v>26639000000</v>
      </c>
      <c r="AU78" s="60">
        <v>26629556379</v>
      </c>
      <c r="AV78" s="60">
        <v>36501290541</v>
      </c>
      <c r="AW78" s="60">
        <v>36448028964</v>
      </c>
      <c r="AX78" s="87">
        <v>36978138858</v>
      </c>
      <c r="AY78" s="87">
        <v>36010383385</v>
      </c>
    </row>
    <row r="79" spans="2:51" ht="12" customHeight="1" x14ac:dyDescent="0.2">
      <c r="B79" s="52" t="s">
        <v>2378</v>
      </c>
      <c r="C79" s="64">
        <v>4</v>
      </c>
      <c r="D79" s="52" t="s">
        <v>2405</v>
      </c>
      <c r="E79" s="64">
        <v>49</v>
      </c>
      <c r="F79" s="12" t="s">
        <v>2400</v>
      </c>
      <c r="G79" s="64">
        <v>386</v>
      </c>
      <c r="H79" s="52" t="s">
        <v>2306</v>
      </c>
      <c r="I79">
        <v>413</v>
      </c>
      <c r="J79" t="s">
        <v>2347</v>
      </c>
      <c r="K79" s="94">
        <v>262</v>
      </c>
      <c r="L79" s="52" t="s">
        <v>2463</v>
      </c>
      <c r="M79" t="s">
        <v>2252</v>
      </c>
      <c r="N79">
        <v>21.21</v>
      </c>
      <c r="O79" s="54">
        <v>23.56</v>
      </c>
      <c r="P79" s="54">
        <v>23.56</v>
      </c>
      <c r="Q79" s="54">
        <v>23.55</v>
      </c>
      <c r="R79" s="54">
        <v>23.55</v>
      </c>
      <c r="S79" s="54">
        <v>23.13</v>
      </c>
      <c r="T79" s="54">
        <v>23.13</v>
      </c>
      <c r="U79" s="54">
        <v>21.22</v>
      </c>
      <c r="V79" s="54">
        <v>23.13</v>
      </c>
      <c r="W79" s="55">
        <v>21.21</v>
      </c>
      <c r="X79" s="55">
        <v>0</v>
      </c>
      <c r="Y79" s="54">
        <f>Tabla1[[#This Row],[Avance 2023]]</f>
        <v>23.13</v>
      </c>
      <c r="Z79" s="56">
        <f>Tabla1[[#This Row],[Meta Cuatrienio]]/Tabla1[[#This Row],[Total Plan de Desarrollo]]</f>
        <v>0.91699092088197154</v>
      </c>
      <c r="AA79" s="52"/>
      <c r="AB79" s="52"/>
      <c r="AC79" s="61">
        <v>23.13</v>
      </c>
      <c r="AD79" s="52"/>
      <c r="AE79" s="52"/>
      <c r="AF79" s="64">
        <v>23.12</v>
      </c>
      <c r="AG79" s="52"/>
      <c r="AH79" s="52"/>
      <c r="AI79" s="52"/>
      <c r="AJ79" s="52"/>
      <c r="AK79" s="52"/>
      <c r="AL79" s="52"/>
      <c r="AM79" s="58">
        <f>+Tabla1[[#This Row],[Mar ]]+Tabla1[[#This Row],[Jun]]+Tabla1[[#This Row],[Sep]]+Tabla1[[#This Row],[Dic]]</f>
        <v>46.25</v>
      </c>
      <c r="AN79" s="59">
        <f>IFERROR(Tabla1[[#This Row],[Meta 2023]]/Tabla1[[#This Row],[Jun]],0)</f>
        <v>0.91782006920415216</v>
      </c>
      <c r="AO79" s="12" t="s">
        <v>2499</v>
      </c>
      <c r="AP79" s="12" t="s">
        <v>2468</v>
      </c>
      <c r="AQ79" s="12" t="s">
        <v>2500</v>
      </c>
      <c r="AR79" s="60">
        <v>1436848101</v>
      </c>
      <c r="AS79" s="60">
        <v>1321100860</v>
      </c>
      <c r="AT79" s="60">
        <v>2758275200</v>
      </c>
      <c r="AU79" s="60">
        <v>2700192005</v>
      </c>
      <c r="AV79" s="60">
        <v>3371455387</v>
      </c>
      <c r="AW79" s="60">
        <v>3341821932</v>
      </c>
      <c r="AX79" s="87">
        <v>3761808316</v>
      </c>
      <c r="AY79" s="87">
        <v>3574219512</v>
      </c>
    </row>
    <row r="80" spans="2:51" ht="12" customHeight="1" x14ac:dyDescent="0.2">
      <c r="B80" s="52" t="s">
        <v>2382</v>
      </c>
      <c r="C80" s="64">
        <v>4</v>
      </c>
      <c r="D80" s="52" t="s">
        <v>2405</v>
      </c>
      <c r="E80" s="64">
        <v>49</v>
      </c>
      <c r="F80" s="12" t="s">
        <v>2400</v>
      </c>
      <c r="G80" s="64">
        <v>387</v>
      </c>
      <c r="H80" s="52" t="s">
        <v>2307</v>
      </c>
      <c r="I80">
        <v>414</v>
      </c>
      <c r="J80" t="s">
        <v>2348</v>
      </c>
      <c r="K80" s="94">
        <v>113</v>
      </c>
      <c r="L80" s="52" t="s">
        <v>2460</v>
      </c>
      <c r="M80" t="s">
        <v>2251</v>
      </c>
      <c r="N80">
        <v>100</v>
      </c>
      <c r="O80" s="54">
        <v>20</v>
      </c>
      <c r="P80" s="54">
        <v>20</v>
      </c>
      <c r="Q80" s="54">
        <v>40</v>
      </c>
      <c r="R80" s="54">
        <v>40</v>
      </c>
      <c r="S80" s="54">
        <v>60</v>
      </c>
      <c r="T80" s="54">
        <v>60</v>
      </c>
      <c r="U80" s="54">
        <v>80</v>
      </c>
      <c r="V80" s="54">
        <v>65</v>
      </c>
      <c r="W80" s="55">
        <v>100</v>
      </c>
      <c r="X80" s="55">
        <v>0</v>
      </c>
      <c r="Y80" s="54">
        <f>Tabla1[[#This Row],[Avance 2023]]</f>
        <v>65</v>
      </c>
      <c r="Z80" s="56">
        <f>Tabla1[[#This Row],[Total Plan de Desarrollo]]/Tabla1[[#This Row],[Meta Cuatrienio]]</f>
        <v>0.65</v>
      </c>
      <c r="AA80" s="52"/>
      <c r="AB80" s="52"/>
      <c r="AC80" s="61">
        <v>65</v>
      </c>
      <c r="AD80" s="52"/>
      <c r="AE80" s="52"/>
      <c r="AF80" s="64">
        <v>70</v>
      </c>
      <c r="AG80" s="52"/>
      <c r="AH80" s="52"/>
      <c r="AI80" s="52"/>
      <c r="AJ80" s="52"/>
      <c r="AK80" s="52"/>
      <c r="AL80" s="52"/>
      <c r="AM80" s="58">
        <f>MAX(Tabla1[[#This Row],[Mar ]],Tabla1[[#This Row],[Jun]])</f>
        <v>70</v>
      </c>
      <c r="AN80" s="59">
        <f>IFERROR(Tabla1[[#This Row],[Total Vigencia]]/Tabla1[[#This Row],[Meta 2023]],0)</f>
        <v>0.875</v>
      </c>
      <c r="AO80" s="12" t="s">
        <v>2502</v>
      </c>
      <c r="AP80" s="52" t="s">
        <v>2501</v>
      </c>
      <c r="AQ80" s="12" t="s">
        <v>2503</v>
      </c>
      <c r="AR80">
        <v>0</v>
      </c>
      <c r="AS80">
        <v>0</v>
      </c>
      <c r="AT80" s="87">
        <v>164368030</v>
      </c>
      <c r="AU80" s="87">
        <v>164089227</v>
      </c>
      <c r="AV80" s="87">
        <v>680310955</v>
      </c>
      <c r="AW80" s="87">
        <v>80310955</v>
      </c>
      <c r="AX80" s="87">
        <v>134845616</v>
      </c>
      <c r="AY80" s="87">
        <v>81498336</v>
      </c>
    </row>
    <row r="81" spans="2:51" ht="12" customHeight="1" x14ac:dyDescent="0.2">
      <c r="B81" s="52" t="s">
        <v>2382</v>
      </c>
      <c r="C81" s="64">
        <v>4</v>
      </c>
      <c r="D81" s="52" t="s">
        <v>2405</v>
      </c>
      <c r="E81" s="64">
        <v>49</v>
      </c>
      <c r="F81" s="12" t="s">
        <v>2400</v>
      </c>
      <c r="G81" s="64">
        <v>393</v>
      </c>
      <c r="H81" s="52" t="s">
        <v>2294</v>
      </c>
      <c r="I81">
        <v>629</v>
      </c>
      <c r="J81" t="s">
        <v>2334</v>
      </c>
      <c r="K81" s="94">
        <v>262</v>
      </c>
      <c r="L81" s="52" t="s">
        <v>2463</v>
      </c>
      <c r="M81" t="s">
        <v>2250</v>
      </c>
      <c r="N81">
        <v>100</v>
      </c>
      <c r="O81" s="54">
        <v>100</v>
      </c>
      <c r="P81" s="54">
        <v>100</v>
      </c>
      <c r="Q81" s="54">
        <v>100</v>
      </c>
      <c r="R81" s="54">
        <v>100</v>
      </c>
      <c r="S81" s="54">
        <v>100</v>
      </c>
      <c r="T81" s="54">
        <v>100</v>
      </c>
      <c r="U81" s="54">
        <v>100</v>
      </c>
      <c r="V81" s="62">
        <f>Tabla1[[#This Row],[Jun]]</f>
        <v>50</v>
      </c>
      <c r="W81" s="55">
        <v>100</v>
      </c>
      <c r="X81" s="55">
        <v>0</v>
      </c>
      <c r="Y81" s="86">
        <v>100</v>
      </c>
      <c r="Z81" s="56">
        <f>AVERAGE(Tabla1[[#This Row],[Avance 2020]],Tabla1[[#This Row],[Avance 2021]],Tabla1[[#This Row],[Avance 2022]],Tabla1[[#This Row],[Avance 2023]],Tabla1[[#This Row],[Avance 2024]])/AVERAGE(Tabla1[[#This Row],[Meta 2020]],Tabla1[[#This Row],[Meta 2021]],Tabla1[[#This Row],[Meta 2022]],Tabla1[[#This Row],[Meta 2023]],Tabla1[[#This Row],[Meta 2024]])</f>
        <v>0.7</v>
      </c>
      <c r="AA81" s="52"/>
      <c r="AB81" s="52"/>
      <c r="AC81" s="61">
        <v>25</v>
      </c>
      <c r="AD81" s="52"/>
      <c r="AE81" s="52"/>
      <c r="AF81" s="85">
        <v>50</v>
      </c>
      <c r="AG81" s="52"/>
      <c r="AH81" s="52"/>
      <c r="AI81" s="52"/>
      <c r="AJ81" s="52"/>
      <c r="AK81" s="52"/>
      <c r="AL81" s="52"/>
      <c r="AM81" s="58">
        <f>MAX(Tabla1[[#This Row],[Mar ]],Tabla1[[#This Row],[Jun]])</f>
        <v>50</v>
      </c>
      <c r="AN81" s="59">
        <f>IFERROR(Tabla1[[#This Row],[Total Vigencia]]/Tabla1[[#This Row],[Meta 2023]],0)</f>
        <v>0.5</v>
      </c>
      <c r="AO81" s="12" t="s">
        <v>2517</v>
      </c>
      <c r="AP81" s="12" t="s">
        <v>2516</v>
      </c>
      <c r="AQ81" s="12" t="s">
        <v>2518</v>
      </c>
      <c r="AR81" s="88">
        <v>20166002362</v>
      </c>
      <c r="AS81" s="88">
        <v>10403501241</v>
      </c>
      <c r="AT81" s="87">
        <v>49114695513</v>
      </c>
      <c r="AU81" s="87">
        <v>42169835151</v>
      </c>
      <c r="AV81" s="87">
        <v>54994761619</v>
      </c>
      <c r="AW81" s="87">
        <v>54367287421</v>
      </c>
      <c r="AX81" s="87">
        <v>162482383311</v>
      </c>
      <c r="AY81" s="87">
        <v>43062166385</v>
      </c>
    </row>
    <row r="82" spans="2:51" ht="12" customHeight="1" x14ac:dyDescent="0.2">
      <c r="B82" s="52" t="s">
        <v>2382</v>
      </c>
      <c r="C82" s="64">
        <v>4</v>
      </c>
      <c r="D82" s="52" t="s">
        <v>2405</v>
      </c>
      <c r="E82" s="64">
        <v>49</v>
      </c>
      <c r="F82" s="12" t="s">
        <v>2400</v>
      </c>
      <c r="G82" s="64">
        <v>394</v>
      </c>
      <c r="H82" s="52" t="s">
        <v>2299</v>
      </c>
      <c r="I82">
        <v>633</v>
      </c>
      <c r="J82" t="s">
        <v>2339</v>
      </c>
      <c r="K82" s="94">
        <v>262</v>
      </c>
      <c r="L82" s="52" t="s">
        <v>2463</v>
      </c>
      <c r="M82" t="s">
        <v>2250</v>
      </c>
      <c r="N82">
        <v>100</v>
      </c>
      <c r="O82" s="54">
        <v>100</v>
      </c>
      <c r="P82" s="54">
        <v>100</v>
      </c>
      <c r="Q82" s="54">
        <v>100</v>
      </c>
      <c r="R82" s="54">
        <v>100</v>
      </c>
      <c r="S82" s="54">
        <v>100</v>
      </c>
      <c r="T82" s="54">
        <v>100</v>
      </c>
      <c r="U82" s="54">
        <v>100</v>
      </c>
      <c r="V82" s="62">
        <f>Tabla1[[#This Row],[Jun]]</f>
        <v>50</v>
      </c>
      <c r="W82" s="55">
        <v>100</v>
      </c>
      <c r="X82" s="55">
        <v>0</v>
      </c>
      <c r="Y82" s="86">
        <v>100</v>
      </c>
      <c r="Z82" s="56">
        <f>AVERAGE(Tabla1[[#This Row],[Avance 2020]],Tabla1[[#This Row],[Avance 2021]],Tabla1[[#This Row],[Avance 2022]],Tabla1[[#This Row],[Avance 2023]],Tabla1[[#This Row],[Avance 2024]])/AVERAGE(Tabla1[[#This Row],[Meta 2020]],Tabla1[[#This Row],[Meta 2021]],Tabla1[[#This Row],[Meta 2022]],Tabla1[[#This Row],[Meta 2023]],Tabla1[[#This Row],[Meta 2024]])</f>
        <v>0.7</v>
      </c>
      <c r="AA82" s="52"/>
      <c r="AB82" s="52"/>
      <c r="AC82" s="61">
        <v>25</v>
      </c>
      <c r="AD82" s="52"/>
      <c r="AE82" s="52"/>
      <c r="AF82" s="85">
        <v>50</v>
      </c>
      <c r="AG82" s="52"/>
      <c r="AH82" s="52"/>
      <c r="AI82" s="52"/>
      <c r="AJ82" s="52"/>
      <c r="AK82" s="52"/>
      <c r="AL82" s="52"/>
      <c r="AM82" s="58">
        <f>MAX(Tabla1[[#This Row],[Mar ]],Tabla1[[#This Row],[Jun]])</f>
        <v>50</v>
      </c>
      <c r="AN82" s="59">
        <f>IFERROR(Tabla1[[#This Row],[Total Vigencia]]/Tabla1[[#This Row],[Meta 2023]],0)</f>
        <v>0.5</v>
      </c>
      <c r="AO82" s="12" t="s">
        <v>2519</v>
      </c>
      <c r="AP82" s="12" t="s">
        <v>2520</v>
      </c>
      <c r="AQ82" s="12" t="s">
        <v>2521</v>
      </c>
      <c r="AR82" s="107">
        <v>0</v>
      </c>
      <c r="AS82" s="107">
        <v>0</v>
      </c>
      <c r="AT82" s="108">
        <v>171233460</v>
      </c>
      <c r="AU82" s="108">
        <v>171233460</v>
      </c>
      <c r="AV82" s="87">
        <v>206187917</v>
      </c>
      <c r="AW82" s="87">
        <v>206187029</v>
      </c>
      <c r="AX82" s="87">
        <v>66114675241</v>
      </c>
      <c r="AY82" s="87">
        <v>114675237</v>
      </c>
    </row>
    <row r="83" spans="2:51" ht="12" customHeight="1" x14ac:dyDescent="0.2">
      <c r="B83" s="52" t="s">
        <v>2382</v>
      </c>
      <c r="C83" s="64">
        <v>4</v>
      </c>
      <c r="D83" s="52" t="s">
        <v>2405</v>
      </c>
      <c r="E83" s="64">
        <v>49</v>
      </c>
      <c r="F83" s="12" t="s">
        <v>2400</v>
      </c>
      <c r="G83" s="64">
        <v>395</v>
      </c>
      <c r="H83" s="52" t="s">
        <v>2314</v>
      </c>
      <c r="I83">
        <v>422</v>
      </c>
      <c r="J83" t="s">
        <v>2359</v>
      </c>
      <c r="K83" s="94">
        <v>262</v>
      </c>
      <c r="L83" s="52" t="s">
        <v>2463</v>
      </c>
      <c r="M83" t="s">
        <v>2250</v>
      </c>
      <c r="N83">
        <v>100</v>
      </c>
      <c r="O83" s="54">
        <v>100</v>
      </c>
      <c r="P83" s="54">
        <v>100</v>
      </c>
      <c r="Q83" s="54">
        <v>100</v>
      </c>
      <c r="R83" s="54">
        <v>100</v>
      </c>
      <c r="S83" s="54">
        <v>100</v>
      </c>
      <c r="T83" s="54">
        <v>100</v>
      </c>
      <c r="U83" s="54">
        <v>100</v>
      </c>
      <c r="V83" s="62">
        <f>Tabla1[[#This Row],[Jun]]</f>
        <v>50</v>
      </c>
      <c r="W83" s="55">
        <v>100</v>
      </c>
      <c r="X83" s="55">
        <v>0</v>
      </c>
      <c r="Y83" s="86">
        <v>100</v>
      </c>
      <c r="Z83" s="56">
        <f>AVERAGE(Tabla1[[#This Row],[Avance 2020]],Tabla1[[#This Row],[Avance 2021]],Tabla1[[#This Row],[Avance 2022]],Tabla1[[#This Row],[Avance 2023]],Tabla1[[#This Row],[Avance 2024]])/AVERAGE(Tabla1[[#This Row],[Meta 2020]],Tabla1[[#This Row],[Meta 2021]],Tabla1[[#This Row],[Meta 2022]],Tabla1[[#This Row],[Meta 2023]],Tabla1[[#This Row],[Meta 2024]])</f>
        <v>0.7</v>
      </c>
      <c r="AA83" s="52"/>
      <c r="AB83" s="52"/>
      <c r="AC83" s="61">
        <v>25</v>
      </c>
      <c r="AD83" s="52"/>
      <c r="AE83" s="52"/>
      <c r="AF83" s="85">
        <v>50</v>
      </c>
      <c r="AG83" s="52"/>
      <c r="AH83" s="52"/>
      <c r="AI83" s="52"/>
      <c r="AJ83" s="52"/>
      <c r="AK83" s="52"/>
      <c r="AL83" s="52"/>
      <c r="AM83" s="58">
        <f>MAX(Tabla1[[#This Row],[Mar ]],Tabla1[[#This Row],[Jun]])</f>
        <v>50</v>
      </c>
      <c r="AN83" s="59">
        <f>IFERROR(Tabla1[[#This Row],[Total Vigencia]]/Tabla1[[#This Row],[Meta 2023]],0)</f>
        <v>0.5</v>
      </c>
      <c r="AO83" s="12" t="s">
        <v>2522</v>
      </c>
      <c r="AP83" s="12" t="s">
        <v>2516</v>
      </c>
      <c r="AQ83" s="52" t="s">
        <v>2523</v>
      </c>
      <c r="AR83" s="60">
        <v>18945582967</v>
      </c>
      <c r="AS83" s="60">
        <v>18852120676</v>
      </c>
      <c r="AT83" s="60">
        <v>101460657421</v>
      </c>
      <c r="AU83" s="60">
        <v>90384116245</v>
      </c>
      <c r="AV83" s="60">
        <v>113776997912</v>
      </c>
      <c r="AW83" s="60">
        <v>108108338948</v>
      </c>
      <c r="AX83" s="87">
        <v>271344458100</v>
      </c>
      <c r="AY83" s="87">
        <v>88069863671</v>
      </c>
    </row>
    <row r="84" spans="2:51" ht="12" customHeight="1" x14ac:dyDescent="0.2">
      <c r="B84" s="52" t="s">
        <v>2382</v>
      </c>
      <c r="C84" s="64">
        <v>4</v>
      </c>
      <c r="D84" s="52" t="s">
        <v>2405</v>
      </c>
      <c r="E84" s="64">
        <v>49</v>
      </c>
      <c r="F84" s="12" t="s">
        <v>2400</v>
      </c>
      <c r="G84" s="64">
        <v>396</v>
      </c>
      <c r="H84" s="52" t="s">
        <v>2295</v>
      </c>
      <c r="I84">
        <v>630</v>
      </c>
      <c r="J84" t="s">
        <v>2335</v>
      </c>
      <c r="K84" s="94">
        <v>262</v>
      </c>
      <c r="L84" s="52" t="s">
        <v>2463</v>
      </c>
      <c r="M84" t="s">
        <v>2250</v>
      </c>
      <c r="N84">
        <v>100</v>
      </c>
      <c r="O84" s="54">
        <v>100</v>
      </c>
      <c r="P84" s="54">
        <v>100</v>
      </c>
      <c r="Q84" s="54">
        <v>100</v>
      </c>
      <c r="R84" s="54">
        <v>100</v>
      </c>
      <c r="S84" s="54">
        <v>100</v>
      </c>
      <c r="T84" s="54">
        <v>100</v>
      </c>
      <c r="U84" s="54">
        <v>100</v>
      </c>
      <c r="V84" s="62">
        <f>Tabla1[[#This Row],[Jun]]</f>
        <v>50</v>
      </c>
      <c r="W84" s="55">
        <v>100</v>
      </c>
      <c r="X84" s="55">
        <v>0</v>
      </c>
      <c r="Y84" s="86">
        <v>100</v>
      </c>
      <c r="Z84" s="56">
        <f>AVERAGE(Tabla1[[#This Row],[Avance 2020]],Tabla1[[#This Row],[Avance 2021]],Tabla1[[#This Row],[Avance 2022]],Tabla1[[#This Row],[Avance 2023]],Tabla1[[#This Row],[Avance 2024]])/AVERAGE(Tabla1[[#This Row],[Meta 2020]],Tabla1[[#This Row],[Meta 2021]],Tabla1[[#This Row],[Meta 2022]],Tabla1[[#This Row],[Meta 2023]],Tabla1[[#This Row],[Meta 2024]])</f>
        <v>0.7</v>
      </c>
      <c r="AA84" s="52"/>
      <c r="AB84" s="52"/>
      <c r="AC84" s="61">
        <v>25</v>
      </c>
      <c r="AD84" s="52"/>
      <c r="AE84" s="52"/>
      <c r="AF84" s="85">
        <v>50</v>
      </c>
      <c r="AG84" s="52"/>
      <c r="AH84" s="52"/>
      <c r="AI84" s="52"/>
      <c r="AJ84" s="52"/>
      <c r="AK84" s="52"/>
      <c r="AL84" s="52"/>
      <c r="AM84" s="58">
        <f>MAX(Tabla1[[#This Row],[Mar ]],Tabla1[[#This Row],[Jun]])</f>
        <v>50</v>
      </c>
      <c r="AN84" s="59">
        <f>IFERROR(Tabla1[[#This Row],[Total Vigencia]]/Tabla1[[#This Row],[Meta 2023]],0)</f>
        <v>0.5</v>
      </c>
      <c r="AO84" s="12" t="s">
        <v>2525</v>
      </c>
      <c r="AP84" s="12" t="s">
        <v>2524</v>
      </c>
      <c r="AQ84" s="12" t="s">
        <v>2526</v>
      </c>
      <c r="AR84" s="88">
        <v>33138191371</v>
      </c>
      <c r="AS84" s="88">
        <v>8125595326</v>
      </c>
      <c r="AT84" s="87">
        <v>239285236421</v>
      </c>
      <c r="AU84" s="87">
        <v>239265818665</v>
      </c>
      <c r="AV84" s="87">
        <v>225954466684</v>
      </c>
      <c r="AW84" s="87">
        <v>83174794991</v>
      </c>
      <c r="AX84" s="87">
        <v>239835853380</v>
      </c>
      <c r="AY84" s="87">
        <v>59221437591</v>
      </c>
    </row>
    <row r="85" spans="2:51" ht="12" customHeight="1" x14ac:dyDescent="0.2">
      <c r="B85" s="52" t="s">
        <v>2382</v>
      </c>
      <c r="C85" s="64">
        <v>4</v>
      </c>
      <c r="D85" s="52" t="s">
        <v>2405</v>
      </c>
      <c r="E85" s="64">
        <v>49</v>
      </c>
      <c r="F85" s="12" t="s">
        <v>2400</v>
      </c>
      <c r="G85" s="64">
        <v>397</v>
      </c>
      <c r="H85" s="52" t="s">
        <v>2296</v>
      </c>
      <c r="I85">
        <v>631</v>
      </c>
      <c r="J85" t="s">
        <v>2336</v>
      </c>
      <c r="K85" s="94">
        <v>262</v>
      </c>
      <c r="L85" s="52" t="s">
        <v>2463</v>
      </c>
      <c r="M85" t="s">
        <v>2250</v>
      </c>
      <c r="N85">
        <v>100</v>
      </c>
      <c r="O85" s="54">
        <v>100</v>
      </c>
      <c r="P85" s="54">
        <v>100</v>
      </c>
      <c r="Q85" s="54">
        <v>100</v>
      </c>
      <c r="R85" s="54">
        <v>100</v>
      </c>
      <c r="S85" s="54">
        <v>100</v>
      </c>
      <c r="T85" s="54">
        <v>100</v>
      </c>
      <c r="U85" s="54">
        <v>100</v>
      </c>
      <c r="V85" s="62">
        <f>Tabla1[[#This Row],[Jun]]</f>
        <v>50</v>
      </c>
      <c r="W85" s="55">
        <v>100</v>
      </c>
      <c r="X85" s="55">
        <v>0</v>
      </c>
      <c r="Y85" s="86">
        <v>100</v>
      </c>
      <c r="Z85" s="56">
        <f>AVERAGE(Tabla1[[#This Row],[Avance 2020]],Tabla1[[#This Row],[Avance 2021]],Tabla1[[#This Row],[Avance 2022]],Tabla1[[#This Row],[Avance 2023]],Tabla1[[#This Row],[Avance 2024]])/AVERAGE(Tabla1[[#This Row],[Meta 2020]],Tabla1[[#This Row],[Meta 2021]],Tabla1[[#This Row],[Meta 2022]],Tabla1[[#This Row],[Meta 2023]],Tabla1[[#This Row],[Meta 2024]])</f>
        <v>0.7</v>
      </c>
      <c r="AA85" s="52"/>
      <c r="AB85" s="52"/>
      <c r="AC85" s="61">
        <v>25</v>
      </c>
      <c r="AD85" s="52"/>
      <c r="AE85" s="52"/>
      <c r="AF85" s="85">
        <v>50</v>
      </c>
      <c r="AG85" s="52"/>
      <c r="AH85" s="52"/>
      <c r="AI85" s="52"/>
      <c r="AJ85" s="52"/>
      <c r="AK85" s="52"/>
      <c r="AL85" s="52"/>
      <c r="AM85" s="58">
        <f>MAX(Tabla1[[#This Row],[Mar ]],Tabla1[[#This Row],[Jun]])</f>
        <v>50</v>
      </c>
      <c r="AN85" s="59">
        <f>IFERROR(Tabla1[[#This Row],[Total Vigencia]]/Tabla1[[#This Row],[Meta 2023]],0)</f>
        <v>0.5</v>
      </c>
      <c r="AO85" s="12" t="s">
        <v>2528</v>
      </c>
      <c r="AP85" s="12" t="s">
        <v>2527</v>
      </c>
      <c r="AQ85" s="12" t="s">
        <v>2529</v>
      </c>
      <c r="AR85" s="88">
        <v>644722767702</v>
      </c>
      <c r="AS85" s="88">
        <v>394466958620</v>
      </c>
      <c r="AT85" s="87">
        <v>855361828169</v>
      </c>
      <c r="AU85" s="87">
        <v>724052670649</v>
      </c>
      <c r="AV85" s="87">
        <v>2000065523447</v>
      </c>
      <c r="AW85" s="87">
        <v>1870241530485</v>
      </c>
      <c r="AX85" s="87">
        <v>3510657014985</v>
      </c>
      <c r="AY85" s="87">
        <v>2186568694628</v>
      </c>
    </row>
    <row r="86" spans="2:51" ht="12" customHeight="1" x14ac:dyDescent="0.2">
      <c r="B86" s="52" t="s">
        <v>2416</v>
      </c>
      <c r="C86" s="64">
        <v>4</v>
      </c>
      <c r="D86" s="52" t="s">
        <v>2405</v>
      </c>
      <c r="E86" s="64">
        <v>49</v>
      </c>
      <c r="F86" s="12" t="s">
        <v>2400</v>
      </c>
      <c r="G86" s="64">
        <v>398</v>
      </c>
      <c r="H86" s="52" t="s">
        <v>2297</v>
      </c>
      <c r="I86">
        <v>632</v>
      </c>
      <c r="J86" t="s">
        <v>2337</v>
      </c>
      <c r="K86" s="94">
        <v>262</v>
      </c>
      <c r="L86" s="52" t="s">
        <v>2463</v>
      </c>
      <c r="M86" t="s">
        <v>2250</v>
      </c>
      <c r="N86">
        <v>100</v>
      </c>
      <c r="O86" s="54">
        <v>100</v>
      </c>
      <c r="P86" s="54">
        <v>100</v>
      </c>
      <c r="Q86" s="54">
        <v>100</v>
      </c>
      <c r="R86" s="54">
        <v>100</v>
      </c>
      <c r="S86" s="54">
        <v>100</v>
      </c>
      <c r="T86" s="54">
        <v>100</v>
      </c>
      <c r="U86" s="54">
        <v>100</v>
      </c>
      <c r="V86" s="62">
        <f>Tabla1[[#This Row],[Jun]]</f>
        <v>50</v>
      </c>
      <c r="W86" s="55">
        <v>100</v>
      </c>
      <c r="X86" s="55">
        <v>0</v>
      </c>
      <c r="Y86" s="86">
        <v>100</v>
      </c>
      <c r="Z86" s="56">
        <f>AVERAGE(Tabla1[[#This Row],[Avance 2020]],Tabla1[[#This Row],[Avance 2021]],Tabla1[[#This Row],[Avance 2022]],Tabla1[[#This Row],[Avance 2023]],Tabla1[[#This Row],[Avance 2024]])/AVERAGE(Tabla1[[#This Row],[Meta 2020]],Tabla1[[#This Row],[Meta 2021]],Tabla1[[#This Row],[Meta 2022]],Tabla1[[#This Row],[Meta 2023]],Tabla1[[#This Row],[Meta 2024]])</f>
        <v>0.7</v>
      </c>
      <c r="AA86" s="52"/>
      <c r="AB86" s="52"/>
      <c r="AC86" s="61">
        <v>25</v>
      </c>
      <c r="AD86" s="52"/>
      <c r="AE86" s="52"/>
      <c r="AF86" s="85">
        <v>50</v>
      </c>
      <c r="AG86" s="52"/>
      <c r="AH86" s="52"/>
      <c r="AI86" s="52"/>
      <c r="AJ86" s="52"/>
      <c r="AK86" s="52"/>
      <c r="AL86" s="52"/>
      <c r="AM86" s="58">
        <f>MAX(Tabla1[[#This Row],[Mar ]],Tabla1[[#This Row],[Jun]])</f>
        <v>50</v>
      </c>
      <c r="AN86" s="59">
        <f>IFERROR(Tabla1[[#This Row],[Total Vigencia]]/Tabla1[[#This Row],[Meta 2023]],0)</f>
        <v>0.5</v>
      </c>
      <c r="AO86" s="12" t="s">
        <v>2531</v>
      </c>
      <c r="AP86" s="52" t="s">
        <v>2530</v>
      </c>
      <c r="AQ86" s="12" t="s">
        <v>2532</v>
      </c>
      <c r="AR86" s="88">
        <v>397923649</v>
      </c>
      <c r="AS86" s="88">
        <v>298864377</v>
      </c>
      <c r="AT86" s="87">
        <v>25951236476</v>
      </c>
      <c r="AU86" s="87">
        <v>16017102861</v>
      </c>
      <c r="AV86" s="87">
        <v>89092900070</v>
      </c>
      <c r="AW86" s="87">
        <v>34291575715</v>
      </c>
      <c r="AX86" s="87">
        <v>383330019965</v>
      </c>
      <c r="AY86" s="87">
        <v>43983010210</v>
      </c>
    </row>
    <row r="87" spans="2:51" ht="12" customHeight="1" x14ac:dyDescent="0.2">
      <c r="B87" s="52" t="s">
        <v>2378</v>
      </c>
      <c r="C87" s="64">
        <v>4</v>
      </c>
      <c r="D87" s="52" t="s">
        <v>2405</v>
      </c>
      <c r="E87" s="64">
        <v>49</v>
      </c>
      <c r="F87" s="12" t="s">
        <v>2400</v>
      </c>
      <c r="G87" s="64">
        <v>399</v>
      </c>
      <c r="H87" s="52" t="s">
        <v>2308</v>
      </c>
      <c r="I87">
        <v>426</v>
      </c>
      <c r="J87" t="s">
        <v>2351</v>
      </c>
      <c r="K87" s="94">
        <v>262</v>
      </c>
      <c r="L87" s="52" t="s">
        <v>2463</v>
      </c>
      <c r="M87" t="s">
        <v>2252</v>
      </c>
      <c r="N87">
        <v>13.36</v>
      </c>
      <c r="O87" s="54">
        <v>15.35</v>
      </c>
      <c r="P87" s="54">
        <v>15.36</v>
      </c>
      <c r="Q87" s="54">
        <v>15.34</v>
      </c>
      <c r="R87" s="54">
        <v>9.9700000000000006</v>
      </c>
      <c r="S87" s="54">
        <v>15.33</v>
      </c>
      <c r="T87" s="54">
        <v>28.51</v>
      </c>
      <c r="U87" s="54">
        <v>13.37</v>
      </c>
      <c r="V87" s="54">
        <v>28.51</v>
      </c>
      <c r="W87" s="55">
        <v>13.36</v>
      </c>
      <c r="X87" s="55">
        <v>0</v>
      </c>
      <c r="Y87" s="54">
        <f>Tabla1[[#This Row],[Avance 2023]]</f>
        <v>28.51</v>
      </c>
      <c r="Z87" s="56">
        <f>Tabla1[[#This Row],[Meta Cuatrienio]]/Tabla1[[#This Row],[Total Plan de Desarrollo]]</f>
        <v>0.46860750613819707</v>
      </c>
      <c r="AA87" s="52"/>
      <c r="AB87" s="52"/>
      <c r="AC87" s="61">
        <v>28.51</v>
      </c>
      <c r="AD87" s="52"/>
      <c r="AE87" s="52"/>
      <c r="AF87" s="64">
        <v>28.51</v>
      </c>
      <c r="AG87" s="52"/>
      <c r="AH87" s="52"/>
      <c r="AI87" s="52"/>
      <c r="AJ87" s="52"/>
      <c r="AK87" s="52"/>
      <c r="AL87" s="52"/>
      <c r="AM87" s="58">
        <f>+Tabla1[[#This Row],[Mar ]]+Tabla1[[#This Row],[Jun]]+Tabla1[[#This Row],[Sep]]+Tabla1[[#This Row],[Dic]]</f>
        <v>57.02</v>
      </c>
      <c r="AN87" s="59">
        <f>IFERROR(Tabla1[[#This Row],[Meta 2023]]/Tabla1[[#This Row],[Jun]],0)</f>
        <v>0.468958260259558</v>
      </c>
      <c r="AO87" s="12" t="s">
        <v>2534</v>
      </c>
      <c r="AP87" s="12" t="s">
        <v>2533</v>
      </c>
      <c r="AQ87" s="12" t="s">
        <v>2533</v>
      </c>
      <c r="AR87" s="60">
        <v>9219107337</v>
      </c>
      <c r="AS87" s="60">
        <v>9219107337</v>
      </c>
      <c r="AT87" s="60">
        <v>14049436000</v>
      </c>
      <c r="AU87" s="60">
        <v>14046951937</v>
      </c>
      <c r="AV87" s="60">
        <v>16168500874</v>
      </c>
      <c r="AW87" s="60">
        <v>16063453734</v>
      </c>
      <c r="AX87" s="87">
        <v>40915245461</v>
      </c>
      <c r="AY87" s="87">
        <v>36777799750</v>
      </c>
    </row>
    <row r="88" spans="2:51" ht="12" customHeight="1" x14ac:dyDescent="0.2">
      <c r="B88" s="52" t="s">
        <v>2378</v>
      </c>
      <c r="C88" s="64">
        <v>4</v>
      </c>
      <c r="D88" s="52" t="s">
        <v>2405</v>
      </c>
      <c r="E88" s="64">
        <v>49</v>
      </c>
      <c r="F88" s="12" t="s">
        <v>2400</v>
      </c>
      <c r="G88" s="64">
        <v>383</v>
      </c>
      <c r="H88" s="52" t="s">
        <v>2303</v>
      </c>
      <c r="I88">
        <v>410</v>
      </c>
      <c r="J88" t="s">
        <v>2344</v>
      </c>
      <c r="K88" s="94">
        <v>113</v>
      </c>
      <c r="L88" t="s">
        <v>2464</v>
      </c>
      <c r="M88" t="s">
        <v>2253</v>
      </c>
      <c r="N88">
        <v>0.25</v>
      </c>
      <c r="O88" s="54">
        <v>0</v>
      </c>
      <c r="P88" s="54">
        <v>0</v>
      </c>
      <c r="Q88" s="62">
        <v>0.01</v>
      </c>
      <c r="R88" s="54">
        <v>0</v>
      </c>
      <c r="S88" s="62">
        <v>0.05</v>
      </c>
      <c r="T88" s="62">
        <v>0.05</v>
      </c>
      <c r="U88" s="62">
        <v>0.14000000000000001</v>
      </c>
      <c r="V88" s="62">
        <v>0.08</v>
      </c>
      <c r="W88" s="62">
        <v>0.06</v>
      </c>
      <c r="X88" s="55">
        <v>0</v>
      </c>
      <c r="Y88" s="54">
        <f>Tabla1[[#This Row],[Avance 2020]]+Tabla1[[#This Row],[Avance 2021]]+Tabla1[[#This Row],[Avance 2022]]+Tabla1[[#This Row],[Avance 2023]]</f>
        <v>0.13</v>
      </c>
      <c r="Z88" s="56">
        <f>Tabla1[[#This Row],[Total Plan de Desarrollo]]/Tabla1[[#This Row],[Meta Cuatrienio]]</f>
        <v>0.52</v>
      </c>
      <c r="AA88" s="52"/>
      <c r="AB88" s="52"/>
      <c r="AC88" s="61">
        <v>0.08</v>
      </c>
      <c r="AD88" s="52"/>
      <c r="AE88" s="52"/>
      <c r="AF88" s="64">
        <v>0.12</v>
      </c>
      <c r="AG88" s="52"/>
      <c r="AH88" s="52"/>
      <c r="AI88" s="52"/>
      <c r="AJ88" s="52"/>
      <c r="AK88" s="52"/>
      <c r="AL88" s="52"/>
      <c r="AM88" s="58">
        <f>MAX(Tabla1[[#This Row],[Mar ]],Tabla1[[#This Row],[Jun]])</f>
        <v>0.12</v>
      </c>
      <c r="AN88" s="59">
        <f>IFERROR(Tabla1[[#This Row],[Total Vigencia]]/Tabla1[[#This Row],[Meta 2023]],0)</f>
        <v>0.85714285714285698</v>
      </c>
      <c r="AO88" s="12" t="s">
        <v>2493</v>
      </c>
      <c r="AP88" s="52" t="s">
        <v>2485</v>
      </c>
      <c r="AQ88" s="12" t="s">
        <v>2494</v>
      </c>
      <c r="AR88" s="60">
        <v>0</v>
      </c>
      <c r="AS88" s="60">
        <v>0</v>
      </c>
      <c r="AT88" s="60">
        <v>216009400</v>
      </c>
      <c r="AU88" s="60">
        <v>202564270</v>
      </c>
      <c r="AV88" s="60">
        <v>2340815000</v>
      </c>
      <c r="AW88" s="60">
        <v>2340813938</v>
      </c>
      <c r="AX88" s="87">
        <v>1940825726</v>
      </c>
      <c r="AY88" s="87">
        <v>1940825726</v>
      </c>
    </row>
    <row r="89" spans="2:51" ht="12" customHeight="1" x14ac:dyDescent="0.2">
      <c r="B89" s="52" t="s">
        <v>2382</v>
      </c>
      <c r="C89" s="64">
        <v>4</v>
      </c>
      <c r="D89" s="52" t="s">
        <v>2405</v>
      </c>
      <c r="E89" s="64">
        <v>50</v>
      </c>
      <c r="F89" s="12" t="s">
        <v>2401</v>
      </c>
      <c r="G89" s="64">
        <v>400</v>
      </c>
      <c r="H89" s="52" t="s">
        <v>2309</v>
      </c>
      <c r="I89">
        <v>427</v>
      </c>
      <c r="J89" t="s">
        <v>2352</v>
      </c>
      <c r="K89" s="94">
        <v>266</v>
      </c>
      <c r="L89" s="52" t="s">
        <v>2464</v>
      </c>
      <c r="M89" t="s">
        <v>2251</v>
      </c>
      <c r="N89">
        <v>100</v>
      </c>
      <c r="O89" s="54">
        <v>0</v>
      </c>
      <c r="P89" s="54">
        <v>0</v>
      </c>
      <c r="Q89" s="54">
        <v>23</v>
      </c>
      <c r="R89" s="54">
        <v>23</v>
      </c>
      <c r="S89" s="54">
        <v>79</v>
      </c>
      <c r="T89" s="54">
        <v>79</v>
      </c>
      <c r="U89" s="54">
        <v>100</v>
      </c>
      <c r="V89" s="54">
        <v>86</v>
      </c>
      <c r="W89" s="55">
        <v>0</v>
      </c>
      <c r="X89" s="55">
        <v>0</v>
      </c>
      <c r="Y89" s="54">
        <f>Tabla1[[#This Row],[Avance 2023]]</f>
        <v>86</v>
      </c>
      <c r="Z89" s="56">
        <f>Tabla1[[#This Row],[Total Plan de Desarrollo]]/Tabla1[[#This Row],[Meta Cuatrienio]]</f>
        <v>0.86</v>
      </c>
      <c r="AA89" s="52"/>
      <c r="AB89" s="52"/>
      <c r="AC89" s="61">
        <v>86</v>
      </c>
      <c r="AD89" s="52"/>
      <c r="AE89" s="52"/>
      <c r="AF89" s="64">
        <v>90</v>
      </c>
      <c r="AG89" s="52"/>
      <c r="AH89" s="52"/>
      <c r="AI89" s="52"/>
      <c r="AJ89" s="52"/>
      <c r="AK89" s="52"/>
      <c r="AL89" s="52"/>
      <c r="AM89" s="58">
        <f>MAX(Tabla1[[#This Row],[Mar ]],Tabla1[[#This Row],[Jun]])</f>
        <v>90</v>
      </c>
      <c r="AN89" s="59">
        <f>IFERROR(Tabla1[[#This Row],[Total Vigencia]]/Tabla1[[#This Row],[Meta 2023]],0)</f>
        <v>0.9</v>
      </c>
      <c r="AO89" s="101" t="s">
        <v>2536</v>
      </c>
      <c r="AP89" s="12" t="s">
        <v>2535</v>
      </c>
      <c r="AQ89" s="52"/>
      <c r="AR89" s="60">
        <v>0</v>
      </c>
      <c r="AS89" s="60">
        <v>0</v>
      </c>
      <c r="AT89" s="60">
        <v>45320000000</v>
      </c>
      <c r="AU89" s="60">
        <v>45075216945</v>
      </c>
      <c r="AV89" s="60">
        <v>76259396634</v>
      </c>
      <c r="AW89" s="60">
        <v>75470226765</v>
      </c>
      <c r="AX89" s="87">
        <v>507518968235</v>
      </c>
      <c r="AY89" s="87">
        <v>44136045087</v>
      </c>
    </row>
    <row r="90" spans="2:51" ht="12" customHeight="1" x14ac:dyDescent="0.2">
      <c r="B90" s="52" t="s">
        <v>2382</v>
      </c>
      <c r="C90" s="64">
        <v>4</v>
      </c>
      <c r="D90" s="52" t="s">
        <v>2405</v>
      </c>
      <c r="E90" s="64">
        <v>50</v>
      </c>
      <c r="F90" s="12" t="s">
        <v>2401</v>
      </c>
      <c r="G90" s="64">
        <v>401</v>
      </c>
      <c r="H90" s="52" t="s">
        <v>2310</v>
      </c>
      <c r="I90">
        <v>428</v>
      </c>
      <c r="J90" t="s">
        <v>2353</v>
      </c>
      <c r="K90" s="94">
        <v>266</v>
      </c>
      <c r="L90" s="52" t="s">
        <v>2464</v>
      </c>
      <c r="M90" t="s">
        <v>2251</v>
      </c>
      <c r="N90">
        <v>60</v>
      </c>
      <c r="O90" s="54">
        <v>20.28</v>
      </c>
      <c r="P90" s="54">
        <v>19.91</v>
      </c>
      <c r="Q90" s="54">
        <v>23.69</v>
      </c>
      <c r="R90" s="54">
        <v>23.69</v>
      </c>
      <c r="S90" s="54">
        <v>33.729999999999997</v>
      </c>
      <c r="T90" s="54">
        <v>33.130000000000003</v>
      </c>
      <c r="U90" s="62">
        <v>40.08</v>
      </c>
      <c r="V90" s="54">
        <v>33.54</v>
      </c>
      <c r="W90" s="55">
        <v>60</v>
      </c>
      <c r="X90" s="55">
        <v>0</v>
      </c>
      <c r="Y90" s="54">
        <f>Tabla1[[#This Row],[Avance 2023]]</f>
        <v>33.54</v>
      </c>
      <c r="Z90" s="56">
        <v>0.34760000000000002</v>
      </c>
      <c r="AA90" s="52"/>
      <c r="AB90" s="52"/>
      <c r="AC90" s="61">
        <v>33.54</v>
      </c>
      <c r="AD90" s="52"/>
      <c r="AE90" s="52"/>
      <c r="AF90" s="64">
        <v>36.75</v>
      </c>
      <c r="AG90" s="52"/>
      <c r="AH90" s="52"/>
      <c r="AI90" s="52"/>
      <c r="AJ90" s="52"/>
      <c r="AK90" s="52"/>
      <c r="AL90" s="52"/>
      <c r="AM90" s="58">
        <f>MAX(Tabla1[[#This Row],[Mar ]],Tabla1[[#This Row],[Jun]])</f>
        <v>36.75</v>
      </c>
      <c r="AN90" s="59">
        <f>IFERROR(Tabla1[[#This Row],[Total Vigencia]]/Tabla1[[#This Row],[Meta 2023]],0)</f>
        <v>0.91691616766467066</v>
      </c>
      <c r="AO90" s="106" t="s">
        <v>2541</v>
      </c>
      <c r="AP90" s="106" t="s">
        <v>2540</v>
      </c>
      <c r="AQ90" s="106"/>
      <c r="AR90" s="60">
        <v>432945295407</v>
      </c>
      <c r="AS90" s="60">
        <v>171196180318</v>
      </c>
      <c r="AT90" s="60">
        <v>614939636004</v>
      </c>
      <c r="AU90" s="60">
        <v>609107500880</v>
      </c>
      <c r="AV90" s="60">
        <v>1168738221125</v>
      </c>
      <c r="AW90" s="60">
        <v>1132358645220</v>
      </c>
      <c r="AX90" s="87">
        <v>1905174605740</v>
      </c>
      <c r="AY90" s="87">
        <v>1873054021090</v>
      </c>
    </row>
    <row r="91" spans="2:51" ht="12" customHeight="1" x14ac:dyDescent="0.2">
      <c r="AN91" s="59"/>
    </row>
  </sheetData>
  <sheetProtection selectLockedCells="1"/>
  <mergeCells count="7">
    <mergeCell ref="AA11:AM11"/>
    <mergeCell ref="AO11:AQ11"/>
    <mergeCell ref="D5:F5"/>
    <mergeCell ref="G5:H5"/>
    <mergeCell ref="D2:L2"/>
    <mergeCell ref="D3:L3"/>
    <mergeCell ref="D4:L4"/>
  </mergeCells>
  <phoneticPr fontId="4" type="noConversion"/>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K59"/>
  <sheetViews>
    <sheetView topLeftCell="A8" zoomScale="85" zoomScaleNormal="85" workbookViewId="0">
      <selection activeCell="M20" sqref="M20"/>
    </sheetView>
  </sheetViews>
  <sheetFormatPr baseColWidth="10" defaultRowHeight="12.75" x14ac:dyDescent="0.2"/>
  <cols>
    <col min="1" max="1" width="1.5703125" style="13" customWidth="1"/>
    <col min="2" max="2" width="13" style="13" customWidth="1"/>
    <col min="3" max="3" width="39" style="13" customWidth="1"/>
    <col min="4" max="4" width="24.42578125" style="13" customWidth="1"/>
    <col min="5" max="9" width="16.28515625" style="73" customWidth="1"/>
    <col min="10" max="10" width="21.5703125" style="73" customWidth="1"/>
    <col min="11" max="16384" width="11.42578125" style="13"/>
  </cols>
  <sheetData>
    <row r="1" spans="1:37" x14ac:dyDescent="0.2">
      <c r="A1" s="65"/>
      <c r="B1" s="65"/>
      <c r="C1" s="65"/>
      <c r="D1" s="65"/>
      <c r="E1" s="66"/>
      <c r="F1" s="66"/>
      <c r="G1" s="66"/>
      <c r="H1" s="66"/>
      <c r="I1" s="66"/>
      <c r="J1" s="66"/>
      <c r="K1" s="65"/>
      <c r="L1" s="65"/>
      <c r="M1" s="65"/>
      <c r="N1" s="65"/>
      <c r="O1" s="65"/>
      <c r="P1" s="65"/>
      <c r="Q1" s="65"/>
      <c r="R1" s="65"/>
      <c r="S1" s="65"/>
      <c r="T1" s="65"/>
      <c r="U1" s="65"/>
      <c r="V1" s="65"/>
      <c r="W1" s="65"/>
      <c r="X1" s="65"/>
      <c r="Y1" s="65"/>
      <c r="Z1" s="65"/>
      <c r="AA1" s="65"/>
      <c r="AB1" s="65"/>
      <c r="AC1" s="65"/>
      <c r="AD1" s="65"/>
      <c r="AE1" s="65"/>
      <c r="AF1" s="65"/>
      <c r="AG1" s="65"/>
      <c r="AH1" s="65"/>
    </row>
    <row r="2" spans="1:37" s="12" customFormat="1" ht="17.25" customHeight="1" x14ac:dyDescent="0.2">
      <c r="A2" s="67"/>
      <c r="B2" s="100"/>
      <c r="C2" s="99" t="s">
        <v>2265</v>
      </c>
      <c r="D2" s="99"/>
      <c r="E2" s="99"/>
      <c r="F2" s="99"/>
      <c r="G2" s="68"/>
      <c r="H2" s="68"/>
      <c r="I2" s="68"/>
      <c r="J2" s="68"/>
      <c r="K2" s="69"/>
      <c r="L2" s="69"/>
      <c r="M2" s="69"/>
      <c r="N2" s="69"/>
      <c r="O2" s="69"/>
      <c r="P2" s="69"/>
      <c r="Q2" s="69"/>
      <c r="R2" s="69"/>
      <c r="S2" s="69"/>
      <c r="T2" s="69"/>
      <c r="U2" s="69"/>
      <c r="V2" s="69"/>
      <c r="W2" s="69"/>
      <c r="X2" s="69"/>
      <c r="Y2" s="69"/>
      <c r="Z2" s="69"/>
      <c r="AA2" s="69"/>
      <c r="AB2" s="69"/>
      <c r="AC2" s="69"/>
      <c r="AD2" s="69"/>
      <c r="AE2" s="69"/>
      <c r="AF2" s="69"/>
      <c r="AG2" s="69"/>
      <c r="AH2" s="70"/>
      <c r="AI2" s="71"/>
      <c r="AK2" s="72" t="s">
        <v>2250</v>
      </c>
    </row>
    <row r="3" spans="1:37" s="12" customFormat="1" ht="17.25" customHeight="1" x14ac:dyDescent="0.2">
      <c r="A3" s="67"/>
      <c r="B3" s="100"/>
      <c r="C3" s="99" t="s">
        <v>2264</v>
      </c>
      <c r="D3" s="99"/>
      <c r="E3" s="99"/>
      <c r="F3" s="99"/>
      <c r="G3" s="68"/>
      <c r="H3" s="68"/>
      <c r="I3" s="68"/>
      <c r="J3" s="68"/>
      <c r="K3" s="69"/>
      <c r="L3" s="69"/>
      <c r="M3" s="69"/>
      <c r="N3" s="69"/>
      <c r="O3" s="69"/>
      <c r="P3" s="69"/>
      <c r="Q3" s="69"/>
      <c r="R3" s="69"/>
      <c r="S3" s="69"/>
      <c r="T3" s="69"/>
      <c r="U3" s="69"/>
      <c r="V3" s="69"/>
      <c r="W3" s="69"/>
      <c r="X3" s="69"/>
      <c r="Y3" s="69"/>
      <c r="Z3" s="69"/>
      <c r="AA3" s="69"/>
      <c r="AB3" s="69"/>
      <c r="AC3" s="69"/>
      <c r="AD3" s="69"/>
      <c r="AE3" s="69"/>
      <c r="AF3" s="69"/>
      <c r="AG3" s="69"/>
      <c r="AH3" s="70"/>
      <c r="AI3" s="71"/>
      <c r="AK3" s="72" t="s">
        <v>2251</v>
      </c>
    </row>
    <row r="4" spans="1:37" s="12" customFormat="1" ht="17.25" customHeight="1" x14ac:dyDescent="0.2">
      <c r="A4" s="67"/>
      <c r="B4" s="100"/>
      <c r="C4" s="99" t="s">
        <v>2274</v>
      </c>
      <c r="D4" s="99"/>
      <c r="E4" s="99"/>
      <c r="F4" s="99"/>
      <c r="G4" s="68"/>
      <c r="H4" s="68"/>
      <c r="I4" s="68"/>
      <c r="J4" s="68"/>
      <c r="K4" s="69"/>
      <c r="L4" s="69"/>
      <c r="M4" s="69"/>
      <c r="N4" s="69"/>
      <c r="O4" s="69"/>
      <c r="P4" s="69"/>
      <c r="Q4" s="69"/>
      <c r="R4" s="69"/>
      <c r="S4" s="69"/>
      <c r="T4" s="69"/>
      <c r="U4" s="69"/>
      <c r="V4" s="69"/>
      <c r="W4" s="69"/>
      <c r="X4" s="69"/>
      <c r="Y4" s="69"/>
      <c r="Z4" s="69"/>
      <c r="AA4" s="69"/>
      <c r="AB4" s="69"/>
      <c r="AC4" s="69"/>
      <c r="AD4" s="69"/>
      <c r="AE4" s="69"/>
      <c r="AF4" s="69"/>
      <c r="AG4" s="69"/>
      <c r="AH4" s="70"/>
      <c r="AI4" s="71"/>
      <c r="AK4" s="72" t="s">
        <v>2252</v>
      </c>
    </row>
    <row r="5" spans="1:37" s="12" customFormat="1" ht="17.25" customHeight="1" x14ac:dyDescent="0.2">
      <c r="A5" s="67"/>
      <c r="B5" s="100"/>
      <c r="C5" s="99" t="s">
        <v>2275</v>
      </c>
      <c r="D5" s="99"/>
      <c r="E5" s="99"/>
      <c r="F5" s="99"/>
      <c r="G5" s="68"/>
      <c r="H5" s="68"/>
      <c r="I5" s="68"/>
      <c r="J5" s="68"/>
      <c r="K5" s="69"/>
      <c r="L5" s="69"/>
      <c r="M5" s="69"/>
      <c r="N5" s="69"/>
      <c r="O5" s="69"/>
      <c r="P5" s="69"/>
      <c r="Q5" s="69"/>
      <c r="R5" s="69"/>
      <c r="S5" s="69"/>
      <c r="T5" s="69"/>
      <c r="U5" s="69"/>
      <c r="V5" s="69"/>
      <c r="W5" s="69"/>
      <c r="X5" s="69"/>
      <c r="Y5" s="69"/>
      <c r="Z5" s="69"/>
      <c r="AA5" s="69"/>
      <c r="AB5" s="69"/>
      <c r="AC5" s="69"/>
      <c r="AD5" s="69"/>
      <c r="AE5" s="69"/>
      <c r="AF5" s="69"/>
      <c r="AG5" s="69"/>
      <c r="AH5" s="70"/>
      <c r="AI5" s="71"/>
      <c r="AK5" s="72" t="s">
        <v>2253</v>
      </c>
    </row>
    <row r="6" spans="1:37" x14ac:dyDescent="0.2">
      <c r="A6" s="65"/>
      <c r="B6" s="65"/>
      <c r="C6" s="65"/>
      <c r="D6" s="65"/>
      <c r="E6" s="66"/>
      <c r="F6" s="66"/>
      <c r="G6" s="66"/>
      <c r="H6" s="66"/>
      <c r="I6" s="66"/>
      <c r="J6" s="66"/>
      <c r="K6" s="65"/>
      <c r="L6" s="65"/>
      <c r="M6" s="65"/>
      <c r="N6" s="65"/>
      <c r="O6" s="65"/>
      <c r="P6" s="65"/>
      <c r="Q6" s="65"/>
      <c r="R6" s="65"/>
      <c r="S6" s="65"/>
      <c r="T6" s="65"/>
      <c r="U6" s="65"/>
      <c r="V6" s="65"/>
      <c r="W6" s="65"/>
      <c r="X6" s="65"/>
      <c r="Y6" s="65"/>
      <c r="Z6" s="65"/>
      <c r="AA6" s="65"/>
      <c r="AB6" s="65"/>
      <c r="AC6" s="65"/>
      <c r="AD6" s="65"/>
      <c r="AE6" s="65"/>
      <c r="AF6" s="65"/>
      <c r="AG6" s="65"/>
      <c r="AH6" s="65"/>
    </row>
    <row r="7" spans="1:37" x14ac:dyDescent="0.2">
      <c r="A7" s="65"/>
      <c r="B7" s="65"/>
      <c r="C7" s="65"/>
      <c r="D7" s="65"/>
      <c r="E7" s="66"/>
      <c r="F7" s="66"/>
      <c r="G7" s="66"/>
      <c r="H7" s="66"/>
      <c r="I7" s="66"/>
      <c r="J7" s="66"/>
      <c r="K7" s="65"/>
      <c r="L7" s="65"/>
      <c r="M7" s="65"/>
      <c r="N7" s="65"/>
      <c r="O7" s="65"/>
      <c r="P7" s="65"/>
      <c r="Q7" s="65"/>
      <c r="R7" s="65"/>
      <c r="S7" s="65"/>
      <c r="T7" s="65"/>
      <c r="U7" s="65"/>
      <c r="V7" s="65"/>
      <c r="W7" s="65"/>
      <c r="X7" s="65"/>
      <c r="Y7" s="65"/>
      <c r="Z7" s="65"/>
      <c r="AA7" s="65"/>
      <c r="AB7" s="65"/>
      <c r="AC7" s="65"/>
      <c r="AD7" s="65"/>
      <c r="AE7" s="65"/>
      <c r="AF7" s="65"/>
      <c r="AG7" s="65"/>
      <c r="AH7" s="65"/>
    </row>
    <row r="8" spans="1:37" ht="24" customHeight="1" x14ac:dyDescent="0.2">
      <c r="A8" s="65"/>
      <c r="B8" s="74" t="s">
        <v>2261</v>
      </c>
      <c r="C8" s="74" t="s">
        <v>2262</v>
      </c>
      <c r="D8" s="74" t="s">
        <v>2263</v>
      </c>
      <c r="E8" s="75" t="s">
        <v>2453</v>
      </c>
      <c r="F8" s="75" t="s">
        <v>2454</v>
      </c>
      <c r="G8" s="75" t="s">
        <v>2455</v>
      </c>
      <c r="H8" s="75" t="s">
        <v>2456</v>
      </c>
      <c r="I8" s="75" t="s">
        <v>2457</v>
      </c>
      <c r="J8" s="75" t="s">
        <v>2233</v>
      </c>
      <c r="K8" s="65"/>
      <c r="L8" s="65"/>
      <c r="M8" s="65"/>
      <c r="N8" s="65"/>
      <c r="O8" s="65"/>
      <c r="P8" s="65"/>
      <c r="Q8" s="65"/>
      <c r="R8" s="65"/>
      <c r="S8" s="65"/>
      <c r="T8" s="65"/>
      <c r="U8" s="65"/>
      <c r="V8" s="65"/>
      <c r="W8" s="65"/>
      <c r="X8" s="65"/>
      <c r="Y8" s="65"/>
      <c r="Z8" s="65"/>
      <c r="AA8" s="65"/>
      <c r="AB8" s="65"/>
      <c r="AC8" s="65"/>
      <c r="AD8" s="65"/>
      <c r="AE8" s="65"/>
      <c r="AF8" s="65"/>
      <c r="AG8" s="65"/>
      <c r="AH8" s="65"/>
    </row>
    <row r="9" spans="1:37" ht="27.75" customHeight="1" x14ac:dyDescent="0.2">
      <c r="A9" s="65"/>
      <c r="B9" s="74" t="s">
        <v>2417</v>
      </c>
      <c r="C9" s="74" t="s">
        <v>2431</v>
      </c>
      <c r="D9" s="76" t="s">
        <v>2445</v>
      </c>
      <c r="E9" s="102">
        <v>1.32</v>
      </c>
      <c r="F9" s="102">
        <v>1.58</v>
      </c>
      <c r="G9" s="102">
        <v>1.66</v>
      </c>
      <c r="H9" s="75"/>
      <c r="I9" s="75"/>
      <c r="J9" s="75"/>
      <c r="K9" s="65"/>
      <c r="L9" s="65"/>
      <c r="M9" s="65"/>
      <c r="N9" s="65"/>
      <c r="O9" s="65"/>
      <c r="P9" s="65"/>
      <c r="Q9" s="65"/>
      <c r="R9" s="65"/>
      <c r="S9" s="65"/>
      <c r="T9" s="65"/>
      <c r="U9" s="65"/>
      <c r="V9" s="65"/>
      <c r="W9" s="65"/>
      <c r="X9" s="65"/>
      <c r="Y9" s="65"/>
      <c r="Z9" s="65"/>
      <c r="AA9" s="65"/>
      <c r="AB9" s="65"/>
      <c r="AC9" s="65"/>
      <c r="AD9" s="65"/>
      <c r="AE9" s="65"/>
      <c r="AF9" s="65"/>
      <c r="AG9" s="65"/>
      <c r="AH9" s="65"/>
    </row>
    <row r="10" spans="1:37" ht="27.75" customHeight="1" x14ac:dyDescent="0.2">
      <c r="A10" s="65"/>
      <c r="B10" s="74" t="s">
        <v>2418</v>
      </c>
      <c r="C10" s="74" t="s">
        <v>2432</v>
      </c>
      <c r="D10" s="76" t="s">
        <v>2445</v>
      </c>
      <c r="E10" s="102">
        <v>15.2</v>
      </c>
      <c r="F10" s="102">
        <v>15.5</v>
      </c>
      <c r="G10" s="102">
        <v>6.6</v>
      </c>
      <c r="H10" s="75"/>
      <c r="I10" s="75"/>
      <c r="J10" s="75"/>
      <c r="K10" s="65"/>
      <c r="L10" s="65"/>
      <c r="M10" s="65"/>
      <c r="N10" s="65"/>
      <c r="O10" s="65"/>
      <c r="P10" s="65"/>
      <c r="Q10" s="65"/>
      <c r="R10" s="65"/>
      <c r="S10" s="65"/>
      <c r="T10" s="65"/>
      <c r="U10" s="65"/>
      <c r="V10" s="65"/>
      <c r="W10" s="65"/>
      <c r="X10" s="65"/>
      <c r="Y10" s="65"/>
      <c r="Z10" s="65"/>
      <c r="AA10" s="65"/>
      <c r="AB10" s="65"/>
      <c r="AC10" s="65"/>
      <c r="AD10" s="65"/>
      <c r="AE10" s="65"/>
      <c r="AF10" s="65"/>
      <c r="AG10" s="65"/>
      <c r="AH10" s="65"/>
    </row>
    <row r="11" spans="1:37" ht="27.75" customHeight="1" x14ac:dyDescent="0.2">
      <c r="A11" s="65"/>
      <c r="B11" s="74" t="s">
        <v>2419</v>
      </c>
      <c r="C11" s="74" t="s">
        <v>2433</v>
      </c>
      <c r="D11" s="76" t="s">
        <v>2446</v>
      </c>
      <c r="E11" s="102">
        <v>0.63200000000000001</v>
      </c>
      <c r="F11" s="102">
        <v>63.2</v>
      </c>
      <c r="G11" s="102">
        <v>63.2</v>
      </c>
      <c r="H11" s="75"/>
      <c r="I11" s="75"/>
      <c r="J11" s="75"/>
      <c r="K11" s="65"/>
      <c r="L11" s="65"/>
      <c r="M11" s="65"/>
      <c r="N11" s="65"/>
      <c r="O11" s="65"/>
      <c r="P11" s="65"/>
      <c r="Q11" s="65"/>
      <c r="R11" s="65"/>
      <c r="S11" s="65"/>
      <c r="T11" s="65"/>
      <c r="U11" s="65"/>
      <c r="V11" s="65"/>
      <c r="W11" s="65"/>
      <c r="X11" s="65"/>
      <c r="Y11" s="65"/>
      <c r="Z11" s="65"/>
      <c r="AA11" s="65"/>
      <c r="AB11" s="65"/>
      <c r="AC11" s="65"/>
      <c r="AD11" s="65"/>
      <c r="AE11" s="65"/>
      <c r="AF11" s="65"/>
      <c r="AG11" s="65"/>
      <c r="AH11" s="65"/>
    </row>
    <row r="12" spans="1:37" ht="27.75" customHeight="1" x14ac:dyDescent="0.2">
      <c r="A12" s="65"/>
      <c r="B12" s="74" t="s">
        <v>2420</v>
      </c>
      <c r="C12" s="74" t="s">
        <v>2434</v>
      </c>
      <c r="D12" s="76" t="s">
        <v>2447</v>
      </c>
      <c r="E12" s="102">
        <v>0.41670000000000001</v>
      </c>
      <c r="F12" s="103">
        <v>0.19040000000000001</v>
      </c>
      <c r="G12" s="103">
        <v>0.17760000000000001</v>
      </c>
      <c r="H12" s="75"/>
      <c r="I12" s="75"/>
      <c r="J12" s="75"/>
      <c r="K12" s="65"/>
      <c r="L12" s="65"/>
      <c r="M12" s="65"/>
      <c r="N12" s="65"/>
      <c r="O12" s="65"/>
      <c r="P12" s="65"/>
      <c r="Q12" s="65"/>
      <c r="R12" s="65"/>
      <c r="S12" s="65"/>
      <c r="T12" s="65"/>
      <c r="U12" s="65"/>
      <c r="V12" s="65"/>
      <c r="W12" s="65"/>
      <c r="X12" s="65"/>
      <c r="Y12" s="65"/>
      <c r="Z12" s="65"/>
      <c r="AA12" s="65"/>
      <c r="AB12" s="65"/>
      <c r="AC12" s="65"/>
      <c r="AD12" s="65"/>
      <c r="AE12" s="65"/>
      <c r="AF12" s="65"/>
      <c r="AG12" s="65"/>
      <c r="AH12" s="65"/>
    </row>
    <row r="13" spans="1:37" x14ac:dyDescent="0.2">
      <c r="A13" s="65"/>
      <c r="B13" s="74" t="s">
        <v>2421</v>
      </c>
      <c r="C13" s="74" t="s">
        <v>2435</v>
      </c>
      <c r="D13" s="76" t="s">
        <v>2446</v>
      </c>
      <c r="E13" s="102">
        <v>293.2</v>
      </c>
      <c r="F13" s="102">
        <v>386.14</v>
      </c>
      <c r="G13" s="102">
        <v>321.99</v>
      </c>
      <c r="H13" s="75"/>
      <c r="I13" s="75"/>
      <c r="J13" s="75"/>
      <c r="K13" s="65"/>
      <c r="L13" s="65"/>
      <c r="M13" s="65"/>
      <c r="N13" s="65"/>
      <c r="O13" s="65"/>
      <c r="P13" s="65"/>
      <c r="Q13" s="65"/>
      <c r="R13" s="65"/>
      <c r="S13" s="65"/>
      <c r="T13" s="65"/>
      <c r="U13" s="65"/>
      <c r="V13" s="65"/>
      <c r="W13" s="65"/>
      <c r="X13" s="65"/>
      <c r="Y13" s="65"/>
      <c r="Z13" s="65"/>
      <c r="AA13" s="65"/>
      <c r="AB13" s="65"/>
      <c r="AC13" s="65"/>
      <c r="AD13" s="65"/>
      <c r="AE13" s="65"/>
      <c r="AF13" s="65"/>
      <c r="AG13" s="65"/>
      <c r="AH13" s="65"/>
    </row>
    <row r="14" spans="1:37" ht="25.5" x14ac:dyDescent="0.2">
      <c r="A14" s="65"/>
      <c r="B14" s="74" t="s">
        <v>2422</v>
      </c>
      <c r="C14" s="74" t="s">
        <v>2436</v>
      </c>
      <c r="D14" s="76" t="s">
        <v>2446</v>
      </c>
      <c r="E14" s="102" t="s">
        <v>2451</v>
      </c>
      <c r="F14" s="102" t="s">
        <v>2452</v>
      </c>
      <c r="G14" s="102" t="s">
        <v>2452</v>
      </c>
      <c r="H14" s="75"/>
      <c r="I14" s="75"/>
      <c r="J14" s="75"/>
      <c r="K14" s="65"/>
      <c r="L14" s="65"/>
      <c r="M14" s="65"/>
      <c r="N14" s="65"/>
      <c r="O14" s="65"/>
      <c r="P14" s="65"/>
      <c r="Q14" s="65"/>
      <c r="R14" s="65"/>
      <c r="S14" s="65"/>
      <c r="T14" s="65"/>
      <c r="U14" s="65"/>
      <c r="V14" s="65"/>
      <c r="W14" s="65"/>
      <c r="X14" s="65"/>
      <c r="Y14" s="65"/>
      <c r="Z14" s="65"/>
      <c r="AA14" s="65"/>
      <c r="AB14" s="65"/>
      <c r="AC14" s="65"/>
      <c r="AD14" s="65"/>
      <c r="AE14" s="65"/>
      <c r="AF14" s="65"/>
      <c r="AG14" s="65"/>
      <c r="AH14" s="65"/>
    </row>
    <row r="15" spans="1:37" ht="25.5" x14ac:dyDescent="0.2">
      <c r="A15" s="65"/>
      <c r="B15" s="74" t="s">
        <v>2423</v>
      </c>
      <c r="C15" s="74" t="s">
        <v>2437</v>
      </c>
      <c r="D15" s="76" t="s">
        <v>2446</v>
      </c>
      <c r="E15" s="102">
        <v>24.6</v>
      </c>
      <c r="F15" s="102">
        <v>23.2</v>
      </c>
      <c r="G15" s="102">
        <v>20.6</v>
      </c>
      <c r="H15" s="75"/>
      <c r="I15" s="75"/>
      <c r="J15" s="75"/>
      <c r="K15" s="65"/>
      <c r="L15" s="65"/>
      <c r="M15" s="65"/>
      <c r="N15" s="65"/>
      <c r="O15" s="65"/>
      <c r="P15" s="65"/>
      <c r="Q15" s="65"/>
      <c r="R15" s="65"/>
      <c r="S15" s="65"/>
      <c r="T15" s="65"/>
      <c r="U15" s="65"/>
      <c r="V15" s="65"/>
      <c r="W15" s="65"/>
      <c r="X15" s="65"/>
      <c r="Y15" s="65"/>
      <c r="Z15" s="65"/>
      <c r="AA15" s="65"/>
      <c r="AB15" s="65"/>
      <c r="AC15" s="65"/>
      <c r="AD15" s="65"/>
      <c r="AE15" s="65"/>
      <c r="AF15" s="65"/>
      <c r="AG15" s="65"/>
      <c r="AH15" s="65"/>
    </row>
    <row r="16" spans="1:37" ht="38.25" x14ac:dyDescent="0.2">
      <c r="A16" s="65"/>
      <c r="B16" s="74" t="s">
        <v>2424</v>
      </c>
      <c r="C16" s="74" t="s">
        <v>2438</v>
      </c>
      <c r="D16" s="76" t="s">
        <v>2446</v>
      </c>
      <c r="E16" s="102" t="s">
        <v>2451</v>
      </c>
      <c r="F16" s="102" t="s">
        <v>2451</v>
      </c>
      <c r="G16" s="102">
        <v>0.8</v>
      </c>
      <c r="H16" s="75"/>
      <c r="I16" s="75"/>
      <c r="J16" s="75"/>
      <c r="K16" s="65"/>
      <c r="L16" s="65"/>
      <c r="M16" s="65"/>
      <c r="N16" s="65"/>
      <c r="O16" s="65"/>
      <c r="P16" s="65"/>
      <c r="Q16" s="65"/>
      <c r="R16" s="65"/>
      <c r="S16" s="65"/>
      <c r="T16" s="65"/>
      <c r="U16" s="65"/>
      <c r="V16" s="65"/>
      <c r="W16" s="65"/>
      <c r="X16" s="65"/>
      <c r="Y16" s="65"/>
      <c r="Z16" s="65"/>
      <c r="AA16" s="65"/>
      <c r="AB16" s="65"/>
      <c r="AC16" s="65"/>
      <c r="AD16" s="65"/>
      <c r="AE16" s="65"/>
      <c r="AF16" s="65"/>
      <c r="AG16" s="65"/>
      <c r="AH16" s="65"/>
    </row>
    <row r="17" spans="1:34" ht="51" x14ac:dyDescent="0.2">
      <c r="A17" s="65"/>
      <c r="B17" s="74" t="s">
        <v>2425</v>
      </c>
      <c r="C17" s="74" t="s">
        <v>2439</v>
      </c>
      <c r="D17" s="76" t="s">
        <v>2448</v>
      </c>
      <c r="E17" s="102" t="s">
        <v>2451</v>
      </c>
      <c r="F17" s="102" t="s">
        <v>2451</v>
      </c>
      <c r="G17" s="102" t="s">
        <v>2562</v>
      </c>
      <c r="H17" s="75"/>
      <c r="I17" s="75"/>
      <c r="J17" s="75"/>
      <c r="K17" s="65"/>
      <c r="L17" s="65"/>
      <c r="M17" s="65"/>
      <c r="N17" s="65"/>
      <c r="O17" s="65"/>
      <c r="P17" s="65"/>
      <c r="Q17" s="65"/>
      <c r="R17" s="65"/>
      <c r="S17" s="65"/>
      <c r="T17" s="65"/>
      <c r="U17" s="65"/>
      <c r="V17" s="65"/>
      <c r="W17" s="65"/>
      <c r="X17" s="65"/>
      <c r="Y17" s="65"/>
      <c r="Z17" s="65"/>
      <c r="AA17" s="65"/>
      <c r="AB17" s="65"/>
      <c r="AC17" s="65"/>
      <c r="AD17" s="65"/>
      <c r="AE17" s="65"/>
      <c r="AF17" s="65"/>
      <c r="AG17" s="65"/>
      <c r="AH17" s="65"/>
    </row>
    <row r="18" spans="1:34" x14ac:dyDescent="0.2">
      <c r="A18" s="65"/>
      <c r="B18" s="74" t="s">
        <v>2426</v>
      </c>
      <c r="C18" s="74" t="s">
        <v>2440</v>
      </c>
      <c r="D18" s="76" t="s">
        <v>2446</v>
      </c>
      <c r="E18" s="102" t="s">
        <v>2451</v>
      </c>
      <c r="F18" s="102" t="s">
        <v>2451</v>
      </c>
      <c r="G18" s="102" t="s">
        <v>2451</v>
      </c>
      <c r="H18" s="75"/>
      <c r="I18" s="75"/>
      <c r="J18" s="75"/>
      <c r="K18" s="65"/>
      <c r="L18" s="65"/>
      <c r="M18" s="65"/>
      <c r="N18" s="65"/>
      <c r="O18" s="65"/>
      <c r="P18" s="65"/>
      <c r="Q18" s="65"/>
      <c r="R18" s="65"/>
      <c r="S18" s="65"/>
      <c r="T18" s="65"/>
      <c r="U18" s="65"/>
      <c r="V18" s="65"/>
      <c r="W18" s="65"/>
      <c r="X18" s="65"/>
      <c r="Y18" s="65"/>
      <c r="Z18" s="65"/>
      <c r="AA18" s="65"/>
      <c r="AB18" s="65"/>
      <c r="AC18" s="65"/>
      <c r="AD18" s="65"/>
      <c r="AE18" s="65"/>
      <c r="AF18" s="65"/>
      <c r="AG18" s="65"/>
      <c r="AH18" s="65"/>
    </row>
    <row r="19" spans="1:34" ht="25.5" x14ac:dyDescent="0.2">
      <c r="A19" s="65"/>
      <c r="B19" s="74" t="s">
        <v>2427</v>
      </c>
      <c r="C19" s="74" t="s">
        <v>2441</v>
      </c>
      <c r="D19" s="76" t="s">
        <v>2446</v>
      </c>
      <c r="E19" s="102" t="s">
        <v>2451</v>
      </c>
      <c r="F19" s="102" t="s">
        <v>2451</v>
      </c>
      <c r="G19" s="102" t="s">
        <v>2452</v>
      </c>
      <c r="H19" s="75"/>
      <c r="I19" s="75"/>
      <c r="J19" s="75"/>
      <c r="K19" s="65"/>
      <c r="L19" s="65"/>
      <c r="M19" s="65"/>
      <c r="N19" s="65"/>
      <c r="O19" s="65"/>
      <c r="P19" s="65"/>
      <c r="Q19" s="65"/>
      <c r="R19" s="65"/>
      <c r="S19" s="65"/>
      <c r="T19" s="65"/>
      <c r="U19" s="65"/>
      <c r="V19" s="65"/>
      <c r="W19" s="65"/>
      <c r="X19" s="65"/>
      <c r="Y19" s="65"/>
      <c r="Z19" s="65"/>
      <c r="AA19" s="65"/>
      <c r="AB19" s="65"/>
      <c r="AC19" s="65"/>
      <c r="AD19" s="65"/>
      <c r="AE19" s="65"/>
      <c r="AF19" s="65"/>
      <c r="AG19" s="65"/>
      <c r="AH19" s="65"/>
    </row>
    <row r="20" spans="1:34" ht="25.5" x14ac:dyDescent="0.2">
      <c r="A20" s="65"/>
      <c r="B20" s="74" t="s">
        <v>2428</v>
      </c>
      <c r="C20" s="74" t="s">
        <v>2442</v>
      </c>
      <c r="D20" s="76" t="s">
        <v>2449</v>
      </c>
      <c r="E20" s="102">
        <v>0.98</v>
      </c>
      <c r="F20" s="102">
        <v>0.99</v>
      </c>
      <c r="G20" s="102">
        <v>0.99</v>
      </c>
      <c r="H20" s="75"/>
      <c r="I20" s="75"/>
      <c r="J20" s="75"/>
      <c r="K20" s="65"/>
      <c r="L20" s="65"/>
      <c r="M20" s="65"/>
      <c r="N20" s="65"/>
      <c r="O20" s="65"/>
      <c r="P20" s="65"/>
      <c r="Q20" s="65"/>
      <c r="R20" s="65"/>
      <c r="S20" s="65"/>
      <c r="T20" s="65"/>
      <c r="U20" s="65"/>
      <c r="V20" s="65"/>
      <c r="W20" s="65"/>
      <c r="X20" s="65"/>
      <c r="Y20" s="65"/>
      <c r="Z20" s="65"/>
      <c r="AA20" s="65"/>
      <c r="AB20" s="65"/>
      <c r="AC20" s="65"/>
      <c r="AD20" s="65"/>
      <c r="AE20" s="65"/>
      <c r="AF20" s="65"/>
      <c r="AG20" s="65"/>
      <c r="AH20" s="65"/>
    </row>
    <row r="21" spans="1:34" ht="25.5" x14ac:dyDescent="0.2">
      <c r="A21" s="65"/>
      <c r="B21" s="74" t="s">
        <v>2429</v>
      </c>
      <c r="C21" s="74" t="s">
        <v>2443</v>
      </c>
      <c r="D21" s="76" t="s">
        <v>2446</v>
      </c>
      <c r="E21" s="102">
        <v>1</v>
      </c>
      <c r="F21" s="102" t="s">
        <v>2451</v>
      </c>
      <c r="G21" s="102" t="s">
        <v>2451</v>
      </c>
      <c r="H21" s="75"/>
      <c r="I21" s="75"/>
      <c r="J21" s="75"/>
      <c r="K21" s="65"/>
      <c r="L21" s="65"/>
      <c r="M21" s="65"/>
      <c r="N21" s="65"/>
      <c r="O21" s="65"/>
      <c r="P21" s="65"/>
      <c r="Q21" s="65"/>
      <c r="R21" s="65"/>
      <c r="S21" s="65"/>
      <c r="T21" s="65"/>
      <c r="U21" s="65"/>
      <c r="V21" s="65"/>
      <c r="W21" s="65"/>
      <c r="X21" s="65"/>
      <c r="Y21" s="65"/>
      <c r="Z21" s="65"/>
      <c r="AA21" s="65"/>
      <c r="AB21" s="65"/>
      <c r="AC21" s="65"/>
      <c r="AD21" s="65"/>
      <c r="AE21" s="65"/>
      <c r="AF21" s="65"/>
      <c r="AG21" s="65"/>
      <c r="AH21" s="65"/>
    </row>
    <row r="22" spans="1:34" ht="25.5" x14ac:dyDescent="0.2">
      <c r="A22" s="65"/>
      <c r="B22" s="74" t="s">
        <v>2430</v>
      </c>
      <c r="C22" s="74" t="s">
        <v>2444</v>
      </c>
      <c r="D22" s="76" t="s">
        <v>2450</v>
      </c>
      <c r="E22" s="102" t="s">
        <v>2451</v>
      </c>
      <c r="F22" s="102" t="s">
        <v>2452</v>
      </c>
      <c r="G22" s="102" t="s">
        <v>2452</v>
      </c>
      <c r="H22" s="75"/>
      <c r="I22" s="75"/>
      <c r="J22" s="75"/>
      <c r="K22" s="65"/>
      <c r="L22" s="65"/>
      <c r="M22" s="65"/>
      <c r="N22" s="65"/>
      <c r="O22" s="65"/>
      <c r="P22" s="65"/>
      <c r="Q22" s="65"/>
      <c r="R22" s="65"/>
      <c r="S22" s="65"/>
      <c r="T22" s="65"/>
      <c r="U22" s="65"/>
      <c r="V22" s="65"/>
      <c r="W22" s="65"/>
      <c r="X22" s="65"/>
      <c r="Y22" s="65"/>
      <c r="Z22" s="65"/>
      <c r="AA22" s="65"/>
      <c r="AB22" s="65"/>
      <c r="AC22" s="65"/>
      <c r="AD22" s="65"/>
      <c r="AE22" s="65"/>
      <c r="AF22" s="65"/>
      <c r="AG22" s="65"/>
      <c r="AH22" s="65"/>
    </row>
    <row r="23" spans="1:34" x14ac:dyDescent="0.2">
      <c r="A23" s="65"/>
      <c r="B23" s="65"/>
      <c r="C23" s="65"/>
      <c r="D23" s="65"/>
      <c r="E23" s="66"/>
      <c r="F23" s="66"/>
      <c r="G23" s="66"/>
      <c r="H23" s="66"/>
      <c r="I23" s="66"/>
      <c r="J23" s="66"/>
      <c r="K23" s="65"/>
      <c r="L23" s="65"/>
      <c r="M23" s="65"/>
      <c r="N23" s="65"/>
      <c r="O23" s="65"/>
      <c r="P23" s="65"/>
      <c r="Q23" s="65"/>
      <c r="R23" s="65"/>
      <c r="S23" s="65"/>
      <c r="T23" s="65"/>
      <c r="U23" s="65"/>
      <c r="V23" s="65"/>
      <c r="W23" s="65"/>
      <c r="X23" s="65"/>
      <c r="Y23" s="65"/>
      <c r="Z23" s="65"/>
      <c r="AA23" s="65"/>
      <c r="AB23" s="65"/>
      <c r="AC23" s="65"/>
      <c r="AD23" s="65"/>
      <c r="AE23" s="65"/>
      <c r="AF23" s="65"/>
      <c r="AG23" s="65"/>
      <c r="AH23" s="65"/>
    </row>
    <row r="24" spans="1:34" x14ac:dyDescent="0.2">
      <c r="A24" s="65"/>
      <c r="B24" s="65"/>
      <c r="C24" s="65"/>
      <c r="D24" s="65"/>
      <c r="E24" s="66"/>
      <c r="F24" s="66"/>
      <c r="G24" s="66"/>
      <c r="H24" s="66"/>
      <c r="I24" s="66"/>
      <c r="J24" s="66"/>
      <c r="K24" s="65"/>
      <c r="L24" s="65"/>
      <c r="M24" s="65"/>
      <c r="N24" s="65"/>
      <c r="O24" s="65"/>
      <c r="P24" s="65"/>
      <c r="Q24" s="65"/>
      <c r="R24" s="65"/>
      <c r="S24" s="65"/>
      <c r="T24" s="65"/>
      <c r="U24" s="65"/>
      <c r="V24" s="65"/>
      <c r="W24" s="65"/>
      <c r="X24" s="65"/>
      <c r="Y24" s="65"/>
      <c r="Z24" s="65"/>
      <c r="AA24" s="65"/>
      <c r="AB24" s="65"/>
      <c r="AC24" s="65"/>
      <c r="AD24" s="65"/>
      <c r="AE24" s="65"/>
      <c r="AF24" s="65"/>
      <c r="AG24" s="65"/>
      <c r="AH24" s="65"/>
    </row>
    <row r="25" spans="1:34" x14ac:dyDescent="0.2">
      <c r="A25" s="65"/>
      <c r="B25" s="65"/>
      <c r="C25" s="65"/>
      <c r="D25" s="65"/>
      <c r="E25" s="66"/>
      <c r="F25" s="66"/>
      <c r="G25" s="66"/>
      <c r="H25" s="66"/>
      <c r="I25" s="66"/>
      <c r="J25" s="66"/>
      <c r="K25" s="65"/>
      <c r="L25" s="65"/>
      <c r="M25" s="65"/>
      <c r="N25" s="65"/>
      <c r="O25" s="65"/>
      <c r="P25" s="65"/>
      <c r="Q25" s="65"/>
      <c r="R25" s="65"/>
      <c r="S25" s="65"/>
      <c r="T25" s="65"/>
      <c r="U25" s="65"/>
      <c r="V25" s="65"/>
      <c r="W25" s="65"/>
      <c r="X25" s="65"/>
      <c r="Y25" s="65"/>
      <c r="Z25" s="65"/>
      <c r="AA25" s="65"/>
      <c r="AB25" s="65"/>
      <c r="AC25" s="65"/>
      <c r="AD25" s="65"/>
      <c r="AE25" s="65"/>
      <c r="AF25" s="65"/>
      <c r="AG25" s="65"/>
      <c r="AH25" s="65"/>
    </row>
    <row r="26" spans="1:34" x14ac:dyDescent="0.2">
      <c r="A26" s="65"/>
      <c r="B26" s="65"/>
      <c r="C26" s="65"/>
      <c r="D26" s="65"/>
      <c r="E26" s="66"/>
      <c r="F26" s="66"/>
      <c r="G26" s="66"/>
      <c r="H26" s="66"/>
      <c r="I26" s="66"/>
      <c r="J26" s="66"/>
      <c r="K26" s="65"/>
      <c r="L26" s="65"/>
      <c r="M26" s="65"/>
      <c r="N26" s="65"/>
      <c r="O26" s="65"/>
      <c r="P26" s="65"/>
      <c r="Q26" s="65"/>
      <c r="R26" s="65"/>
      <c r="S26" s="65"/>
      <c r="T26" s="65"/>
      <c r="U26" s="65"/>
      <c r="V26" s="65"/>
      <c r="W26" s="65"/>
      <c r="X26" s="65"/>
      <c r="Y26" s="65"/>
      <c r="Z26" s="65"/>
      <c r="AA26" s="65"/>
      <c r="AB26" s="65"/>
      <c r="AC26" s="65"/>
      <c r="AD26" s="65"/>
      <c r="AE26" s="65"/>
      <c r="AF26" s="65"/>
      <c r="AG26" s="65"/>
      <c r="AH26" s="65"/>
    </row>
    <row r="27" spans="1:34" x14ac:dyDescent="0.2">
      <c r="A27" s="65"/>
      <c r="B27" s="65"/>
      <c r="C27" s="65"/>
      <c r="D27" s="65"/>
      <c r="E27" s="66"/>
      <c r="F27" s="66"/>
      <c r="G27" s="66"/>
      <c r="H27" s="66"/>
      <c r="I27" s="66"/>
      <c r="J27" s="66"/>
      <c r="K27" s="65"/>
      <c r="L27" s="65"/>
      <c r="M27" s="65"/>
      <c r="N27" s="65"/>
      <c r="O27" s="65"/>
      <c r="P27" s="65"/>
      <c r="Q27" s="65"/>
      <c r="R27" s="65"/>
      <c r="S27" s="65"/>
      <c r="T27" s="65"/>
      <c r="U27" s="65"/>
      <c r="V27" s="65"/>
      <c r="W27" s="65"/>
      <c r="X27" s="65"/>
      <c r="Y27" s="65"/>
      <c r="Z27" s="65"/>
      <c r="AA27" s="65"/>
      <c r="AB27" s="65"/>
      <c r="AC27" s="65"/>
      <c r="AD27" s="65"/>
      <c r="AE27" s="65"/>
      <c r="AF27" s="65"/>
      <c r="AG27" s="65"/>
      <c r="AH27" s="65"/>
    </row>
    <row r="28" spans="1:34" x14ac:dyDescent="0.2">
      <c r="A28" s="65"/>
      <c r="B28" s="65"/>
      <c r="C28" s="65"/>
      <c r="D28" s="65"/>
      <c r="E28" s="66"/>
      <c r="F28" s="66"/>
      <c r="G28" s="66"/>
      <c r="H28" s="66"/>
      <c r="I28" s="66"/>
      <c r="J28" s="66"/>
      <c r="K28" s="65"/>
      <c r="L28" s="65"/>
      <c r="M28" s="65"/>
      <c r="N28" s="65"/>
      <c r="O28" s="65"/>
      <c r="P28" s="65"/>
      <c r="Q28" s="65"/>
      <c r="R28" s="65"/>
      <c r="S28" s="65"/>
      <c r="T28" s="65"/>
      <c r="U28" s="65"/>
      <c r="V28" s="65"/>
      <c r="W28" s="65"/>
      <c r="X28" s="65"/>
      <c r="Y28" s="65"/>
      <c r="Z28" s="65"/>
      <c r="AA28" s="65"/>
      <c r="AB28" s="65"/>
      <c r="AC28" s="65"/>
      <c r="AD28" s="65"/>
      <c r="AE28" s="65"/>
      <c r="AF28" s="65"/>
      <c r="AG28" s="65"/>
      <c r="AH28" s="65"/>
    </row>
    <row r="29" spans="1:34" x14ac:dyDescent="0.2">
      <c r="A29" s="65"/>
      <c r="B29" s="65"/>
      <c r="C29" s="65"/>
      <c r="D29" s="65"/>
      <c r="E29" s="66"/>
      <c r="F29" s="66"/>
      <c r="G29" s="66"/>
      <c r="H29" s="66"/>
      <c r="I29" s="66"/>
      <c r="J29" s="66"/>
      <c r="K29" s="65"/>
      <c r="L29" s="65"/>
      <c r="M29" s="65"/>
      <c r="N29" s="65"/>
      <c r="O29" s="65"/>
      <c r="P29" s="65"/>
      <c r="Q29" s="65"/>
      <c r="R29" s="65"/>
      <c r="S29" s="65"/>
      <c r="T29" s="65"/>
      <c r="U29" s="65"/>
      <c r="V29" s="65"/>
      <c r="W29" s="65"/>
      <c r="X29" s="65"/>
      <c r="Y29" s="65"/>
      <c r="Z29" s="65"/>
      <c r="AA29" s="65"/>
      <c r="AB29" s="65"/>
      <c r="AC29" s="65"/>
      <c r="AD29" s="65"/>
      <c r="AE29" s="65"/>
      <c r="AF29" s="65"/>
      <c r="AG29" s="65"/>
      <c r="AH29" s="65"/>
    </row>
    <row r="30" spans="1:34" x14ac:dyDescent="0.2">
      <c r="A30" s="65"/>
      <c r="B30" s="65"/>
      <c r="C30" s="65"/>
      <c r="D30" s="65"/>
      <c r="E30" s="66"/>
      <c r="F30" s="66"/>
      <c r="G30" s="66"/>
      <c r="H30" s="66"/>
      <c r="I30" s="66"/>
      <c r="J30" s="66"/>
      <c r="K30" s="65"/>
      <c r="L30" s="65"/>
      <c r="M30" s="65"/>
      <c r="N30" s="65"/>
      <c r="O30" s="65"/>
      <c r="P30" s="65"/>
      <c r="Q30" s="65"/>
      <c r="R30" s="65"/>
      <c r="S30" s="65"/>
      <c r="T30" s="65"/>
      <c r="U30" s="65"/>
      <c r="V30" s="65"/>
      <c r="W30" s="65"/>
      <c r="X30" s="65"/>
      <c r="Y30" s="65"/>
      <c r="Z30" s="65"/>
      <c r="AA30" s="65"/>
      <c r="AB30" s="65"/>
      <c r="AC30" s="65"/>
      <c r="AD30" s="65"/>
      <c r="AE30" s="65"/>
      <c r="AF30" s="65"/>
      <c r="AG30" s="65"/>
      <c r="AH30" s="65"/>
    </row>
    <row r="31" spans="1:34" x14ac:dyDescent="0.2">
      <c r="A31" s="65"/>
      <c r="B31" s="65"/>
      <c r="C31" s="65"/>
      <c r="D31" s="65"/>
      <c r="E31" s="66"/>
      <c r="F31" s="66"/>
      <c r="G31" s="66"/>
      <c r="H31" s="66"/>
      <c r="I31" s="66"/>
      <c r="J31" s="66"/>
      <c r="K31" s="65"/>
      <c r="L31" s="65"/>
      <c r="M31" s="65"/>
      <c r="N31" s="65"/>
      <c r="O31" s="65"/>
      <c r="P31" s="65"/>
      <c r="Q31" s="65"/>
      <c r="R31" s="65"/>
      <c r="S31" s="65"/>
      <c r="T31" s="65"/>
      <c r="U31" s="65"/>
      <c r="V31" s="65"/>
      <c r="W31" s="65"/>
      <c r="X31" s="65"/>
      <c r="Y31" s="65"/>
      <c r="Z31" s="65"/>
      <c r="AA31" s="65"/>
      <c r="AB31" s="65"/>
      <c r="AC31" s="65"/>
      <c r="AD31" s="65"/>
      <c r="AE31" s="65"/>
      <c r="AF31" s="65"/>
      <c r="AG31" s="65"/>
      <c r="AH31" s="65"/>
    </row>
    <row r="32" spans="1:34" x14ac:dyDescent="0.2">
      <c r="A32" s="65"/>
      <c r="B32" s="65"/>
      <c r="C32" s="65"/>
      <c r="D32" s="65"/>
      <c r="E32" s="66"/>
      <c r="F32" s="66"/>
      <c r="G32" s="66"/>
      <c r="H32" s="66"/>
      <c r="I32" s="66"/>
      <c r="J32" s="66"/>
      <c r="K32" s="65"/>
      <c r="L32" s="65"/>
      <c r="M32" s="65"/>
      <c r="N32" s="65"/>
      <c r="O32" s="65"/>
      <c r="P32" s="65"/>
      <c r="Q32" s="65"/>
      <c r="R32" s="65"/>
      <c r="S32" s="65"/>
      <c r="T32" s="65"/>
      <c r="U32" s="65"/>
      <c r="V32" s="65"/>
      <c r="W32" s="65"/>
      <c r="X32" s="65"/>
      <c r="Y32" s="65"/>
      <c r="Z32" s="65"/>
      <c r="AA32" s="65"/>
      <c r="AB32" s="65"/>
      <c r="AC32" s="65"/>
      <c r="AD32" s="65"/>
      <c r="AE32" s="65"/>
      <c r="AF32" s="65"/>
      <c r="AG32" s="65"/>
      <c r="AH32" s="65"/>
    </row>
    <row r="33" spans="1:34" x14ac:dyDescent="0.2">
      <c r="A33" s="65"/>
      <c r="B33" s="65"/>
      <c r="C33" s="65"/>
      <c r="D33" s="65"/>
      <c r="E33" s="66"/>
      <c r="F33" s="66"/>
      <c r="G33" s="66"/>
      <c r="H33" s="66"/>
      <c r="I33" s="66"/>
      <c r="J33" s="66"/>
      <c r="K33" s="65"/>
      <c r="L33" s="65"/>
      <c r="M33" s="65"/>
      <c r="N33" s="65"/>
      <c r="O33" s="65"/>
      <c r="P33" s="65"/>
      <c r="Q33" s="65"/>
      <c r="R33" s="65"/>
      <c r="S33" s="65"/>
      <c r="T33" s="65"/>
      <c r="U33" s="65"/>
      <c r="V33" s="65"/>
      <c r="W33" s="65"/>
      <c r="X33" s="65"/>
      <c r="Y33" s="65"/>
      <c r="Z33" s="65"/>
      <c r="AA33" s="65"/>
      <c r="AB33" s="65"/>
      <c r="AC33" s="65"/>
      <c r="AD33" s="65"/>
      <c r="AE33" s="65"/>
      <c r="AF33" s="65"/>
      <c r="AG33" s="65"/>
      <c r="AH33" s="65"/>
    </row>
    <row r="34" spans="1:34" x14ac:dyDescent="0.2">
      <c r="A34" s="65"/>
      <c r="B34" s="65"/>
      <c r="C34" s="65"/>
      <c r="D34" s="65"/>
      <c r="E34" s="66"/>
      <c r="F34" s="66"/>
      <c r="G34" s="66"/>
      <c r="H34" s="66"/>
      <c r="I34" s="66"/>
      <c r="J34" s="66"/>
      <c r="K34" s="65"/>
      <c r="L34" s="65"/>
      <c r="M34" s="65"/>
      <c r="N34" s="65"/>
      <c r="O34" s="65"/>
      <c r="P34" s="65"/>
      <c r="Q34" s="65"/>
      <c r="R34" s="65"/>
      <c r="S34" s="65"/>
      <c r="T34" s="65"/>
      <c r="U34" s="65"/>
      <c r="V34" s="65"/>
      <c r="W34" s="65"/>
      <c r="X34" s="65"/>
      <c r="Y34" s="65"/>
      <c r="Z34" s="65"/>
      <c r="AA34" s="65"/>
      <c r="AB34" s="65"/>
      <c r="AC34" s="65"/>
      <c r="AD34" s="65"/>
      <c r="AE34" s="65"/>
      <c r="AF34" s="65"/>
      <c r="AG34" s="65"/>
      <c r="AH34" s="65"/>
    </row>
    <row r="35" spans="1:34" x14ac:dyDescent="0.2">
      <c r="A35" s="65"/>
      <c r="B35" s="65"/>
      <c r="C35" s="65"/>
      <c r="D35" s="65"/>
      <c r="E35" s="66"/>
      <c r="F35" s="66"/>
      <c r="G35" s="66"/>
      <c r="H35" s="66"/>
      <c r="I35" s="66"/>
      <c r="J35" s="66"/>
      <c r="K35" s="65"/>
      <c r="L35" s="65"/>
      <c r="M35" s="65"/>
      <c r="N35" s="65"/>
      <c r="O35" s="65"/>
      <c r="P35" s="65"/>
      <c r="Q35" s="65"/>
      <c r="R35" s="65"/>
      <c r="S35" s="65"/>
      <c r="T35" s="65"/>
      <c r="U35" s="65"/>
      <c r="V35" s="65"/>
      <c r="W35" s="65"/>
      <c r="X35" s="65"/>
      <c r="Y35" s="65"/>
      <c r="Z35" s="65"/>
      <c r="AA35" s="65"/>
      <c r="AB35" s="65"/>
      <c r="AC35" s="65"/>
      <c r="AD35" s="65"/>
      <c r="AE35" s="65"/>
      <c r="AF35" s="65"/>
      <c r="AG35" s="65"/>
      <c r="AH35" s="65"/>
    </row>
    <row r="36" spans="1:34" x14ac:dyDescent="0.2">
      <c r="A36" s="65"/>
      <c r="B36" s="65"/>
      <c r="C36" s="65"/>
      <c r="D36" s="65"/>
      <c r="E36" s="66"/>
      <c r="F36" s="66"/>
      <c r="G36" s="66"/>
      <c r="H36" s="66"/>
      <c r="I36" s="66"/>
      <c r="J36" s="66"/>
      <c r="K36" s="65"/>
      <c r="L36" s="65"/>
      <c r="M36" s="65"/>
      <c r="N36" s="65"/>
      <c r="O36" s="65"/>
      <c r="P36" s="65"/>
      <c r="Q36" s="65"/>
      <c r="R36" s="65"/>
      <c r="S36" s="65"/>
      <c r="T36" s="65"/>
      <c r="U36" s="65"/>
      <c r="V36" s="65"/>
      <c r="W36" s="65"/>
      <c r="X36" s="65"/>
      <c r="Y36" s="65"/>
      <c r="Z36" s="65"/>
      <c r="AA36" s="65"/>
      <c r="AB36" s="65"/>
      <c r="AC36" s="65"/>
      <c r="AD36" s="65"/>
      <c r="AE36" s="65"/>
      <c r="AF36" s="65"/>
      <c r="AG36" s="65"/>
      <c r="AH36" s="65"/>
    </row>
    <row r="37" spans="1:34" x14ac:dyDescent="0.2">
      <c r="A37" s="65"/>
      <c r="B37" s="65"/>
      <c r="C37" s="65"/>
      <c r="D37" s="65"/>
      <c r="E37" s="66"/>
      <c r="F37" s="66"/>
      <c r="G37" s="66"/>
      <c r="H37" s="66"/>
      <c r="I37" s="66"/>
      <c r="J37" s="66"/>
      <c r="K37" s="65"/>
      <c r="L37" s="65"/>
      <c r="M37" s="65"/>
      <c r="N37" s="65"/>
      <c r="O37" s="65"/>
      <c r="P37" s="65"/>
      <c r="Q37" s="65"/>
      <c r="R37" s="65"/>
      <c r="S37" s="65"/>
      <c r="T37" s="65"/>
      <c r="U37" s="65"/>
      <c r="V37" s="65"/>
      <c r="W37" s="65"/>
      <c r="X37" s="65"/>
      <c r="Y37" s="65"/>
      <c r="Z37" s="65"/>
      <c r="AA37" s="65"/>
      <c r="AB37" s="65"/>
      <c r="AC37" s="65"/>
      <c r="AD37" s="65"/>
      <c r="AE37" s="65"/>
      <c r="AF37" s="65"/>
      <c r="AG37" s="65"/>
      <c r="AH37" s="65"/>
    </row>
    <row r="38" spans="1:34" x14ac:dyDescent="0.2">
      <c r="A38" s="65"/>
      <c r="B38" s="65"/>
      <c r="C38" s="65"/>
      <c r="D38" s="65"/>
      <c r="E38" s="66"/>
      <c r="F38" s="66"/>
      <c r="G38" s="66"/>
      <c r="H38" s="66"/>
      <c r="I38" s="66"/>
      <c r="J38" s="66"/>
      <c r="K38" s="65"/>
      <c r="L38" s="65"/>
      <c r="M38" s="65"/>
      <c r="N38" s="65"/>
      <c r="O38" s="65"/>
      <c r="P38" s="65"/>
      <c r="Q38" s="65"/>
      <c r="R38" s="65"/>
      <c r="S38" s="65"/>
      <c r="T38" s="65"/>
      <c r="U38" s="65"/>
      <c r="V38" s="65"/>
      <c r="W38" s="65"/>
      <c r="X38" s="65"/>
      <c r="Y38" s="65"/>
      <c r="Z38" s="65"/>
      <c r="AA38" s="65"/>
      <c r="AB38" s="65"/>
      <c r="AC38" s="65"/>
      <c r="AD38" s="65"/>
      <c r="AE38" s="65"/>
      <c r="AF38" s="65"/>
      <c r="AG38" s="65"/>
      <c r="AH38" s="65"/>
    </row>
    <row r="39" spans="1:34" x14ac:dyDescent="0.2">
      <c r="A39" s="65"/>
      <c r="B39" s="65"/>
      <c r="C39" s="65"/>
      <c r="D39" s="65"/>
      <c r="E39" s="66"/>
      <c r="F39" s="66"/>
      <c r="G39" s="66"/>
      <c r="H39" s="66"/>
      <c r="I39" s="66"/>
      <c r="J39" s="66"/>
      <c r="K39" s="65"/>
      <c r="L39" s="65"/>
      <c r="M39" s="65"/>
      <c r="N39" s="65"/>
      <c r="O39" s="65"/>
      <c r="P39" s="65"/>
      <c r="Q39" s="65"/>
      <c r="R39" s="65"/>
      <c r="S39" s="65"/>
      <c r="T39" s="65"/>
      <c r="U39" s="65"/>
      <c r="V39" s="65"/>
      <c r="W39" s="65"/>
      <c r="X39" s="65"/>
      <c r="Y39" s="65"/>
      <c r="Z39" s="65"/>
      <c r="AA39" s="65"/>
      <c r="AB39" s="65"/>
      <c r="AC39" s="65"/>
      <c r="AD39" s="65"/>
      <c r="AE39" s="65"/>
      <c r="AF39" s="65"/>
      <c r="AG39" s="65"/>
      <c r="AH39" s="65"/>
    </row>
    <row r="40" spans="1:34" x14ac:dyDescent="0.2">
      <c r="A40" s="65"/>
      <c r="B40" s="65"/>
      <c r="C40" s="65"/>
      <c r="D40" s="65"/>
      <c r="E40" s="66"/>
      <c r="F40" s="66"/>
      <c r="G40" s="66"/>
      <c r="H40" s="66"/>
      <c r="I40" s="66"/>
      <c r="J40" s="66"/>
      <c r="K40" s="65"/>
      <c r="L40" s="65"/>
      <c r="M40" s="65"/>
      <c r="N40" s="65"/>
      <c r="O40" s="65"/>
      <c r="P40" s="65"/>
      <c r="Q40" s="65"/>
      <c r="R40" s="65"/>
      <c r="S40" s="65"/>
      <c r="T40" s="65"/>
      <c r="U40" s="65"/>
      <c r="V40" s="65"/>
      <c r="W40" s="65"/>
      <c r="X40" s="65"/>
      <c r="Y40" s="65"/>
      <c r="Z40" s="65"/>
      <c r="AA40" s="65"/>
      <c r="AB40" s="65"/>
      <c r="AC40" s="65"/>
      <c r="AD40" s="65"/>
      <c r="AE40" s="65"/>
      <c r="AF40" s="65"/>
      <c r="AG40" s="65"/>
      <c r="AH40" s="65"/>
    </row>
    <row r="41" spans="1:34" x14ac:dyDescent="0.2">
      <c r="A41" s="65"/>
      <c r="B41" s="65"/>
      <c r="C41" s="65"/>
      <c r="D41" s="65"/>
      <c r="E41" s="66"/>
      <c r="F41" s="66"/>
      <c r="G41" s="66"/>
      <c r="H41" s="66"/>
      <c r="I41" s="66"/>
      <c r="J41" s="66"/>
      <c r="K41" s="65"/>
      <c r="L41" s="65"/>
      <c r="M41" s="65"/>
      <c r="N41" s="65"/>
      <c r="O41" s="65"/>
      <c r="P41" s="65"/>
      <c r="Q41" s="65"/>
      <c r="R41" s="65"/>
      <c r="S41" s="65"/>
      <c r="T41" s="65"/>
      <c r="U41" s="65"/>
      <c r="V41" s="65"/>
      <c r="W41" s="65"/>
      <c r="X41" s="65"/>
      <c r="Y41" s="65"/>
      <c r="Z41" s="65"/>
      <c r="AA41" s="65"/>
      <c r="AB41" s="65"/>
      <c r="AC41" s="65"/>
      <c r="AD41" s="65"/>
      <c r="AE41" s="65"/>
      <c r="AF41" s="65"/>
      <c r="AG41" s="65"/>
      <c r="AH41" s="65"/>
    </row>
    <row r="42" spans="1:34" x14ac:dyDescent="0.2">
      <c r="A42" s="65"/>
      <c r="B42" s="65"/>
      <c r="C42" s="65"/>
      <c r="D42" s="65"/>
      <c r="E42" s="66"/>
      <c r="F42" s="66"/>
      <c r="G42" s="66"/>
      <c r="H42" s="66"/>
      <c r="I42" s="66"/>
      <c r="J42" s="66"/>
      <c r="K42" s="65"/>
      <c r="L42" s="65"/>
      <c r="M42" s="65"/>
      <c r="N42" s="65"/>
      <c r="O42" s="65"/>
      <c r="P42" s="65"/>
      <c r="Q42" s="65"/>
      <c r="R42" s="65"/>
      <c r="S42" s="65"/>
      <c r="T42" s="65"/>
      <c r="U42" s="65"/>
      <c r="V42" s="65"/>
      <c r="W42" s="65"/>
      <c r="X42" s="65"/>
      <c r="Y42" s="65"/>
      <c r="Z42" s="65"/>
      <c r="AA42" s="65"/>
      <c r="AB42" s="65"/>
      <c r="AC42" s="65"/>
      <c r="AD42" s="65"/>
      <c r="AE42" s="65"/>
      <c r="AF42" s="65"/>
      <c r="AG42" s="65"/>
      <c r="AH42" s="65"/>
    </row>
    <row r="43" spans="1:34" x14ac:dyDescent="0.2">
      <c r="A43" s="65"/>
      <c r="B43" s="65"/>
      <c r="C43" s="65"/>
      <c r="D43" s="65"/>
      <c r="E43" s="66"/>
      <c r="F43" s="66"/>
      <c r="G43" s="66"/>
      <c r="H43" s="66"/>
      <c r="I43" s="66"/>
      <c r="J43" s="66"/>
      <c r="K43" s="65"/>
      <c r="L43" s="65"/>
      <c r="M43" s="65"/>
      <c r="N43" s="65"/>
      <c r="O43" s="65"/>
      <c r="P43" s="65"/>
      <c r="Q43" s="65"/>
      <c r="R43" s="65"/>
      <c r="S43" s="65"/>
      <c r="T43" s="65"/>
      <c r="U43" s="65"/>
      <c r="V43" s="65"/>
      <c r="W43" s="65"/>
      <c r="X43" s="65"/>
      <c r="Y43" s="65"/>
      <c r="Z43" s="65"/>
      <c r="AA43" s="65"/>
      <c r="AB43" s="65"/>
      <c r="AC43" s="65"/>
      <c r="AD43" s="65"/>
      <c r="AE43" s="65"/>
      <c r="AF43" s="65"/>
      <c r="AG43" s="65"/>
      <c r="AH43" s="65"/>
    </row>
    <row r="44" spans="1:34" x14ac:dyDescent="0.2">
      <c r="A44" s="65"/>
      <c r="B44" s="65"/>
      <c r="C44" s="65"/>
      <c r="D44" s="65"/>
      <c r="E44" s="66"/>
      <c r="F44" s="66"/>
      <c r="G44" s="66"/>
      <c r="H44" s="66"/>
      <c r="I44" s="66"/>
      <c r="J44" s="66"/>
      <c r="K44" s="65"/>
      <c r="L44" s="65"/>
      <c r="M44" s="65"/>
      <c r="N44" s="65"/>
      <c r="O44" s="65"/>
      <c r="P44" s="65"/>
      <c r="Q44" s="65"/>
      <c r="R44" s="65"/>
      <c r="S44" s="65"/>
      <c r="T44" s="65"/>
      <c r="U44" s="65"/>
      <c r="V44" s="65"/>
      <c r="W44" s="65"/>
      <c r="X44" s="65"/>
      <c r="Y44" s="65"/>
      <c r="Z44" s="65"/>
      <c r="AA44" s="65"/>
      <c r="AB44" s="65"/>
      <c r="AC44" s="65"/>
      <c r="AD44" s="65"/>
      <c r="AE44" s="65"/>
      <c r="AF44" s="65"/>
      <c r="AG44" s="65"/>
      <c r="AH44" s="65"/>
    </row>
    <row r="45" spans="1:34" x14ac:dyDescent="0.2">
      <c r="A45" s="65"/>
      <c r="B45" s="65"/>
      <c r="C45" s="65"/>
      <c r="D45" s="65"/>
      <c r="E45" s="66"/>
      <c r="F45" s="66"/>
      <c r="G45" s="66"/>
      <c r="H45" s="66"/>
      <c r="I45" s="66"/>
      <c r="J45" s="66"/>
      <c r="K45" s="65"/>
      <c r="L45" s="65"/>
      <c r="M45" s="65"/>
      <c r="N45" s="65"/>
      <c r="O45" s="65"/>
      <c r="P45" s="65"/>
      <c r="Q45" s="65"/>
      <c r="R45" s="65"/>
      <c r="S45" s="65"/>
      <c r="T45" s="65"/>
      <c r="U45" s="65"/>
      <c r="V45" s="65"/>
      <c r="W45" s="65"/>
      <c r="X45" s="65"/>
      <c r="Y45" s="65"/>
      <c r="Z45" s="65"/>
      <c r="AA45" s="65"/>
      <c r="AB45" s="65"/>
      <c r="AC45" s="65"/>
      <c r="AD45" s="65"/>
      <c r="AE45" s="65"/>
      <c r="AF45" s="65"/>
      <c r="AG45" s="65"/>
      <c r="AH45" s="65"/>
    </row>
    <row r="46" spans="1:34" x14ac:dyDescent="0.2">
      <c r="A46" s="65"/>
      <c r="B46" s="65"/>
      <c r="C46" s="65"/>
      <c r="D46" s="65"/>
      <c r="E46" s="66"/>
      <c r="F46" s="66"/>
      <c r="G46" s="66"/>
      <c r="H46" s="66"/>
      <c r="I46" s="66"/>
      <c r="J46" s="66"/>
      <c r="K46" s="65"/>
      <c r="L46" s="65"/>
      <c r="M46" s="65"/>
      <c r="N46" s="65"/>
      <c r="O46" s="65"/>
      <c r="P46" s="65"/>
      <c r="Q46" s="65"/>
      <c r="R46" s="65"/>
      <c r="S46" s="65"/>
      <c r="T46" s="65"/>
      <c r="U46" s="65"/>
      <c r="V46" s="65"/>
      <c r="W46" s="65"/>
      <c r="X46" s="65"/>
      <c r="Y46" s="65"/>
      <c r="Z46" s="65"/>
      <c r="AA46" s="65"/>
      <c r="AB46" s="65"/>
      <c r="AC46" s="65"/>
      <c r="AD46" s="65"/>
      <c r="AE46" s="65"/>
      <c r="AF46" s="65"/>
      <c r="AG46" s="65"/>
      <c r="AH46" s="65"/>
    </row>
    <row r="47" spans="1:34" x14ac:dyDescent="0.2">
      <c r="A47" s="65"/>
      <c r="B47" s="65"/>
      <c r="C47" s="65"/>
      <c r="D47" s="65"/>
      <c r="E47" s="66"/>
      <c r="F47" s="66"/>
      <c r="G47" s="66"/>
      <c r="H47" s="66"/>
      <c r="I47" s="66"/>
      <c r="J47" s="66"/>
      <c r="K47" s="65"/>
      <c r="L47" s="65"/>
      <c r="M47" s="65"/>
      <c r="N47" s="65"/>
      <c r="O47" s="65"/>
      <c r="P47" s="65"/>
      <c r="Q47" s="65"/>
      <c r="R47" s="65"/>
      <c r="S47" s="65"/>
      <c r="T47" s="65"/>
      <c r="U47" s="65"/>
      <c r="V47" s="65"/>
      <c r="W47" s="65"/>
      <c r="X47" s="65"/>
      <c r="Y47" s="65"/>
      <c r="Z47" s="65"/>
      <c r="AA47" s="65"/>
      <c r="AB47" s="65"/>
      <c r="AC47" s="65"/>
      <c r="AD47" s="65"/>
      <c r="AE47" s="65"/>
      <c r="AF47" s="65"/>
      <c r="AG47" s="65"/>
      <c r="AH47" s="65"/>
    </row>
    <row r="48" spans="1:34" x14ac:dyDescent="0.2">
      <c r="A48" s="65"/>
      <c r="B48" s="65"/>
      <c r="C48" s="65"/>
      <c r="D48" s="65"/>
      <c r="E48" s="66"/>
      <c r="F48" s="66"/>
      <c r="G48" s="66"/>
      <c r="H48" s="66"/>
      <c r="I48" s="66"/>
      <c r="J48" s="66"/>
      <c r="K48" s="65"/>
      <c r="L48" s="65"/>
      <c r="M48" s="65"/>
      <c r="N48" s="65"/>
      <c r="O48" s="65"/>
      <c r="P48" s="65"/>
      <c r="Q48" s="65"/>
      <c r="R48" s="65"/>
      <c r="S48" s="65"/>
      <c r="T48" s="65"/>
      <c r="U48" s="65"/>
      <c r="V48" s="65"/>
      <c r="W48" s="65"/>
      <c r="X48" s="65"/>
      <c r="Y48" s="65"/>
      <c r="Z48" s="65"/>
      <c r="AA48" s="65"/>
      <c r="AB48" s="65"/>
      <c r="AC48" s="65"/>
      <c r="AD48" s="65"/>
      <c r="AE48" s="65"/>
      <c r="AF48" s="65"/>
      <c r="AG48" s="65"/>
      <c r="AH48" s="65"/>
    </row>
    <row r="49" spans="1:34" x14ac:dyDescent="0.2">
      <c r="A49" s="65"/>
      <c r="B49" s="65"/>
      <c r="C49" s="65"/>
      <c r="D49" s="65"/>
      <c r="E49" s="66"/>
      <c r="F49" s="66"/>
      <c r="G49" s="66"/>
      <c r="H49" s="66"/>
      <c r="I49" s="66"/>
      <c r="J49" s="66"/>
      <c r="K49" s="65"/>
      <c r="L49" s="65"/>
      <c r="M49" s="65"/>
      <c r="N49" s="65"/>
      <c r="O49" s="65"/>
      <c r="P49" s="65"/>
      <c r="Q49" s="65"/>
      <c r="R49" s="65"/>
      <c r="S49" s="65"/>
      <c r="T49" s="65"/>
      <c r="U49" s="65"/>
      <c r="V49" s="65"/>
      <c r="W49" s="65"/>
      <c r="X49" s="65"/>
      <c r="Y49" s="65"/>
      <c r="Z49" s="65"/>
      <c r="AA49" s="65"/>
      <c r="AB49" s="65"/>
      <c r="AC49" s="65"/>
      <c r="AD49" s="65"/>
      <c r="AE49" s="65"/>
      <c r="AF49" s="65"/>
      <c r="AG49" s="65"/>
      <c r="AH49" s="65"/>
    </row>
    <row r="50" spans="1:34" x14ac:dyDescent="0.2">
      <c r="A50" s="65"/>
      <c r="B50" s="65"/>
      <c r="C50" s="65"/>
      <c r="D50" s="65"/>
      <c r="E50" s="66"/>
      <c r="F50" s="66"/>
      <c r="G50" s="66"/>
      <c r="H50" s="66"/>
      <c r="I50" s="66"/>
      <c r="J50" s="66"/>
      <c r="K50" s="65"/>
      <c r="L50" s="65"/>
      <c r="M50" s="65"/>
      <c r="N50" s="65"/>
      <c r="O50" s="65"/>
      <c r="P50" s="65"/>
      <c r="Q50" s="65"/>
      <c r="R50" s="65"/>
      <c r="S50" s="65"/>
      <c r="T50" s="65"/>
      <c r="U50" s="65"/>
      <c r="V50" s="65"/>
      <c r="W50" s="65"/>
      <c r="X50" s="65"/>
      <c r="Y50" s="65"/>
      <c r="Z50" s="65"/>
      <c r="AA50" s="65"/>
      <c r="AB50" s="65"/>
      <c r="AC50" s="65"/>
      <c r="AD50" s="65"/>
      <c r="AE50" s="65"/>
      <c r="AF50" s="65"/>
      <c r="AG50" s="65"/>
      <c r="AH50" s="65"/>
    </row>
    <row r="51" spans="1:34" x14ac:dyDescent="0.2">
      <c r="A51" s="65"/>
      <c r="B51" s="65"/>
      <c r="C51" s="65"/>
      <c r="D51" s="65"/>
      <c r="E51" s="66"/>
      <c r="F51" s="66"/>
      <c r="G51" s="66"/>
      <c r="H51" s="66"/>
      <c r="I51" s="66"/>
      <c r="J51" s="66"/>
      <c r="K51" s="65"/>
      <c r="L51" s="65"/>
      <c r="M51" s="65"/>
      <c r="N51" s="65"/>
      <c r="O51" s="65"/>
      <c r="P51" s="65"/>
      <c r="Q51" s="65"/>
      <c r="R51" s="65"/>
      <c r="S51" s="65"/>
      <c r="T51" s="65"/>
      <c r="U51" s="65"/>
      <c r="V51" s="65"/>
      <c r="W51" s="65"/>
      <c r="X51" s="65"/>
      <c r="Y51" s="65"/>
      <c r="Z51" s="65"/>
      <c r="AA51" s="65"/>
      <c r="AB51" s="65"/>
      <c r="AC51" s="65"/>
      <c r="AD51" s="65"/>
      <c r="AE51" s="65"/>
      <c r="AF51" s="65"/>
      <c r="AG51" s="65"/>
      <c r="AH51" s="65"/>
    </row>
    <row r="52" spans="1:34" x14ac:dyDescent="0.2">
      <c r="A52" s="65"/>
      <c r="B52" s="65"/>
      <c r="C52" s="65"/>
      <c r="D52" s="65"/>
      <c r="E52" s="66"/>
      <c r="F52" s="66"/>
      <c r="G52" s="66"/>
      <c r="H52" s="66"/>
      <c r="I52" s="66"/>
      <c r="J52" s="66"/>
      <c r="K52" s="65"/>
      <c r="L52" s="65"/>
      <c r="M52" s="65"/>
      <c r="N52" s="65"/>
      <c r="O52" s="65"/>
      <c r="P52" s="65"/>
      <c r="Q52" s="65"/>
      <c r="R52" s="65"/>
      <c r="S52" s="65"/>
      <c r="T52" s="65"/>
      <c r="U52" s="65"/>
      <c r="V52" s="65"/>
      <c r="W52" s="65"/>
      <c r="X52" s="65"/>
      <c r="Y52" s="65"/>
      <c r="Z52" s="65"/>
      <c r="AA52" s="65"/>
      <c r="AB52" s="65"/>
      <c r="AC52" s="65"/>
      <c r="AD52" s="65"/>
      <c r="AE52" s="65"/>
      <c r="AF52" s="65"/>
      <c r="AG52" s="65"/>
      <c r="AH52" s="65"/>
    </row>
    <row r="53" spans="1:34" x14ac:dyDescent="0.2">
      <c r="A53" s="65"/>
      <c r="B53" s="65"/>
      <c r="C53" s="65"/>
      <c r="D53" s="65"/>
      <c r="E53" s="66"/>
      <c r="F53" s="66"/>
      <c r="G53" s="66"/>
      <c r="H53" s="66"/>
      <c r="I53" s="66"/>
      <c r="J53" s="66"/>
      <c r="K53" s="65"/>
      <c r="L53" s="65"/>
      <c r="M53" s="65"/>
      <c r="N53" s="65"/>
      <c r="O53" s="65"/>
      <c r="P53" s="65"/>
      <c r="Q53" s="65"/>
      <c r="R53" s="65"/>
      <c r="S53" s="65"/>
      <c r="T53" s="65"/>
      <c r="U53" s="65"/>
      <c r="V53" s="65"/>
      <c r="W53" s="65"/>
      <c r="X53" s="65"/>
      <c r="Y53" s="65"/>
      <c r="Z53" s="65"/>
      <c r="AA53" s="65"/>
      <c r="AB53" s="65"/>
      <c r="AC53" s="65"/>
      <c r="AD53" s="65"/>
      <c r="AE53" s="65"/>
      <c r="AF53" s="65"/>
      <c r="AG53" s="65"/>
      <c r="AH53" s="65"/>
    </row>
    <row r="54" spans="1:34" x14ac:dyDescent="0.2">
      <c r="A54" s="65"/>
      <c r="B54" s="65"/>
      <c r="C54" s="65"/>
      <c r="D54" s="65"/>
      <c r="E54" s="66"/>
      <c r="F54" s="66"/>
      <c r="G54" s="66"/>
      <c r="H54" s="66"/>
      <c r="I54" s="66"/>
      <c r="J54" s="66"/>
      <c r="K54" s="65"/>
      <c r="L54" s="65"/>
      <c r="M54" s="65"/>
      <c r="N54" s="65"/>
      <c r="O54" s="65"/>
      <c r="P54" s="65"/>
      <c r="Q54" s="65"/>
      <c r="R54" s="65"/>
      <c r="S54" s="65"/>
      <c r="T54" s="65"/>
      <c r="U54" s="65"/>
      <c r="V54" s="65"/>
      <c r="W54" s="65"/>
      <c r="X54" s="65"/>
      <c r="Y54" s="65"/>
      <c r="Z54" s="65"/>
      <c r="AA54" s="65"/>
      <c r="AB54" s="65"/>
      <c r="AC54" s="65"/>
      <c r="AD54" s="65"/>
      <c r="AE54" s="65"/>
      <c r="AF54" s="65"/>
      <c r="AG54" s="65"/>
      <c r="AH54" s="65"/>
    </row>
    <row r="55" spans="1:34" x14ac:dyDescent="0.2">
      <c r="A55" s="65"/>
      <c r="B55" s="65"/>
      <c r="C55" s="65"/>
      <c r="D55" s="65"/>
      <c r="E55" s="66"/>
      <c r="F55" s="66"/>
      <c r="G55" s="66"/>
      <c r="H55" s="66"/>
      <c r="I55" s="66"/>
      <c r="J55" s="66"/>
      <c r="K55" s="65"/>
      <c r="L55" s="65"/>
      <c r="M55" s="65"/>
      <c r="N55" s="65"/>
      <c r="O55" s="65"/>
      <c r="P55" s="65"/>
      <c r="Q55" s="65"/>
      <c r="R55" s="65"/>
      <c r="S55" s="65"/>
      <c r="T55" s="65"/>
      <c r="U55" s="65"/>
      <c r="V55" s="65"/>
      <c r="W55" s="65"/>
      <c r="X55" s="65"/>
      <c r="Y55" s="65"/>
      <c r="Z55" s="65"/>
      <c r="AA55" s="65"/>
      <c r="AB55" s="65"/>
      <c r="AC55" s="65"/>
      <c r="AD55" s="65"/>
      <c r="AE55" s="65"/>
      <c r="AF55" s="65"/>
      <c r="AG55" s="65"/>
      <c r="AH55" s="65"/>
    </row>
    <row r="56" spans="1:34" x14ac:dyDescent="0.2">
      <c r="A56" s="65"/>
      <c r="B56" s="65"/>
      <c r="C56" s="65"/>
      <c r="D56" s="65"/>
      <c r="E56" s="66"/>
      <c r="F56" s="66"/>
      <c r="G56" s="66"/>
      <c r="H56" s="66"/>
      <c r="I56" s="66"/>
      <c r="J56" s="66"/>
      <c r="K56" s="65"/>
      <c r="L56" s="65"/>
      <c r="M56" s="65"/>
      <c r="N56" s="65"/>
      <c r="O56" s="65"/>
      <c r="P56" s="65"/>
      <c r="Q56" s="65"/>
      <c r="R56" s="65"/>
      <c r="S56" s="65"/>
      <c r="T56" s="65"/>
      <c r="U56" s="65"/>
      <c r="V56" s="65"/>
      <c r="W56" s="65"/>
      <c r="X56" s="65"/>
      <c r="Y56" s="65"/>
      <c r="Z56" s="65"/>
      <c r="AA56" s="65"/>
      <c r="AB56" s="65"/>
      <c r="AC56" s="65"/>
      <c r="AD56" s="65"/>
      <c r="AE56" s="65"/>
      <c r="AF56" s="65"/>
      <c r="AG56" s="65"/>
      <c r="AH56" s="65"/>
    </row>
    <row r="57" spans="1:34" x14ac:dyDescent="0.2">
      <c r="A57" s="65"/>
      <c r="B57" s="65"/>
      <c r="C57" s="65"/>
      <c r="D57" s="65"/>
      <c r="E57" s="66"/>
      <c r="F57" s="66"/>
      <c r="G57" s="66"/>
      <c r="H57" s="66"/>
      <c r="I57" s="66"/>
      <c r="J57" s="66"/>
      <c r="K57" s="65"/>
      <c r="L57" s="65"/>
      <c r="M57" s="65"/>
      <c r="N57" s="65"/>
      <c r="O57" s="65"/>
      <c r="P57" s="65"/>
      <c r="Q57" s="65"/>
      <c r="R57" s="65"/>
      <c r="S57" s="65"/>
      <c r="T57" s="65"/>
      <c r="U57" s="65"/>
      <c r="V57" s="65"/>
      <c r="W57" s="65"/>
      <c r="X57" s="65"/>
      <c r="Y57" s="65"/>
      <c r="Z57" s="65"/>
      <c r="AA57" s="65"/>
      <c r="AB57" s="65"/>
      <c r="AC57" s="65"/>
      <c r="AD57" s="65"/>
      <c r="AE57" s="65"/>
      <c r="AF57" s="65"/>
      <c r="AG57" s="65"/>
      <c r="AH57" s="65"/>
    </row>
    <row r="58" spans="1:34" x14ac:dyDescent="0.2">
      <c r="A58" s="65"/>
      <c r="B58" s="65"/>
      <c r="C58" s="65"/>
      <c r="D58" s="65"/>
      <c r="E58" s="66"/>
      <c r="F58" s="66"/>
      <c r="G58" s="66"/>
      <c r="H58" s="66"/>
      <c r="I58" s="66"/>
      <c r="J58" s="66"/>
      <c r="K58" s="65"/>
      <c r="L58" s="65"/>
      <c r="M58" s="65"/>
      <c r="N58" s="65"/>
      <c r="O58" s="65"/>
      <c r="P58" s="65"/>
      <c r="Q58" s="65"/>
      <c r="R58" s="65"/>
      <c r="S58" s="65"/>
      <c r="T58" s="65"/>
      <c r="U58" s="65"/>
      <c r="V58" s="65"/>
      <c r="W58" s="65"/>
      <c r="X58" s="65"/>
      <c r="Y58" s="65"/>
      <c r="Z58" s="65"/>
      <c r="AA58" s="65"/>
      <c r="AB58" s="65"/>
      <c r="AC58" s="65"/>
      <c r="AD58" s="65"/>
      <c r="AE58" s="65"/>
      <c r="AF58" s="65"/>
      <c r="AG58" s="65"/>
      <c r="AH58" s="65"/>
    </row>
    <row r="59" spans="1:34" x14ac:dyDescent="0.2">
      <c r="A59" s="65"/>
      <c r="B59" s="65"/>
      <c r="C59" s="65"/>
      <c r="D59" s="65"/>
      <c r="E59" s="66"/>
      <c r="F59" s="66"/>
      <c r="G59" s="66"/>
      <c r="H59" s="66"/>
      <c r="I59" s="66"/>
      <c r="J59" s="66"/>
      <c r="K59" s="65"/>
      <c r="L59" s="65"/>
      <c r="M59" s="65"/>
      <c r="N59" s="65"/>
      <c r="O59" s="65"/>
      <c r="P59" s="65"/>
      <c r="Q59" s="65"/>
      <c r="R59" s="65"/>
      <c r="S59" s="65"/>
      <c r="T59" s="65"/>
      <c r="U59" s="65"/>
      <c r="V59" s="65"/>
      <c r="W59" s="65"/>
      <c r="X59" s="65"/>
      <c r="Y59" s="65"/>
      <c r="Z59" s="65"/>
      <c r="AA59" s="65"/>
      <c r="AB59" s="65"/>
      <c r="AC59" s="65"/>
      <c r="AD59" s="65"/>
      <c r="AE59" s="65"/>
      <c r="AF59" s="65"/>
      <c r="AG59" s="65"/>
      <c r="AH59" s="65"/>
    </row>
  </sheetData>
  <mergeCells count="5">
    <mergeCell ref="C2:F2"/>
    <mergeCell ref="C3:F3"/>
    <mergeCell ref="C4:F4"/>
    <mergeCell ref="C5:F5"/>
    <mergeCell ref="B2:B5"/>
  </mergeCells>
  <pageMargins left="0.7" right="0.7" top="0.75" bottom="0.75" header="0.3" footer="0.3"/>
  <drawing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764</v>
      </c>
      <c r="B1" s="1" t="s">
        <v>757</v>
      </c>
      <c r="C1" s="1" t="s">
        <v>765</v>
      </c>
    </row>
    <row r="2" spans="1:3" x14ac:dyDescent="0.2">
      <c r="A2" s="2">
        <v>1</v>
      </c>
      <c r="B2" s="2">
        <v>1</v>
      </c>
      <c r="C2" s="2" t="s">
        <v>766</v>
      </c>
    </row>
    <row r="3" spans="1:3" x14ac:dyDescent="0.2">
      <c r="A3" s="2">
        <v>2</v>
      </c>
      <c r="B3" s="2">
        <v>11</v>
      </c>
      <c r="C3" s="2" t="s">
        <v>767</v>
      </c>
    </row>
    <row r="4" spans="1:3" x14ac:dyDescent="0.2">
      <c r="A4" s="2">
        <v>3</v>
      </c>
      <c r="B4" s="2">
        <v>11</v>
      </c>
      <c r="C4" s="2" t="s">
        <v>768</v>
      </c>
    </row>
    <row r="5" spans="1:3" x14ac:dyDescent="0.2">
      <c r="A5" s="2">
        <v>9</v>
      </c>
      <c r="B5" s="2">
        <v>1</v>
      </c>
      <c r="C5" s="2" t="s">
        <v>769</v>
      </c>
    </row>
    <row r="6" spans="1:3" x14ac:dyDescent="0.2">
      <c r="A6" s="2">
        <v>10</v>
      </c>
      <c r="B6" s="2">
        <v>1</v>
      </c>
      <c r="C6" s="2" t="s">
        <v>770</v>
      </c>
    </row>
    <row r="7" spans="1:3" x14ac:dyDescent="0.2">
      <c r="A7" s="2">
        <v>11</v>
      </c>
      <c r="B7" s="2">
        <v>1</v>
      </c>
      <c r="C7" s="2" t="s">
        <v>771</v>
      </c>
    </row>
    <row r="8" spans="1:3" x14ac:dyDescent="0.2">
      <c r="A8" s="2">
        <v>12</v>
      </c>
      <c r="B8" s="2">
        <v>1</v>
      </c>
      <c r="C8" s="2" t="s">
        <v>772</v>
      </c>
    </row>
    <row r="9" spans="1:3" x14ac:dyDescent="0.2">
      <c r="A9" s="2">
        <v>13</v>
      </c>
      <c r="B9" s="2">
        <v>1</v>
      </c>
      <c r="C9" s="2" t="s">
        <v>773</v>
      </c>
    </row>
    <row r="10" spans="1:3" x14ac:dyDescent="0.2">
      <c r="A10" s="2">
        <v>14</v>
      </c>
      <c r="B10" s="2">
        <v>1</v>
      </c>
      <c r="C10" s="2" t="s">
        <v>774</v>
      </c>
    </row>
    <row r="11" spans="1:3" x14ac:dyDescent="0.2">
      <c r="A11" s="2">
        <v>15</v>
      </c>
      <c r="B11" s="2">
        <v>1</v>
      </c>
      <c r="C11" s="2" t="s">
        <v>775</v>
      </c>
    </row>
    <row r="12" spans="1:3" x14ac:dyDescent="0.2">
      <c r="A12" s="2">
        <v>16</v>
      </c>
      <c r="B12" s="2">
        <v>1</v>
      </c>
      <c r="C12" s="2" t="s">
        <v>776</v>
      </c>
    </row>
    <row r="13" spans="1:3" x14ac:dyDescent="0.2">
      <c r="A13" s="2">
        <v>17</v>
      </c>
      <c r="B13" s="2">
        <v>11</v>
      </c>
      <c r="C13" s="2" t="s">
        <v>777</v>
      </c>
    </row>
    <row r="14" spans="1:3" x14ac:dyDescent="0.2">
      <c r="A14" s="2">
        <v>18</v>
      </c>
      <c r="B14" s="2">
        <v>11</v>
      </c>
      <c r="C14" s="2" t="s">
        <v>778</v>
      </c>
    </row>
    <row r="15" spans="1:3" x14ac:dyDescent="0.2">
      <c r="A15" s="2">
        <v>19</v>
      </c>
      <c r="B15" s="2">
        <v>11</v>
      </c>
      <c r="C15" s="2" t="s">
        <v>779</v>
      </c>
    </row>
    <row r="16" spans="1:3" x14ac:dyDescent="0.2">
      <c r="A16" s="2">
        <v>20</v>
      </c>
      <c r="B16" s="2">
        <v>11</v>
      </c>
      <c r="C16" s="2" t="s">
        <v>780</v>
      </c>
    </row>
    <row r="17" spans="1:3" x14ac:dyDescent="0.2">
      <c r="A17" s="2">
        <v>21</v>
      </c>
      <c r="B17" s="2">
        <v>12</v>
      </c>
      <c r="C17" s="2" t="s">
        <v>781</v>
      </c>
    </row>
    <row r="18" spans="1:3" x14ac:dyDescent="0.2">
      <c r="A18" s="2">
        <v>22</v>
      </c>
      <c r="B18" s="2">
        <v>12</v>
      </c>
      <c r="C18" s="2" t="s">
        <v>782</v>
      </c>
    </row>
    <row r="19" spans="1:3" x14ac:dyDescent="0.2">
      <c r="A19" s="2">
        <v>23</v>
      </c>
      <c r="B19" s="2">
        <v>11</v>
      </c>
      <c r="C19" s="2" t="s">
        <v>783</v>
      </c>
    </row>
    <row r="20" spans="1:3" x14ac:dyDescent="0.2">
      <c r="A20" s="2">
        <v>24</v>
      </c>
      <c r="B20" s="2">
        <v>11</v>
      </c>
      <c r="C20" s="2" t="s">
        <v>784</v>
      </c>
    </row>
    <row r="21" spans="1:3" x14ac:dyDescent="0.2">
      <c r="A21" s="2">
        <v>25</v>
      </c>
      <c r="B21" s="2">
        <v>11</v>
      </c>
      <c r="C21" s="2" t="s">
        <v>785</v>
      </c>
    </row>
    <row r="22" spans="1:3" x14ac:dyDescent="0.2">
      <c r="A22" s="2">
        <v>26</v>
      </c>
      <c r="B22" s="2">
        <v>10</v>
      </c>
      <c r="C22" s="2" t="s">
        <v>786</v>
      </c>
    </row>
    <row r="23" spans="1:3" x14ac:dyDescent="0.2">
      <c r="A23" s="2">
        <v>27</v>
      </c>
      <c r="B23" s="2">
        <v>11</v>
      </c>
      <c r="C23" s="2" t="s">
        <v>760</v>
      </c>
    </row>
    <row r="24" spans="1:3" x14ac:dyDescent="0.2">
      <c r="A24" s="2">
        <v>28</v>
      </c>
      <c r="B24" s="2">
        <v>11</v>
      </c>
      <c r="C24" s="2" t="s">
        <v>787</v>
      </c>
    </row>
    <row r="25" spans="1:3" x14ac:dyDescent="0.2">
      <c r="A25" s="2">
        <v>29</v>
      </c>
      <c r="B25" s="2">
        <v>10</v>
      </c>
      <c r="C25" s="2" t="s">
        <v>788</v>
      </c>
    </row>
    <row r="26" spans="1:3" x14ac:dyDescent="0.2">
      <c r="A26" s="2">
        <v>30</v>
      </c>
      <c r="B26" s="2">
        <v>10</v>
      </c>
      <c r="C26" s="2" t="s">
        <v>789</v>
      </c>
    </row>
    <row r="27" spans="1:3" x14ac:dyDescent="0.2">
      <c r="A27" s="2">
        <v>31</v>
      </c>
      <c r="B27" s="2">
        <v>10</v>
      </c>
      <c r="C27" s="2" t="s">
        <v>790</v>
      </c>
    </row>
    <row r="28" spans="1:3" x14ac:dyDescent="0.2">
      <c r="A28" s="2">
        <v>32</v>
      </c>
      <c r="B28" s="2">
        <v>4</v>
      </c>
      <c r="C28" s="2" t="s">
        <v>791</v>
      </c>
    </row>
    <row r="29" spans="1:3" x14ac:dyDescent="0.2">
      <c r="A29" s="2">
        <v>33</v>
      </c>
      <c r="B29" s="2">
        <v>4</v>
      </c>
      <c r="C29" s="2" t="s">
        <v>792</v>
      </c>
    </row>
    <row r="30" spans="1:3" x14ac:dyDescent="0.2">
      <c r="A30" s="2">
        <v>34</v>
      </c>
      <c r="B30" s="2">
        <v>4</v>
      </c>
      <c r="C30" s="2" t="s">
        <v>793</v>
      </c>
    </row>
    <row r="31" spans="1:3" x14ac:dyDescent="0.2">
      <c r="A31" s="2">
        <v>35</v>
      </c>
      <c r="B31" s="2">
        <v>15</v>
      </c>
      <c r="C31" s="2" t="s">
        <v>794</v>
      </c>
    </row>
    <row r="32" spans="1:3" x14ac:dyDescent="0.2">
      <c r="A32" s="2">
        <v>36</v>
      </c>
      <c r="B32" s="2">
        <v>18</v>
      </c>
      <c r="C32" s="2" t="s">
        <v>795</v>
      </c>
    </row>
    <row r="33" spans="1:3" x14ac:dyDescent="0.2">
      <c r="A33" s="2">
        <v>37</v>
      </c>
      <c r="B33" s="2">
        <v>14</v>
      </c>
      <c r="C33" s="2" t="s">
        <v>796</v>
      </c>
    </row>
    <row r="34" spans="1:3" x14ac:dyDescent="0.2">
      <c r="A34" s="2">
        <v>38</v>
      </c>
      <c r="B34" s="2">
        <v>15</v>
      </c>
      <c r="C34" s="2" t="s">
        <v>797</v>
      </c>
    </row>
    <row r="35" spans="1:3" x14ac:dyDescent="0.2">
      <c r="A35" s="2">
        <v>39</v>
      </c>
      <c r="B35" s="2">
        <v>18</v>
      </c>
      <c r="C35" s="2" t="s">
        <v>798</v>
      </c>
    </row>
    <row r="36" spans="1:3" x14ac:dyDescent="0.2">
      <c r="A36" s="2">
        <v>40</v>
      </c>
      <c r="B36" s="2">
        <v>16</v>
      </c>
      <c r="C36" s="2" t="s">
        <v>799</v>
      </c>
    </row>
    <row r="37" spans="1:3" x14ac:dyDescent="0.2">
      <c r="A37" s="2">
        <v>41</v>
      </c>
      <c r="B37" s="2">
        <v>16</v>
      </c>
      <c r="C37" s="2" t="s">
        <v>800</v>
      </c>
    </row>
    <row r="38" spans="1:3" x14ac:dyDescent="0.2">
      <c r="A38" s="2">
        <v>42</v>
      </c>
      <c r="B38" s="2">
        <v>6</v>
      </c>
      <c r="C38" s="2" t="s">
        <v>801</v>
      </c>
    </row>
    <row r="39" spans="1:3" x14ac:dyDescent="0.2">
      <c r="A39" s="2">
        <v>43</v>
      </c>
      <c r="B39" s="2">
        <v>16</v>
      </c>
      <c r="C39" s="2" t="s">
        <v>802</v>
      </c>
    </row>
    <row r="40" spans="1:3" x14ac:dyDescent="0.2">
      <c r="A40" s="2">
        <v>44</v>
      </c>
      <c r="B40" s="2">
        <v>8</v>
      </c>
      <c r="C40" s="2" t="s">
        <v>803</v>
      </c>
    </row>
    <row r="41" spans="1:3" x14ac:dyDescent="0.2">
      <c r="A41" s="2">
        <v>45</v>
      </c>
      <c r="B41" s="2">
        <v>8</v>
      </c>
      <c r="C41" s="2" t="s">
        <v>804</v>
      </c>
    </row>
    <row r="42" spans="1:3" x14ac:dyDescent="0.2">
      <c r="A42" s="2">
        <v>46</v>
      </c>
      <c r="B42" s="2">
        <v>8</v>
      </c>
      <c r="C42" s="2" t="s">
        <v>805</v>
      </c>
    </row>
    <row r="43" spans="1:3" x14ac:dyDescent="0.2">
      <c r="A43" s="2">
        <v>47</v>
      </c>
      <c r="B43" s="2">
        <v>8</v>
      </c>
      <c r="C43" s="2" t="s">
        <v>806</v>
      </c>
    </row>
    <row r="44" spans="1:3" x14ac:dyDescent="0.2">
      <c r="A44" s="2">
        <v>48</v>
      </c>
      <c r="B44" s="2">
        <v>8</v>
      </c>
      <c r="C44" s="2" t="s">
        <v>807</v>
      </c>
    </row>
    <row r="45" spans="1:3" x14ac:dyDescent="0.2">
      <c r="A45" s="2">
        <v>49</v>
      </c>
      <c r="B45" s="2">
        <v>7</v>
      </c>
      <c r="C45" s="2" t="s">
        <v>808</v>
      </c>
    </row>
    <row r="46" spans="1:3" x14ac:dyDescent="0.2">
      <c r="A46" s="2">
        <v>50</v>
      </c>
      <c r="B46" s="2">
        <v>4</v>
      </c>
      <c r="C46" s="2" t="s">
        <v>809</v>
      </c>
    </row>
    <row r="47" spans="1:3" x14ac:dyDescent="0.2">
      <c r="A47" s="2">
        <v>51</v>
      </c>
      <c r="B47" s="2">
        <v>4</v>
      </c>
      <c r="C47" s="2" t="s">
        <v>810</v>
      </c>
    </row>
    <row r="48" spans="1:3" x14ac:dyDescent="0.2">
      <c r="A48" s="2">
        <v>52</v>
      </c>
      <c r="B48" s="2">
        <v>5</v>
      </c>
      <c r="C48" s="2" t="s">
        <v>811</v>
      </c>
    </row>
    <row r="49" spans="1:3" x14ac:dyDescent="0.2">
      <c r="A49" s="2">
        <v>53</v>
      </c>
      <c r="B49" s="2">
        <v>18</v>
      </c>
      <c r="C49" s="2" t="s">
        <v>812</v>
      </c>
    </row>
    <row r="50" spans="1:3" x14ac:dyDescent="0.2">
      <c r="A50" s="2">
        <v>54</v>
      </c>
      <c r="B50" s="2">
        <v>18</v>
      </c>
      <c r="C50" s="2" t="s">
        <v>813</v>
      </c>
    </row>
    <row r="51" spans="1:3" x14ac:dyDescent="0.2">
      <c r="A51" s="2">
        <v>55</v>
      </c>
      <c r="B51" s="2">
        <v>18</v>
      </c>
      <c r="C51" s="2" t="s">
        <v>814</v>
      </c>
    </row>
    <row r="52" spans="1:3" x14ac:dyDescent="0.2">
      <c r="A52" s="2">
        <v>56</v>
      </c>
      <c r="B52" s="2">
        <v>5</v>
      </c>
      <c r="C52" s="2" t="s">
        <v>815</v>
      </c>
    </row>
    <row r="53" spans="1:3" x14ac:dyDescent="0.2">
      <c r="A53" s="2">
        <v>57</v>
      </c>
      <c r="B53" s="2">
        <v>5</v>
      </c>
      <c r="C53" s="2" t="s">
        <v>816</v>
      </c>
    </row>
    <row r="54" spans="1:3" x14ac:dyDescent="0.2">
      <c r="A54" s="2">
        <v>58</v>
      </c>
      <c r="B54" s="2">
        <v>5</v>
      </c>
      <c r="C54" s="2" t="s">
        <v>817</v>
      </c>
    </row>
    <row r="55" spans="1:3" x14ac:dyDescent="0.2">
      <c r="A55" s="2">
        <v>59</v>
      </c>
      <c r="B55" s="2">
        <v>5</v>
      </c>
      <c r="C55" s="2" t="s">
        <v>818</v>
      </c>
    </row>
    <row r="56" spans="1:3" x14ac:dyDescent="0.2">
      <c r="A56" s="2">
        <v>60</v>
      </c>
      <c r="B56" s="2">
        <v>5</v>
      </c>
      <c r="C56" s="2" t="s">
        <v>819</v>
      </c>
    </row>
    <row r="57" spans="1:3" x14ac:dyDescent="0.2">
      <c r="A57" s="2">
        <v>61</v>
      </c>
      <c r="B57" s="2">
        <v>5</v>
      </c>
      <c r="C57" s="2" t="s">
        <v>820</v>
      </c>
    </row>
    <row r="58" spans="1:3" x14ac:dyDescent="0.2">
      <c r="A58" s="2">
        <v>62</v>
      </c>
      <c r="B58" s="2">
        <v>6</v>
      </c>
      <c r="C58" s="2" t="s">
        <v>759</v>
      </c>
    </row>
    <row r="59" spans="1:3" x14ac:dyDescent="0.2">
      <c r="A59" s="2">
        <v>63</v>
      </c>
      <c r="B59" s="2">
        <v>19</v>
      </c>
      <c r="C59" s="2" t="s">
        <v>821</v>
      </c>
    </row>
    <row r="60" spans="1:3" x14ac:dyDescent="0.2">
      <c r="A60" s="2">
        <v>64</v>
      </c>
      <c r="B60" s="2">
        <v>19</v>
      </c>
      <c r="C60" s="2" t="s">
        <v>822</v>
      </c>
    </row>
    <row r="61" spans="1:3" x14ac:dyDescent="0.2">
      <c r="A61" s="2">
        <v>65</v>
      </c>
      <c r="B61" s="2">
        <v>19</v>
      </c>
      <c r="C61" s="2" t="s">
        <v>823</v>
      </c>
    </row>
    <row r="62" spans="1:3" x14ac:dyDescent="0.2">
      <c r="A62" s="2">
        <v>66</v>
      </c>
      <c r="B62" s="2">
        <v>19</v>
      </c>
      <c r="C62" s="2" t="s">
        <v>824</v>
      </c>
    </row>
    <row r="63" spans="1:3" x14ac:dyDescent="0.2">
      <c r="A63" s="2">
        <v>67</v>
      </c>
      <c r="B63" s="2">
        <v>19</v>
      </c>
      <c r="C63" s="2" t="s">
        <v>825</v>
      </c>
    </row>
    <row r="64" spans="1:3" x14ac:dyDescent="0.2">
      <c r="A64" s="2">
        <v>68</v>
      </c>
      <c r="B64" s="2">
        <v>19</v>
      </c>
      <c r="C64" s="2" t="s">
        <v>826</v>
      </c>
    </row>
    <row r="65" spans="1:3" x14ac:dyDescent="0.2">
      <c r="A65" s="2">
        <v>69</v>
      </c>
      <c r="B65" s="2">
        <v>19</v>
      </c>
      <c r="C65" s="2" t="s">
        <v>827</v>
      </c>
    </row>
    <row r="66" spans="1:3" x14ac:dyDescent="0.2">
      <c r="A66" s="2">
        <v>70</v>
      </c>
      <c r="B66" s="2">
        <v>19</v>
      </c>
      <c r="C66" s="2" t="s">
        <v>828</v>
      </c>
    </row>
    <row r="67" spans="1:3" x14ac:dyDescent="0.2">
      <c r="A67" s="2">
        <v>71</v>
      </c>
      <c r="B67" s="2">
        <v>11</v>
      </c>
      <c r="C67" s="2" t="s">
        <v>829</v>
      </c>
    </row>
    <row r="68" spans="1:3" x14ac:dyDescent="0.2">
      <c r="A68" s="2">
        <v>72</v>
      </c>
      <c r="B68" s="2">
        <v>10</v>
      </c>
      <c r="C68" s="2" t="s">
        <v>830</v>
      </c>
    </row>
    <row r="69" spans="1:3" x14ac:dyDescent="0.2">
      <c r="A69" s="2">
        <v>73</v>
      </c>
      <c r="B69" s="2">
        <v>10</v>
      </c>
      <c r="C69" s="2" t="s">
        <v>831</v>
      </c>
    </row>
    <row r="70" spans="1:3" x14ac:dyDescent="0.2">
      <c r="A70" s="2">
        <v>74</v>
      </c>
      <c r="B70" s="2">
        <v>10</v>
      </c>
      <c r="C70" s="2" t="s">
        <v>832</v>
      </c>
    </row>
    <row r="71" spans="1:3" x14ac:dyDescent="0.2">
      <c r="A71" s="2">
        <v>75</v>
      </c>
      <c r="B71" s="2">
        <v>9</v>
      </c>
      <c r="C71" s="2" t="s">
        <v>833</v>
      </c>
    </row>
    <row r="72" spans="1:3" x14ac:dyDescent="0.2">
      <c r="A72" s="2">
        <v>76</v>
      </c>
      <c r="B72" s="2">
        <v>9</v>
      </c>
      <c r="C72" s="2" t="s">
        <v>834</v>
      </c>
    </row>
    <row r="73" spans="1:3" x14ac:dyDescent="0.2">
      <c r="A73" s="2">
        <v>77</v>
      </c>
      <c r="B73" s="2">
        <v>9</v>
      </c>
      <c r="C73" s="2" t="s">
        <v>835</v>
      </c>
    </row>
    <row r="74" spans="1:3" x14ac:dyDescent="0.2">
      <c r="A74" s="2">
        <v>78</v>
      </c>
      <c r="B74" s="2">
        <v>8</v>
      </c>
      <c r="C74" s="2" t="s">
        <v>836</v>
      </c>
    </row>
    <row r="75" spans="1:3" x14ac:dyDescent="0.2">
      <c r="A75" s="2">
        <v>79</v>
      </c>
      <c r="B75" s="2">
        <v>8</v>
      </c>
      <c r="C75" s="2" t="s">
        <v>837</v>
      </c>
    </row>
    <row r="76" spans="1:3" x14ac:dyDescent="0.2">
      <c r="A76" s="2">
        <v>80</v>
      </c>
      <c r="B76" s="2">
        <v>8</v>
      </c>
      <c r="C76" s="2" t="s">
        <v>838</v>
      </c>
    </row>
    <row r="77" spans="1:3" x14ac:dyDescent="0.2">
      <c r="A77" s="2">
        <v>81</v>
      </c>
      <c r="B77" s="2">
        <v>8</v>
      </c>
      <c r="C77" s="2" t="s">
        <v>839</v>
      </c>
    </row>
    <row r="78" spans="1:3" x14ac:dyDescent="0.2">
      <c r="A78" s="2">
        <v>82</v>
      </c>
      <c r="B78" s="2">
        <v>8</v>
      </c>
      <c r="C78" s="2" t="s">
        <v>840</v>
      </c>
    </row>
    <row r="79" spans="1:3" x14ac:dyDescent="0.2">
      <c r="A79" s="2">
        <v>83</v>
      </c>
      <c r="B79" s="2">
        <v>8</v>
      </c>
      <c r="C79" s="2" t="s">
        <v>841</v>
      </c>
    </row>
    <row r="80" spans="1:3" x14ac:dyDescent="0.2">
      <c r="A80" s="2">
        <v>84</v>
      </c>
      <c r="B80" s="2">
        <v>7</v>
      </c>
      <c r="C80" s="2" t="s">
        <v>842</v>
      </c>
    </row>
    <row r="81" spans="1:3" x14ac:dyDescent="0.2">
      <c r="A81" s="2">
        <v>85</v>
      </c>
      <c r="B81" s="2">
        <v>7</v>
      </c>
      <c r="C81" s="2" t="s">
        <v>843</v>
      </c>
    </row>
    <row r="82" spans="1:3" x14ac:dyDescent="0.2">
      <c r="A82" s="2">
        <v>86</v>
      </c>
      <c r="B82" s="2">
        <v>7</v>
      </c>
      <c r="C82" s="2" t="s">
        <v>844</v>
      </c>
    </row>
    <row r="83" spans="1:3" x14ac:dyDescent="0.2">
      <c r="A83" s="2">
        <v>87</v>
      </c>
      <c r="B83" s="2">
        <v>7</v>
      </c>
      <c r="C83" s="2" t="s">
        <v>845</v>
      </c>
    </row>
    <row r="84" spans="1:3" x14ac:dyDescent="0.2">
      <c r="A84" s="2">
        <v>88</v>
      </c>
      <c r="B84" s="2">
        <v>2</v>
      </c>
      <c r="C84" s="2" t="s">
        <v>846</v>
      </c>
    </row>
    <row r="85" spans="1:3" x14ac:dyDescent="0.2">
      <c r="A85" s="2">
        <v>89</v>
      </c>
      <c r="B85" s="2">
        <v>2</v>
      </c>
      <c r="C85" s="2" t="s">
        <v>847</v>
      </c>
    </row>
    <row r="86" spans="1:3" x14ac:dyDescent="0.2">
      <c r="A86" s="2">
        <v>90</v>
      </c>
      <c r="B86" s="2">
        <v>2</v>
      </c>
      <c r="C86" s="2" t="s">
        <v>848</v>
      </c>
    </row>
    <row r="87" spans="1:3" x14ac:dyDescent="0.2">
      <c r="A87" s="2">
        <v>91</v>
      </c>
      <c r="B87" s="2">
        <v>3</v>
      </c>
      <c r="C87" s="2" t="s">
        <v>849</v>
      </c>
    </row>
    <row r="88" spans="1:3" x14ac:dyDescent="0.2">
      <c r="A88" s="2">
        <v>92</v>
      </c>
      <c r="B88" s="2">
        <v>3</v>
      </c>
      <c r="C88" s="2" t="s">
        <v>850</v>
      </c>
    </row>
    <row r="89" spans="1:3" x14ac:dyDescent="0.2">
      <c r="A89" s="2">
        <v>93</v>
      </c>
      <c r="B89" s="2">
        <v>3</v>
      </c>
      <c r="C89" s="2" t="s">
        <v>851</v>
      </c>
    </row>
    <row r="90" spans="1:3" x14ac:dyDescent="0.2">
      <c r="A90" s="2">
        <v>94</v>
      </c>
      <c r="B90" s="2">
        <v>17</v>
      </c>
      <c r="C90" s="2" t="s">
        <v>763</v>
      </c>
    </row>
    <row r="91" spans="1:3" x14ac:dyDescent="0.2">
      <c r="A91" s="2">
        <v>95</v>
      </c>
      <c r="B91" s="2">
        <v>3</v>
      </c>
      <c r="C91" s="2" t="s">
        <v>852</v>
      </c>
    </row>
    <row r="92" spans="1:3" x14ac:dyDescent="0.2">
      <c r="A92" s="2">
        <v>96</v>
      </c>
      <c r="B92" s="2">
        <v>3</v>
      </c>
      <c r="C92" s="2" t="s">
        <v>853</v>
      </c>
    </row>
    <row r="93" spans="1:3" x14ac:dyDescent="0.2">
      <c r="A93" s="2">
        <v>97</v>
      </c>
      <c r="B93" s="2">
        <v>2</v>
      </c>
      <c r="C93" s="2" t="s">
        <v>854</v>
      </c>
    </row>
    <row r="94" spans="1:3" x14ac:dyDescent="0.2">
      <c r="A94" s="2">
        <v>98</v>
      </c>
      <c r="B94" s="2">
        <v>12</v>
      </c>
      <c r="C94" s="2" t="s">
        <v>855</v>
      </c>
    </row>
    <row r="95" spans="1:3" x14ac:dyDescent="0.2">
      <c r="A95" s="2">
        <v>99</v>
      </c>
      <c r="B95" s="2">
        <v>2</v>
      </c>
      <c r="C95" s="2" t="s">
        <v>758</v>
      </c>
    </row>
    <row r="96" spans="1:3" x14ac:dyDescent="0.2">
      <c r="A96" s="2">
        <v>100</v>
      </c>
      <c r="B96" s="2">
        <v>13</v>
      </c>
      <c r="C96" s="2" t="s">
        <v>856</v>
      </c>
    </row>
    <row r="97" spans="1:3" x14ac:dyDescent="0.2">
      <c r="A97" s="2">
        <v>101</v>
      </c>
      <c r="B97" s="2">
        <v>13</v>
      </c>
      <c r="C97" s="2" t="s">
        <v>761</v>
      </c>
    </row>
    <row r="98" spans="1:3" x14ac:dyDescent="0.2">
      <c r="A98" s="2">
        <v>102</v>
      </c>
      <c r="B98" s="2">
        <v>14</v>
      </c>
      <c r="C98" s="2" t="s">
        <v>857</v>
      </c>
    </row>
    <row r="99" spans="1:3" x14ac:dyDescent="0.2">
      <c r="A99" s="2">
        <v>103</v>
      </c>
      <c r="B99" s="2">
        <v>12</v>
      </c>
      <c r="C99" s="2" t="s">
        <v>858</v>
      </c>
    </row>
    <row r="100" spans="1:3" x14ac:dyDescent="0.2">
      <c r="A100" s="2">
        <v>104</v>
      </c>
      <c r="B100" s="2">
        <v>13</v>
      </c>
      <c r="C100" s="2" t="s">
        <v>859</v>
      </c>
    </row>
    <row r="101" spans="1:3" x14ac:dyDescent="0.2">
      <c r="A101" s="2">
        <v>105</v>
      </c>
      <c r="B101" s="2">
        <v>10</v>
      </c>
      <c r="C101" s="2" t="s">
        <v>860</v>
      </c>
    </row>
    <row r="102" spans="1:3" x14ac:dyDescent="0.2">
      <c r="A102" s="2">
        <v>106</v>
      </c>
      <c r="B102" s="2">
        <v>13</v>
      </c>
      <c r="C102" s="2" t="s">
        <v>861</v>
      </c>
    </row>
    <row r="103" spans="1:3" x14ac:dyDescent="0.2">
      <c r="A103" s="2">
        <v>107</v>
      </c>
      <c r="B103" s="2">
        <v>13</v>
      </c>
      <c r="C103" s="2" t="s">
        <v>862</v>
      </c>
    </row>
    <row r="104" spans="1:3" x14ac:dyDescent="0.2">
      <c r="A104" s="2">
        <v>108</v>
      </c>
      <c r="B104" s="2">
        <v>16</v>
      </c>
      <c r="C104" s="2" t="s">
        <v>863</v>
      </c>
    </row>
    <row r="105" spans="1:3" x14ac:dyDescent="0.2">
      <c r="A105" s="2">
        <v>109</v>
      </c>
      <c r="B105" s="2">
        <v>13</v>
      </c>
      <c r="C105" s="2" t="s">
        <v>864</v>
      </c>
    </row>
    <row r="106" spans="1:3" x14ac:dyDescent="0.2">
      <c r="A106" s="2">
        <v>110</v>
      </c>
      <c r="B106" s="2">
        <v>9</v>
      </c>
      <c r="C106" s="2" t="s">
        <v>865</v>
      </c>
    </row>
    <row r="107" spans="1:3" x14ac:dyDescent="0.2">
      <c r="A107" s="2">
        <v>111</v>
      </c>
      <c r="B107" s="2">
        <v>16</v>
      </c>
      <c r="C107" s="2" t="s">
        <v>762</v>
      </c>
    </row>
    <row r="108" spans="1:3" x14ac:dyDescent="0.2">
      <c r="A108" s="2">
        <v>112</v>
      </c>
      <c r="B108" s="2">
        <v>9</v>
      </c>
      <c r="C108" s="2" t="s">
        <v>866</v>
      </c>
    </row>
    <row r="109" spans="1:3" x14ac:dyDescent="0.2">
      <c r="A109" s="2">
        <v>113</v>
      </c>
      <c r="B109" s="2">
        <v>8</v>
      </c>
      <c r="C109" s="2" t="s">
        <v>867</v>
      </c>
    </row>
    <row r="110" spans="1:3" x14ac:dyDescent="0.2">
      <c r="A110" s="2">
        <v>114</v>
      </c>
      <c r="B110" s="2">
        <v>9</v>
      </c>
      <c r="C110" s="2" t="s">
        <v>868</v>
      </c>
    </row>
    <row r="111" spans="1:3" x14ac:dyDescent="0.2">
      <c r="A111" s="2">
        <v>115</v>
      </c>
      <c r="B111" s="2">
        <v>9</v>
      </c>
      <c r="C111" s="2" t="s">
        <v>869</v>
      </c>
    </row>
    <row r="112" spans="1:3" x14ac:dyDescent="0.2">
      <c r="A112" s="2">
        <v>116</v>
      </c>
      <c r="B112" s="2">
        <v>10</v>
      </c>
      <c r="C112" s="2" t="s">
        <v>870</v>
      </c>
    </row>
    <row r="113" spans="1:3" x14ac:dyDescent="0.2">
      <c r="A113" s="2">
        <v>117</v>
      </c>
      <c r="B113" s="2">
        <v>9</v>
      </c>
      <c r="C113" s="2" t="s">
        <v>871</v>
      </c>
    </row>
    <row r="114" spans="1:3" x14ac:dyDescent="0.2">
      <c r="A114" s="2">
        <v>118</v>
      </c>
      <c r="B114" s="2"/>
      <c r="C114" s="2" t="s">
        <v>872</v>
      </c>
    </row>
    <row r="115" spans="1:3" x14ac:dyDescent="0.2">
      <c r="A115" s="2"/>
      <c r="B115" s="2"/>
      <c r="C115" s="2" t="s">
        <v>683</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873</v>
      </c>
      <c r="B1" s="1" t="s">
        <v>764</v>
      </c>
      <c r="C1" s="1" t="s">
        <v>874</v>
      </c>
    </row>
    <row r="2" spans="1:3" x14ac:dyDescent="0.2">
      <c r="A2" s="2">
        <v>1</v>
      </c>
      <c r="B2" s="2">
        <v>1</v>
      </c>
      <c r="C2" s="2" t="s">
        <v>875</v>
      </c>
    </row>
    <row r="3" spans="1:3" x14ac:dyDescent="0.2">
      <c r="A3" s="2">
        <v>2</v>
      </c>
      <c r="B3" s="2">
        <v>1</v>
      </c>
      <c r="C3" s="2" t="s">
        <v>876</v>
      </c>
    </row>
    <row r="4" spans="1:3" x14ac:dyDescent="0.2">
      <c r="A4" s="2">
        <v>3</v>
      </c>
      <c r="B4" s="2" t="s">
        <v>684</v>
      </c>
      <c r="C4" s="2" t="s">
        <v>877</v>
      </c>
    </row>
    <row r="5" spans="1:3" x14ac:dyDescent="0.2">
      <c r="A5" s="2">
        <v>4</v>
      </c>
      <c r="B5" s="2">
        <v>9</v>
      </c>
      <c r="C5" s="2" t="s">
        <v>878</v>
      </c>
    </row>
    <row r="6" spans="1:3" x14ac:dyDescent="0.2">
      <c r="A6" s="2">
        <v>5</v>
      </c>
      <c r="B6" s="2">
        <v>9</v>
      </c>
      <c r="C6" s="2" t="s">
        <v>879</v>
      </c>
    </row>
    <row r="7" spans="1:3" x14ac:dyDescent="0.2">
      <c r="A7" s="2">
        <v>6</v>
      </c>
      <c r="B7" s="2">
        <v>9</v>
      </c>
      <c r="C7" s="2" t="s">
        <v>880</v>
      </c>
    </row>
    <row r="8" spans="1:3" x14ac:dyDescent="0.2">
      <c r="A8" s="2">
        <v>7</v>
      </c>
      <c r="B8" s="2">
        <v>9</v>
      </c>
      <c r="C8" s="2" t="s">
        <v>881</v>
      </c>
    </row>
    <row r="9" spans="1:3" x14ac:dyDescent="0.2">
      <c r="A9" s="2">
        <v>8</v>
      </c>
      <c r="B9" s="2">
        <v>9</v>
      </c>
      <c r="C9" s="2" t="s">
        <v>882</v>
      </c>
    </row>
    <row r="10" spans="1:3" x14ac:dyDescent="0.2">
      <c r="A10" s="2">
        <v>9</v>
      </c>
      <c r="B10" s="2">
        <v>9</v>
      </c>
      <c r="C10" s="2" t="s">
        <v>883</v>
      </c>
    </row>
    <row r="11" spans="1:3" x14ac:dyDescent="0.2">
      <c r="A11" s="2">
        <v>10</v>
      </c>
      <c r="B11" s="2">
        <v>9</v>
      </c>
      <c r="C11" s="2" t="s">
        <v>884</v>
      </c>
    </row>
    <row r="12" spans="1:3" x14ac:dyDescent="0.2">
      <c r="A12" s="2">
        <v>11</v>
      </c>
      <c r="B12" s="2">
        <v>9</v>
      </c>
      <c r="C12" s="2" t="s">
        <v>885</v>
      </c>
    </row>
    <row r="13" spans="1:3" x14ac:dyDescent="0.2">
      <c r="A13" s="2">
        <v>12</v>
      </c>
      <c r="B13" s="2">
        <v>9</v>
      </c>
      <c r="C13" s="2" t="s">
        <v>886</v>
      </c>
    </row>
    <row r="14" spans="1:3" x14ac:dyDescent="0.2">
      <c r="A14" s="2">
        <v>13</v>
      </c>
      <c r="B14" s="2">
        <v>9</v>
      </c>
      <c r="C14" s="2" t="s">
        <v>887</v>
      </c>
    </row>
    <row r="15" spans="1:3" x14ac:dyDescent="0.2">
      <c r="A15" s="2">
        <v>14</v>
      </c>
      <c r="B15" s="2">
        <v>9</v>
      </c>
      <c r="C15" s="2" t="s">
        <v>888</v>
      </c>
    </row>
    <row r="16" spans="1:3" x14ac:dyDescent="0.2">
      <c r="A16" s="2">
        <v>15</v>
      </c>
      <c r="B16" s="2">
        <v>9</v>
      </c>
      <c r="C16" s="2" t="s">
        <v>889</v>
      </c>
    </row>
    <row r="17" spans="1:3" x14ac:dyDescent="0.2">
      <c r="A17" s="2">
        <v>16</v>
      </c>
      <c r="B17" s="2">
        <v>9</v>
      </c>
      <c r="C17" s="2" t="s">
        <v>890</v>
      </c>
    </row>
    <row r="18" spans="1:3" x14ac:dyDescent="0.2">
      <c r="A18" s="2">
        <v>17</v>
      </c>
      <c r="B18" s="2">
        <v>9</v>
      </c>
      <c r="C18" s="2" t="s">
        <v>891</v>
      </c>
    </row>
    <row r="19" spans="1:3" x14ac:dyDescent="0.2">
      <c r="A19" s="2">
        <v>18</v>
      </c>
      <c r="B19" s="2">
        <v>9</v>
      </c>
      <c r="C19" s="2" t="s">
        <v>892</v>
      </c>
    </row>
    <row r="20" spans="1:3" x14ac:dyDescent="0.2">
      <c r="A20" s="2">
        <v>19</v>
      </c>
      <c r="B20" s="2">
        <v>9</v>
      </c>
      <c r="C20" s="2" t="s">
        <v>893</v>
      </c>
    </row>
    <row r="21" spans="1:3" x14ac:dyDescent="0.2">
      <c r="A21" s="2">
        <v>20</v>
      </c>
      <c r="B21" s="2">
        <v>9</v>
      </c>
      <c r="C21" s="2" t="s">
        <v>894</v>
      </c>
    </row>
    <row r="22" spans="1:3" x14ac:dyDescent="0.2">
      <c r="A22" s="2">
        <v>21</v>
      </c>
      <c r="B22" s="2">
        <v>9</v>
      </c>
      <c r="C22" s="2" t="s">
        <v>895</v>
      </c>
    </row>
    <row r="23" spans="1:3" x14ac:dyDescent="0.2">
      <c r="A23" s="2">
        <v>22</v>
      </c>
      <c r="B23" s="2">
        <v>9</v>
      </c>
      <c r="C23" s="2" t="s">
        <v>896</v>
      </c>
    </row>
    <row r="24" spans="1:3" x14ac:dyDescent="0.2">
      <c r="A24" s="2">
        <v>23</v>
      </c>
      <c r="B24" s="2">
        <v>9</v>
      </c>
      <c r="C24" s="2" t="s">
        <v>897</v>
      </c>
    </row>
    <row r="25" spans="1:3" x14ac:dyDescent="0.2">
      <c r="A25" s="2">
        <v>24</v>
      </c>
      <c r="B25" s="2">
        <v>9</v>
      </c>
      <c r="C25" s="2" t="s">
        <v>898</v>
      </c>
    </row>
    <row r="26" spans="1:3" x14ac:dyDescent="0.2">
      <c r="A26" s="2">
        <v>25</v>
      </c>
      <c r="B26" s="2">
        <v>9</v>
      </c>
      <c r="C26" s="2" t="s">
        <v>899</v>
      </c>
    </row>
    <row r="27" spans="1:3" x14ac:dyDescent="0.2">
      <c r="A27" s="2">
        <v>26</v>
      </c>
      <c r="B27" s="2">
        <v>9</v>
      </c>
      <c r="C27" s="2" t="s">
        <v>900</v>
      </c>
    </row>
    <row r="28" spans="1:3" x14ac:dyDescent="0.2">
      <c r="A28" s="2">
        <v>27</v>
      </c>
      <c r="B28" s="2">
        <v>10</v>
      </c>
      <c r="C28" s="2" t="s">
        <v>901</v>
      </c>
    </row>
    <row r="29" spans="1:3" x14ac:dyDescent="0.2">
      <c r="A29" s="2">
        <v>28</v>
      </c>
      <c r="B29" s="2">
        <v>10</v>
      </c>
      <c r="C29" s="2" t="s">
        <v>902</v>
      </c>
    </row>
    <row r="30" spans="1:3" x14ac:dyDescent="0.2">
      <c r="A30" s="2">
        <v>29</v>
      </c>
      <c r="B30" s="2">
        <v>10</v>
      </c>
      <c r="C30" s="2" t="s">
        <v>903</v>
      </c>
    </row>
    <row r="31" spans="1:3" x14ac:dyDescent="0.2">
      <c r="A31" s="2">
        <v>30</v>
      </c>
      <c r="B31" s="2">
        <v>10</v>
      </c>
      <c r="C31" s="2" t="s">
        <v>904</v>
      </c>
    </row>
    <row r="32" spans="1:3" x14ac:dyDescent="0.2">
      <c r="A32" s="2">
        <v>31</v>
      </c>
      <c r="B32" s="2">
        <v>10</v>
      </c>
      <c r="C32" s="2" t="s">
        <v>905</v>
      </c>
    </row>
    <row r="33" spans="1:3" x14ac:dyDescent="0.2">
      <c r="A33" s="2">
        <v>32</v>
      </c>
      <c r="B33" s="2">
        <v>10</v>
      </c>
      <c r="C33" s="2" t="s">
        <v>906</v>
      </c>
    </row>
    <row r="34" spans="1:3" x14ac:dyDescent="0.2">
      <c r="A34" s="2">
        <v>33</v>
      </c>
      <c r="B34" s="2">
        <v>10</v>
      </c>
      <c r="C34" s="2" t="s">
        <v>907</v>
      </c>
    </row>
    <row r="35" spans="1:3" x14ac:dyDescent="0.2">
      <c r="A35" s="2">
        <v>34</v>
      </c>
      <c r="B35" s="2">
        <v>10</v>
      </c>
      <c r="C35" s="2" t="s">
        <v>908</v>
      </c>
    </row>
    <row r="36" spans="1:3" x14ac:dyDescent="0.2">
      <c r="A36" s="2">
        <v>35</v>
      </c>
      <c r="B36" s="2">
        <v>10</v>
      </c>
      <c r="C36" s="2" t="s">
        <v>909</v>
      </c>
    </row>
    <row r="37" spans="1:3" x14ac:dyDescent="0.2">
      <c r="A37" s="2">
        <v>36</v>
      </c>
      <c r="B37" s="2">
        <v>10</v>
      </c>
      <c r="C37" s="2" t="s">
        <v>910</v>
      </c>
    </row>
    <row r="38" spans="1:3" x14ac:dyDescent="0.2">
      <c r="A38" s="2">
        <v>37</v>
      </c>
      <c r="B38" s="2">
        <v>11</v>
      </c>
      <c r="C38" s="2" t="s">
        <v>911</v>
      </c>
    </row>
    <row r="39" spans="1:3" x14ac:dyDescent="0.2">
      <c r="A39" s="2">
        <v>38</v>
      </c>
      <c r="B39" s="2">
        <v>11</v>
      </c>
      <c r="C39" s="2" t="s">
        <v>912</v>
      </c>
    </row>
    <row r="40" spans="1:3" x14ac:dyDescent="0.2">
      <c r="A40" s="2">
        <v>39</v>
      </c>
      <c r="B40" s="2">
        <v>11</v>
      </c>
      <c r="C40" s="2" t="s">
        <v>913</v>
      </c>
    </row>
    <row r="41" spans="1:3" x14ac:dyDescent="0.2">
      <c r="A41" s="2">
        <v>40</v>
      </c>
      <c r="B41" s="2">
        <v>11</v>
      </c>
      <c r="C41" s="2" t="s">
        <v>914</v>
      </c>
    </row>
    <row r="42" spans="1:3" x14ac:dyDescent="0.2">
      <c r="A42" s="2">
        <v>41</v>
      </c>
      <c r="B42" s="2">
        <v>11</v>
      </c>
      <c r="C42" s="2" t="s">
        <v>915</v>
      </c>
    </row>
    <row r="43" spans="1:3" x14ac:dyDescent="0.2">
      <c r="A43" s="2">
        <v>42</v>
      </c>
      <c r="B43" s="2">
        <v>11</v>
      </c>
      <c r="C43" s="2" t="s">
        <v>724</v>
      </c>
    </row>
    <row r="44" spans="1:3" x14ac:dyDescent="0.2">
      <c r="A44" s="2">
        <v>43</v>
      </c>
      <c r="B44" s="2">
        <v>11</v>
      </c>
      <c r="C44" s="2" t="s">
        <v>916</v>
      </c>
    </row>
    <row r="45" spans="1:3" x14ac:dyDescent="0.2">
      <c r="A45" s="2">
        <v>44</v>
      </c>
      <c r="B45" s="2">
        <v>11</v>
      </c>
      <c r="C45" s="2" t="s">
        <v>917</v>
      </c>
    </row>
    <row r="46" spans="1:3" x14ac:dyDescent="0.2">
      <c r="A46" s="2">
        <v>45</v>
      </c>
      <c r="B46" s="2">
        <v>11</v>
      </c>
      <c r="C46" s="2" t="s">
        <v>918</v>
      </c>
    </row>
    <row r="47" spans="1:3" x14ac:dyDescent="0.2">
      <c r="A47" s="2">
        <v>46</v>
      </c>
      <c r="B47" s="2">
        <v>11</v>
      </c>
      <c r="C47" s="2" t="s">
        <v>919</v>
      </c>
    </row>
    <row r="48" spans="1:3" x14ac:dyDescent="0.2">
      <c r="A48" s="2">
        <v>47</v>
      </c>
      <c r="B48" s="2">
        <v>11</v>
      </c>
      <c r="C48" s="2" t="s">
        <v>920</v>
      </c>
    </row>
    <row r="49" spans="1:3" x14ac:dyDescent="0.2">
      <c r="A49" s="2">
        <v>48</v>
      </c>
      <c r="B49" s="2">
        <v>11</v>
      </c>
      <c r="C49" s="2" t="s">
        <v>921</v>
      </c>
    </row>
    <row r="50" spans="1:3" x14ac:dyDescent="0.2">
      <c r="A50" s="2">
        <v>49</v>
      </c>
      <c r="B50" s="2">
        <v>11</v>
      </c>
      <c r="C50" s="2" t="s">
        <v>922</v>
      </c>
    </row>
    <row r="51" spans="1:3" x14ac:dyDescent="0.2">
      <c r="A51" s="2">
        <v>50</v>
      </c>
      <c r="B51" s="2">
        <v>11</v>
      </c>
      <c r="C51" s="2" t="s">
        <v>923</v>
      </c>
    </row>
    <row r="52" spans="1:3" x14ac:dyDescent="0.2">
      <c r="A52" s="2">
        <v>51</v>
      </c>
      <c r="B52" s="2">
        <v>11</v>
      </c>
      <c r="C52" s="2" t="s">
        <v>924</v>
      </c>
    </row>
    <row r="53" spans="1:3" x14ac:dyDescent="0.2">
      <c r="A53" s="2">
        <v>52</v>
      </c>
      <c r="B53" s="2">
        <v>11</v>
      </c>
      <c r="C53" s="2" t="s">
        <v>925</v>
      </c>
    </row>
    <row r="54" spans="1:3" x14ac:dyDescent="0.2">
      <c r="A54" s="2">
        <v>53</v>
      </c>
      <c r="B54" s="2">
        <v>11</v>
      </c>
      <c r="C54" s="2" t="s">
        <v>926</v>
      </c>
    </row>
    <row r="55" spans="1:3" x14ac:dyDescent="0.2">
      <c r="A55" s="2">
        <v>54</v>
      </c>
      <c r="B55" s="2">
        <v>11</v>
      </c>
      <c r="C55" s="2" t="s">
        <v>927</v>
      </c>
    </row>
    <row r="56" spans="1:3" x14ac:dyDescent="0.2">
      <c r="A56" s="2">
        <v>55</v>
      </c>
      <c r="B56" s="2">
        <v>12</v>
      </c>
      <c r="C56" s="2" t="s">
        <v>928</v>
      </c>
    </row>
    <row r="57" spans="1:3" x14ac:dyDescent="0.2">
      <c r="A57" s="2">
        <v>56</v>
      </c>
      <c r="B57" s="2">
        <v>12</v>
      </c>
      <c r="C57" s="2" t="s">
        <v>929</v>
      </c>
    </row>
    <row r="58" spans="1:3" x14ac:dyDescent="0.2">
      <c r="A58" s="2">
        <v>57</v>
      </c>
      <c r="B58" s="2">
        <v>12</v>
      </c>
      <c r="C58" s="2" t="s">
        <v>930</v>
      </c>
    </row>
    <row r="59" spans="1:3" x14ac:dyDescent="0.2">
      <c r="A59" s="2">
        <v>58</v>
      </c>
      <c r="B59" s="2">
        <v>12</v>
      </c>
      <c r="C59" s="2" t="s">
        <v>931</v>
      </c>
    </row>
    <row r="60" spans="1:3" x14ac:dyDescent="0.2">
      <c r="A60" s="2">
        <v>59</v>
      </c>
      <c r="B60" s="2">
        <v>12</v>
      </c>
      <c r="C60" s="2" t="s">
        <v>932</v>
      </c>
    </row>
    <row r="61" spans="1:3" x14ac:dyDescent="0.2">
      <c r="A61" s="2">
        <v>60</v>
      </c>
      <c r="B61" s="2">
        <v>12</v>
      </c>
      <c r="C61" s="2" t="s">
        <v>933</v>
      </c>
    </row>
    <row r="62" spans="1:3" x14ac:dyDescent="0.2">
      <c r="A62" s="2">
        <v>61</v>
      </c>
      <c r="B62" s="2">
        <v>12</v>
      </c>
      <c r="C62" s="2" t="s">
        <v>934</v>
      </c>
    </row>
    <row r="63" spans="1:3" x14ac:dyDescent="0.2">
      <c r="A63" s="2">
        <v>62</v>
      </c>
      <c r="B63" s="2">
        <v>12</v>
      </c>
      <c r="C63" s="2" t="s">
        <v>935</v>
      </c>
    </row>
    <row r="64" spans="1:3" x14ac:dyDescent="0.2">
      <c r="A64" s="2">
        <v>63</v>
      </c>
      <c r="B64" s="2">
        <v>12</v>
      </c>
      <c r="C64" s="2" t="s">
        <v>936</v>
      </c>
    </row>
    <row r="65" spans="1:3" x14ac:dyDescent="0.2">
      <c r="A65" s="2">
        <v>64</v>
      </c>
      <c r="B65" s="2">
        <v>12</v>
      </c>
      <c r="C65" s="2" t="s">
        <v>937</v>
      </c>
    </row>
    <row r="66" spans="1:3" x14ac:dyDescent="0.2">
      <c r="A66" s="2">
        <v>65</v>
      </c>
      <c r="B66" s="2">
        <v>12</v>
      </c>
      <c r="C66" s="2" t="s">
        <v>938</v>
      </c>
    </row>
    <row r="67" spans="1:3" x14ac:dyDescent="0.2">
      <c r="A67" s="2">
        <v>66</v>
      </c>
      <c r="B67" s="2">
        <v>12</v>
      </c>
      <c r="C67" s="2" t="s">
        <v>939</v>
      </c>
    </row>
    <row r="68" spans="1:3" x14ac:dyDescent="0.2">
      <c r="A68" s="2">
        <v>67</v>
      </c>
      <c r="B68" s="2">
        <v>12</v>
      </c>
      <c r="C68" s="2" t="s">
        <v>940</v>
      </c>
    </row>
    <row r="69" spans="1:3" x14ac:dyDescent="0.2">
      <c r="A69" s="2">
        <v>68</v>
      </c>
      <c r="B69" s="2">
        <v>12</v>
      </c>
      <c r="C69" s="2" t="s">
        <v>941</v>
      </c>
    </row>
    <row r="70" spans="1:3" x14ac:dyDescent="0.2">
      <c r="A70" s="2">
        <v>69</v>
      </c>
      <c r="B70" s="2">
        <v>12</v>
      </c>
      <c r="C70" s="2" t="s">
        <v>942</v>
      </c>
    </row>
    <row r="71" spans="1:3" x14ac:dyDescent="0.2">
      <c r="A71" s="2">
        <v>70</v>
      </c>
      <c r="B71" s="2">
        <v>13</v>
      </c>
      <c r="C71" s="2" t="s">
        <v>943</v>
      </c>
    </row>
    <row r="72" spans="1:3" x14ac:dyDescent="0.2">
      <c r="A72" s="2">
        <v>71</v>
      </c>
      <c r="B72" s="2">
        <v>13</v>
      </c>
      <c r="C72" s="2" t="s">
        <v>944</v>
      </c>
    </row>
    <row r="73" spans="1:3" x14ac:dyDescent="0.2">
      <c r="A73" s="2">
        <v>72</v>
      </c>
      <c r="B73" s="2">
        <v>13</v>
      </c>
      <c r="C73" s="2" t="s">
        <v>945</v>
      </c>
    </row>
    <row r="74" spans="1:3" x14ac:dyDescent="0.2">
      <c r="A74" s="2">
        <v>73</v>
      </c>
      <c r="B74" s="2">
        <v>13</v>
      </c>
      <c r="C74" s="2" t="s">
        <v>946</v>
      </c>
    </row>
    <row r="75" spans="1:3" x14ac:dyDescent="0.2">
      <c r="A75" s="2">
        <v>74</v>
      </c>
      <c r="B75" s="2">
        <v>13</v>
      </c>
      <c r="C75" s="2" t="s">
        <v>947</v>
      </c>
    </row>
    <row r="76" spans="1:3" x14ac:dyDescent="0.2">
      <c r="A76" s="2">
        <v>75</v>
      </c>
      <c r="B76" s="2">
        <v>13</v>
      </c>
      <c r="C76" s="2" t="s">
        <v>948</v>
      </c>
    </row>
    <row r="77" spans="1:3" x14ac:dyDescent="0.2">
      <c r="A77" s="2">
        <v>76</v>
      </c>
      <c r="B77" s="2">
        <v>13</v>
      </c>
      <c r="C77" s="2" t="s">
        <v>949</v>
      </c>
    </row>
    <row r="78" spans="1:3" x14ac:dyDescent="0.2">
      <c r="A78" s="2">
        <v>77</v>
      </c>
      <c r="B78" s="2">
        <v>13</v>
      </c>
      <c r="C78" s="2" t="s">
        <v>950</v>
      </c>
    </row>
    <row r="79" spans="1:3" x14ac:dyDescent="0.2">
      <c r="A79" s="2">
        <v>78</v>
      </c>
      <c r="B79" s="2">
        <v>13</v>
      </c>
      <c r="C79" s="2" t="s">
        <v>951</v>
      </c>
    </row>
    <row r="80" spans="1:3" x14ac:dyDescent="0.2">
      <c r="A80" s="2">
        <v>79</v>
      </c>
      <c r="B80" s="2">
        <v>13</v>
      </c>
      <c r="C80" s="2" t="s">
        <v>952</v>
      </c>
    </row>
    <row r="81" spans="1:3" x14ac:dyDescent="0.2">
      <c r="A81" s="2">
        <v>80</v>
      </c>
      <c r="B81" s="2">
        <v>13</v>
      </c>
      <c r="C81" s="2" t="s">
        <v>953</v>
      </c>
    </row>
    <row r="82" spans="1:3" x14ac:dyDescent="0.2">
      <c r="A82" s="2">
        <v>81</v>
      </c>
      <c r="B82" s="2">
        <v>13</v>
      </c>
      <c r="C82" s="2" t="s">
        <v>954</v>
      </c>
    </row>
    <row r="83" spans="1:3" x14ac:dyDescent="0.2">
      <c r="A83" s="2">
        <v>82</v>
      </c>
      <c r="B83" s="2">
        <v>13</v>
      </c>
      <c r="C83" s="2" t="s">
        <v>955</v>
      </c>
    </row>
    <row r="84" spans="1:3" x14ac:dyDescent="0.2">
      <c r="A84" s="2">
        <v>83</v>
      </c>
      <c r="B84" s="2">
        <v>13</v>
      </c>
      <c r="C84" s="2" t="s">
        <v>956</v>
      </c>
    </row>
    <row r="85" spans="1:3" x14ac:dyDescent="0.2">
      <c r="A85" s="2">
        <v>84</v>
      </c>
      <c r="B85" s="2">
        <v>13</v>
      </c>
      <c r="C85" s="2" t="s">
        <v>957</v>
      </c>
    </row>
    <row r="86" spans="1:3" x14ac:dyDescent="0.2">
      <c r="A86" s="2">
        <v>85</v>
      </c>
      <c r="B86" s="2">
        <v>13</v>
      </c>
      <c r="C86" s="2" t="s">
        <v>712</v>
      </c>
    </row>
    <row r="87" spans="1:3" x14ac:dyDescent="0.2">
      <c r="A87" s="2">
        <v>86</v>
      </c>
      <c r="B87" s="2">
        <v>13</v>
      </c>
      <c r="C87" s="2" t="s">
        <v>700</v>
      </c>
    </row>
    <row r="88" spans="1:3" x14ac:dyDescent="0.2">
      <c r="A88" s="2">
        <v>87</v>
      </c>
      <c r="B88" s="2">
        <v>13</v>
      </c>
      <c r="C88" s="2" t="s">
        <v>958</v>
      </c>
    </row>
    <row r="89" spans="1:3" x14ac:dyDescent="0.2">
      <c r="A89" s="2">
        <v>88</v>
      </c>
      <c r="B89" s="2">
        <v>13</v>
      </c>
      <c r="C89" s="2" t="s">
        <v>959</v>
      </c>
    </row>
    <row r="90" spans="1:3" x14ac:dyDescent="0.2">
      <c r="A90" s="2">
        <v>89</v>
      </c>
      <c r="B90" s="2">
        <v>13</v>
      </c>
      <c r="C90" s="2" t="s">
        <v>960</v>
      </c>
    </row>
    <row r="91" spans="1:3" x14ac:dyDescent="0.2">
      <c r="A91" s="2">
        <v>90</v>
      </c>
      <c r="B91" s="2">
        <v>13</v>
      </c>
      <c r="C91" s="2" t="s">
        <v>961</v>
      </c>
    </row>
    <row r="92" spans="1:3" x14ac:dyDescent="0.2">
      <c r="A92" s="2">
        <v>91</v>
      </c>
      <c r="B92" s="2">
        <v>13</v>
      </c>
      <c r="C92" s="2" t="s">
        <v>962</v>
      </c>
    </row>
    <row r="93" spans="1:3" x14ac:dyDescent="0.2">
      <c r="A93" s="2">
        <v>92</v>
      </c>
      <c r="B93" s="2">
        <v>13</v>
      </c>
      <c r="C93" s="2" t="s">
        <v>963</v>
      </c>
    </row>
    <row r="94" spans="1:3" x14ac:dyDescent="0.2">
      <c r="A94" s="2">
        <v>93</v>
      </c>
      <c r="B94" s="2">
        <v>14</v>
      </c>
      <c r="C94" s="2" t="s">
        <v>964</v>
      </c>
    </row>
    <row r="95" spans="1:3" x14ac:dyDescent="0.2">
      <c r="A95" s="2">
        <v>94</v>
      </c>
      <c r="B95" s="2">
        <v>14</v>
      </c>
      <c r="C95" s="2" t="s">
        <v>965</v>
      </c>
    </row>
    <row r="96" spans="1:3" x14ac:dyDescent="0.2">
      <c r="A96" s="2">
        <v>95</v>
      </c>
      <c r="B96" s="2">
        <v>14</v>
      </c>
      <c r="C96" s="2" t="s">
        <v>966</v>
      </c>
    </row>
    <row r="97" spans="1:3" x14ac:dyDescent="0.2">
      <c r="A97" s="2">
        <v>96</v>
      </c>
      <c r="B97" s="2">
        <v>14</v>
      </c>
      <c r="C97" s="2" t="s">
        <v>967</v>
      </c>
    </row>
    <row r="98" spans="1:3" x14ac:dyDescent="0.2">
      <c r="A98" s="2">
        <v>97</v>
      </c>
      <c r="B98" s="2">
        <v>14</v>
      </c>
      <c r="C98" s="2" t="s">
        <v>968</v>
      </c>
    </row>
    <row r="99" spans="1:3" x14ac:dyDescent="0.2">
      <c r="A99" s="2">
        <v>98</v>
      </c>
      <c r="B99" s="2">
        <v>14</v>
      </c>
      <c r="C99" s="2" t="s">
        <v>969</v>
      </c>
    </row>
    <row r="100" spans="1:3" x14ac:dyDescent="0.2">
      <c r="A100" s="2">
        <v>99</v>
      </c>
      <c r="B100" s="2">
        <v>14</v>
      </c>
      <c r="C100" s="2" t="s">
        <v>970</v>
      </c>
    </row>
    <row r="101" spans="1:3" x14ac:dyDescent="0.2">
      <c r="A101" s="2">
        <v>100</v>
      </c>
      <c r="B101" s="2">
        <v>14</v>
      </c>
      <c r="C101" s="2" t="s">
        <v>971</v>
      </c>
    </row>
    <row r="102" spans="1:3" x14ac:dyDescent="0.2">
      <c r="A102" s="2">
        <v>101</v>
      </c>
      <c r="B102" s="2">
        <v>14</v>
      </c>
      <c r="C102" s="2" t="s">
        <v>972</v>
      </c>
    </row>
    <row r="103" spans="1:3" x14ac:dyDescent="0.2">
      <c r="A103" s="2">
        <v>102</v>
      </c>
      <c r="B103" s="2">
        <v>14</v>
      </c>
      <c r="C103" s="2" t="s">
        <v>973</v>
      </c>
    </row>
    <row r="104" spans="1:3" x14ac:dyDescent="0.2">
      <c r="A104" s="2">
        <v>103</v>
      </c>
      <c r="B104" s="2">
        <v>14</v>
      </c>
      <c r="C104" s="2" t="s">
        <v>974</v>
      </c>
    </row>
    <row r="105" spans="1:3" x14ac:dyDescent="0.2">
      <c r="A105" s="2">
        <v>104</v>
      </c>
      <c r="B105" s="2">
        <v>14</v>
      </c>
      <c r="C105" s="2" t="s">
        <v>975</v>
      </c>
    </row>
    <row r="106" spans="1:3" x14ac:dyDescent="0.2">
      <c r="A106" s="2">
        <v>105</v>
      </c>
      <c r="B106" s="2">
        <v>14</v>
      </c>
      <c r="C106" s="2" t="s">
        <v>976</v>
      </c>
    </row>
    <row r="107" spans="1:3" x14ac:dyDescent="0.2">
      <c r="A107" s="2">
        <v>106</v>
      </c>
      <c r="B107" s="2">
        <v>14</v>
      </c>
      <c r="C107" s="2" t="s">
        <v>977</v>
      </c>
    </row>
    <row r="108" spans="1:3" x14ac:dyDescent="0.2">
      <c r="A108" s="2">
        <v>107</v>
      </c>
      <c r="B108" s="2">
        <v>14</v>
      </c>
      <c r="C108" s="2" t="s">
        <v>978</v>
      </c>
    </row>
    <row r="109" spans="1:3" x14ac:dyDescent="0.2">
      <c r="A109" s="2">
        <v>108</v>
      </c>
      <c r="B109" s="2">
        <v>14</v>
      </c>
      <c r="C109" s="2" t="s">
        <v>979</v>
      </c>
    </row>
    <row r="110" spans="1:3" x14ac:dyDescent="0.2">
      <c r="A110" s="2">
        <v>109</v>
      </c>
      <c r="B110" s="2">
        <v>14</v>
      </c>
      <c r="C110" s="2" t="s">
        <v>980</v>
      </c>
    </row>
    <row r="111" spans="1:3" x14ac:dyDescent="0.2">
      <c r="A111" s="2">
        <v>110</v>
      </c>
      <c r="B111" s="2">
        <v>14</v>
      </c>
      <c r="C111" s="2" t="s">
        <v>981</v>
      </c>
    </row>
    <row r="112" spans="1:3" x14ac:dyDescent="0.2">
      <c r="A112" s="2">
        <v>111</v>
      </c>
      <c r="B112" s="2">
        <v>14</v>
      </c>
      <c r="C112" s="2" t="s">
        <v>982</v>
      </c>
    </row>
    <row r="113" spans="1:3" x14ac:dyDescent="0.2">
      <c r="A113" s="2">
        <v>112</v>
      </c>
      <c r="B113" s="2">
        <v>14</v>
      </c>
      <c r="C113" s="2" t="s">
        <v>688</v>
      </c>
    </row>
    <row r="114" spans="1:3" x14ac:dyDescent="0.2">
      <c r="A114" s="2">
        <v>113</v>
      </c>
      <c r="B114" s="2">
        <v>15</v>
      </c>
      <c r="C114" s="2" t="s">
        <v>983</v>
      </c>
    </row>
    <row r="115" spans="1:3" x14ac:dyDescent="0.2">
      <c r="A115" s="2">
        <v>114</v>
      </c>
      <c r="B115" s="2">
        <v>15</v>
      </c>
      <c r="C115" s="2" t="s">
        <v>984</v>
      </c>
    </row>
    <row r="116" spans="1:3" x14ac:dyDescent="0.2">
      <c r="A116" s="2">
        <v>115</v>
      </c>
      <c r="B116" s="2">
        <v>15</v>
      </c>
      <c r="C116" s="2" t="s">
        <v>985</v>
      </c>
    </row>
    <row r="117" spans="1:3" x14ac:dyDescent="0.2">
      <c r="A117" s="2">
        <v>116</v>
      </c>
      <c r="B117" s="2">
        <v>15</v>
      </c>
      <c r="C117" s="2" t="s">
        <v>986</v>
      </c>
    </row>
    <row r="118" spans="1:3" x14ac:dyDescent="0.2">
      <c r="A118" s="2">
        <v>117</v>
      </c>
      <c r="B118" s="2">
        <v>15</v>
      </c>
      <c r="C118" s="2" t="s">
        <v>987</v>
      </c>
    </row>
    <row r="119" spans="1:3" x14ac:dyDescent="0.2">
      <c r="A119" s="2">
        <v>118</v>
      </c>
      <c r="B119" s="2">
        <v>15</v>
      </c>
      <c r="C119" s="2" t="s">
        <v>988</v>
      </c>
    </row>
    <row r="120" spans="1:3" x14ac:dyDescent="0.2">
      <c r="A120" s="2">
        <v>119</v>
      </c>
      <c r="B120" s="2">
        <v>15</v>
      </c>
      <c r="C120" s="2" t="s">
        <v>989</v>
      </c>
    </row>
    <row r="121" spans="1:3" x14ac:dyDescent="0.2">
      <c r="A121" s="2">
        <v>120</v>
      </c>
      <c r="B121" s="2">
        <v>15</v>
      </c>
      <c r="C121" s="2" t="s">
        <v>990</v>
      </c>
    </row>
    <row r="122" spans="1:3" x14ac:dyDescent="0.2">
      <c r="A122" s="2">
        <v>121</v>
      </c>
      <c r="B122" s="2">
        <v>15</v>
      </c>
      <c r="C122" s="2" t="s">
        <v>991</v>
      </c>
    </row>
    <row r="123" spans="1:3" x14ac:dyDescent="0.2">
      <c r="A123" s="2">
        <v>122</v>
      </c>
      <c r="B123" s="2">
        <v>15</v>
      </c>
      <c r="C123" s="2" t="s">
        <v>992</v>
      </c>
    </row>
    <row r="124" spans="1:3" x14ac:dyDescent="0.2">
      <c r="A124" s="2">
        <v>123</v>
      </c>
      <c r="B124" s="2">
        <v>15</v>
      </c>
      <c r="C124" s="2" t="s">
        <v>993</v>
      </c>
    </row>
    <row r="125" spans="1:3" x14ac:dyDescent="0.2">
      <c r="A125" s="2">
        <v>124</v>
      </c>
      <c r="B125" s="2">
        <v>16</v>
      </c>
      <c r="C125" s="2" t="s">
        <v>994</v>
      </c>
    </row>
    <row r="126" spans="1:3" x14ac:dyDescent="0.2">
      <c r="A126" s="2">
        <v>125</v>
      </c>
      <c r="B126" s="2">
        <v>16</v>
      </c>
      <c r="C126" s="2" t="s">
        <v>995</v>
      </c>
    </row>
    <row r="127" spans="1:3" x14ac:dyDescent="0.2">
      <c r="A127" s="2">
        <v>126</v>
      </c>
      <c r="B127" s="2">
        <v>16</v>
      </c>
      <c r="C127" s="2" t="s">
        <v>996</v>
      </c>
    </row>
    <row r="128" spans="1:3" x14ac:dyDescent="0.2">
      <c r="A128" s="2">
        <v>127</v>
      </c>
      <c r="B128" s="2">
        <v>16</v>
      </c>
      <c r="C128" s="2" t="s">
        <v>997</v>
      </c>
    </row>
    <row r="129" spans="1:3" x14ac:dyDescent="0.2">
      <c r="A129" s="2">
        <v>128</v>
      </c>
      <c r="B129" s="2">
        <v>16</v>
      </c>
      <c r="C129" s="2" t="s">
        <v>998</v>
      </c>
    </row>
    <row r="130" spans="1:3" x14ac:dyDescent="0.2">
      <c r="A130" s="2">
        <v>129</v>
      </c>
      <c r="B130" s="2">
        <v>16</v>
      </c>
      <c r="C130" s="2" t="s">
        <v>999</v>
      </c>
    </row>
    <row r="131" spans="1:3" x14ac:dyDescent="0.2">
      <c r="A131" s="2">
        <v>130</v>
      </c>
      <c r="B131" s="2">
        <v>16</v>
      </c>
      <c r="C131" s="2" t="s">
        <v>1000</v>
      </c>
    </row>
    <row r="132" spans="1:3" x14ac:dyDescent="0.2">
      <c r="A132" s="2">
        <v>131</v>
      </c>
      <c r="B132" s="2">
        <v>16</v>
      </c>
      <c r="C132" s="2" t="s">
        <v>1001</v>
      </c>
    </row>
    <row r="133" spans="1:3" x14ac:dyDescent="0.2">
      <c r="A133" s="2">
        <v>132</v>
      </c>
      <c r="B133" s="2">
        <v>16</v>
      </c>
      <c r="C133" s="2" t="s">
        <v>1002</v>
      </c>
    </row>
    <row r="134" spans="1:3" x14ac:dyDescent="0.2">
      <c r="A134" s="2">
        <v>133</v>
      </c>
      <c r="B134" s="2">
        <v>16</v>
      </c>
      <c r="C134" s="2" t="s">
        <v>1003</v>
      </c>
    </row>
    <row r="135" spans="1:3" x14ac:dyDescent="0.2">
      <c r="A135" s="2">
        <v>134</v>
      </c>
      <c r="B135" s="2">
        <v>16</v>
      </c>
      <c r="C135" s="2" t="s">
        <v>1004</v>
      </c>
    </row>
    <row r="136" spans="1:3" x14ac:dyDescent="0.2">
      <c r="A136" s="2">
        <v>135</v>
      </c>
      <c r="B136" s="2">
        <v>88</v>
      </c>
      <c r="C136" s="2" t="s">
        <v>1005</v>
      </c>
    </row>
    <row r="137" spans="1:3" x14ac:dyDescent="0.2">
      <c r="A137" s="2">
        <v>136</v>
      </c>
      <c r="B137" s="2">
        <v>88</v>
      </c>
      <c r="C137" s="2" t="s">
        <v>965</v>
      </c>
    </row>
    <row r="138" spans="1:3" x14ac:dyDescent="0.2">
      <c r="A138" s="2">
        <v>137</v>
      </c>
      <c r="B138" s="2">
        <v>88</v>
      </c>
      <c r="C138" s="2" t="s">
        <v>1006</v>
      </c>
    </row>
    <row r="139" spans="1:3" x14ac:dyDescent="0.2">
      <c r="A139" s="2">
        <v>138</v>
      </c>
      <c r="B139" s="2">
        <v>88</v>
      </c>
      <c r="C139" s="2" t="s">
        <v>1007</v>
      </c>
    </row>
    <row r="140" spans="1:3" x14ac:dyDescent="0.2">
      <c r="A140" s="2">
        <v>139</v>
      </c>
      <c r="B140" s="2">
        <v>88</v>
      </c>
      <c r="C140" s="2" t="s">
        <v>1008</v>
      </c>
    </row>
    <row r="141" spans="1:3" x14ac:dyDescent="0.2">
      <c r="A141" s="2">
        <v>140</v>
      </c>
      <c r="B141" s="2">
        <v>88</v>
      </c>
      <c r="C141" s="2" t="s">
        <v>1009</v>
      </c>
    </row>
    <row r="142" spans="1:3" x14ac:dyDescent="0.2">
      <c r="A142" s="2">
        <v>141</v>
      </c>
      <c r="B142" s="2">
        <v>88</v>
      </c>
      <c r="C142" s="2" t="s">
        <v>1010</v>
      </c>
    </row>
    <row r="143" spans="1:3" x14ac:dyDescent="0.2">
      <c r="A143" s="2">
        <v>142</v>
      </c>
      <c r="B143" s="2">
        <v>88</v>
      </c>
      <c r="C143" s="2" t="s">
        <v>1011</v>
      </c>
    </row>
    <row r="144" spans="1:3" x14ac:dyDescent="0.2">
      <c r="A144" s="2">
        <v>143</v>
      </c>
      <c r="B144" s="2">
        <v>88</v>
      </c>
      <c r="C144" s="2" t="s">
        <v>1012</v>
      </c>
    </row>
    <row r="145" spans="1:3" x14ac:dyDescent="0.2">
      <c r="A145" s="2">
        <v>144</v>
      </c>
      <c r="B145" s="2">
        <v>89</v>
      </c>
      <c r="C145" s="2" t="s">
        <v>1013</v>
      </c>
    </row>
    <row r="146" spans="1:3" x14ac:dyDescent="0.2">
      <c r="A146" s="2">
        <v>145</v>
      </c>
      <c r="B146" s="2">
        <v>89</v>
      </c>
      <c r="C146" s="2" t="s">
        <v>1014</v>
      </c>
    </row>
    <row r="147" spans="1:3" x14ac:dyDescent="0.2">
      <c r="A147" s="2">
        <v>146</v>
      </c>
      <c r="B147" s="2">
        <v>89</v>
      </c>
      <c r="C147" s="2" t="s">
        <v>1015</v>
      </c>
    </row>
    <row r="148" spans="1:3" x14ac:dyDescent="0.2">
      <c r="A148" s="2">
        <v>147</v>
      </c>
      <c r="B148" s="2">
        <v>89</v>
      </c>
      <c r="C148" s="2" t="s">
        <v>1016</v>
      </c>
    </row>
    <row r="149" spans="1:3" x14ac:dyDescent="0.2">
      <c r="A149" s="2">
        <v>148</v>
      </c>
      <c r="B149" s="2">
        <v>90</v>
      </c>
      <c r="C149" s="2" t="s">
        <v>1017</v>
      </c>
    </row>
    <row r="150" spans="1:3" x14ac:dyDescent="0.2">
      <c r="A150" s="2">
        <v>149</v>
      </c>
      <c r="B150" s="2">
        <v>90</v>
      </c>
      <c r="C150" s="2" t="s">
        <v>1018</v>
      </c>
    </row>
    <row r="151" spans="1:3" x14ac:dyDescent="0.2">
      <c r="A151" s="2">
        <v>150</v>
      </c>
      <c r="B151" s="2">
        <v>90</v>
      </c>
      <c r="C151" s="2" t="s">
        <v>1019</v>
      </c>
    </row>
    <row r="152" spans="1:3" x14ac:dyDescent="0.2">
      <c r="A152" s="2">
        <v>151</v>
      </c>
      <c r="B152" s="2">
        <v>90</v>
      </c>
      <c r="C152" s="2" t="s">
        <v>1020</v>
      </c>
    </row>
    <row r="153" spans="1:3" x14ac:dyDescent="0.2">
      <c r="A153" s="2">
        <v>152</v>
      </c>
      <c r="B153" s="2">
        <v>90</v>
      </c>
      <c r="C153" s="2" t="s">
        <v>707</v>
      </c>
    </row>
    <row r="154" spans="1:3" x14ac:dyDescent="0.2">
      <c r="A154" s="2">
        <v>153</v>
      </c>
      <c r="B154" s="2">
        <v>90</v>
      </c>
      <c r="C154" s="2" t="s">
        <v>1021</v>
      </c>
    </row>
    <row r="155" spans="1:3" x14ac:dyDescent="0.2">
      <c r="A155" s="2">
        <v>154</v>
      </c>
      <c r="B155" s="2">
        <v>90</v>
      </c>
      <c r="C155" s="2" t="s">
        <v>1022</v>
      </c>
    </row>
    <row r="156" spans="1:3" x14ac:dyDescent="0.2">
      <c r="A156" s="2">
        <v>155</v>
      </c>
      <c r="B156" s="2">
        <v>90</v>
      </c>
      <c r="C156" s="2" t="s">
        <v>1023</v>
      </c>
    </row>
    <row r="157" spans="1:3" x14ac:dyDescent="0.2">
      <c r="A157" s="2">
        <v>156</v>
      </c>
      <c r="B157" s="2">
        <v>90</v>
      </c>
      <c r="C157" s="2" t="s">
        <v>1024</v>
      </c>
    </row>
    <row r="158" spans="1:3" x14ac:dyDescent="0.2">
      <c r="A158" s="2">
        <v>157</v>
      </c>
      <c r="B158" s="2">
        <v>90</v>
      </c>
      <c r="C158" s="2" t="s">
        <v>1025</v>
      </c>
    </row>
    <row r="159" spans="1:3" x14ac:dyDescent="0.2">
      <c r="A159" s="2">
        <v>158</v>
      </c>
      <c r="B159" s="2">
        <v>90</v>
      </c>
      <c r="C159" s="2" t="s">
        <v>740</v>
      </c>
    </row>
    <row r="160" spans="1:3" x14ac:dyDescent="0.2">
      <c r="A160" s="2">
        <v>159</v>
      </c>
      <c r="B160" s="2">
        <v>90</v>
      </c>
      <c r="C160" s="2" t="s">
        <v>1026</v>
      </c>
    </row>
    <row r="161" spans="1:3" x14ac:dyDescent="0.2">
      <c r="A161" s="2">
        <v>160</v>
      </c>
      <c r="B161" s="2">
        <v>90</v>
      </c>
      <c r="C161" s="2" t="s">
        <v>1027</v>
      </c>
    </row>
    <row r="162" spans="1:3" x14ac:dyDescent="0.2">
      <c r="A162" s="2">
        <v>161</v>
      </c>
      <c r="B162" s="2">
        <v>90</v>
      </c>
      <c r="C162" s="2" t="s">
        <v>1028</v>
      </c>
    </row>
    <row r="163" spans="1:3" x14ac:dyDescent="0.2">
      <c r="A163" s="2">
        <v>162</v>
      </c>
      <c r="B163" s="2">
        <v>90</v>
      </c>
      <c r="C163" s="2" t="s">
        <v>1029</v>
      </c>
    </row>
    <row r="164" spans="1:3" x14ac:dyDescent="0.2">
      <c r="A164" s="2">
        <v>163</v>
      </c>
      <c r="B164" s="2">
        <v>90</v>
      </c>
      <c r="C164" s="2" t="s">
        <v>1030</v>
      </c>
    </row>
    <row r="165" spans="1:3" x14ac:dyDescent="0.2">
      <c r="A165" s="2">
        <v>164</v>
      </c>
      <c r="B165" s="2">
        <v>90</v>
      </c>
      <c r="C165" s="2" t="s">
        <v>1031</v>
      </c>
    </row>
    <row r="166" spans="1:3" x14ac:dyDescent="0.2">
      <c r="A166" s="2">
        <v>165</v>
      </c>
      <c r="B166" s="2">
        <v>90</v>
      </c>
      <c r="C166" s="2" t="s">
        <v>1032</v>
      </c>
    </row>
    <row r="167" spans="1:3" x14ac:dyDescent="0.2">
      <c r="A167" s="2">
        <v>166</v>
      </c>
      <c r="B167" s="2">
        <v>90</v>
      </c>
      <c r="C167" s="2" t="s">
        <v>1033</v>
      </c>
    </row>
    <row r="168" spans="1:3" x14ac:dyDescent="0.2">
      <c r="A168" s="2">
        <v>167</v>
      </c>
      <c r="B168" s="2">
        <v>90</v>
      </c>
      <c r="C168" s="2" t="s">
        <v>1034</v>
      </c>
    </row>
    <row r="169" spans="1:3" x14ac:dyDescent="0.2">
      <c r="A169" s="2">
        <v>168</v>
      </c>
      <c r="B169" s="2">
        <v>97</v>
      </c>
      <c r="C169" s="2" t="s">
        <v>1035</v>
      </c>
    </row>
    <row r="170" spans="1:3" x14ac:dyDescent="0.2">
      <c r="A170" s="2">
        <v>169</v>
      </c>
      <c r="B170" s="2">
        <v>97</v>
      </c>
      <c r="C170" s="2" t="s">
        <v>1036</v>
      </c>
    </row>
    <row r="171" spans="1:3" x14ac:dyDescent="0.2">
      <c r="A171" s="2">
        <v>170</v>
      </c>
      <c r="B171" s="2">
        <v>97</v>
      </c>
      <c r="C171" s="2" t="s">
        <v>1037</v>
      </c>
    </row>
    <row r="172" spans="1:3" x14ac:dyDescent="0.2">
      <c r="A172" s="2">
        <v>171</v>
      </c>
      <c r="B172" s="2">
        <v>97</v>
      </c>
      <c r="C172" s="2" t="s">
        <v>1038</v>
      </c>
    </row>
    <row r="173" spans="1:3" x14ac:dyDescent="0.2">
      <c r="A173" s="2">
        <v>172</v>
      </c>
      <c r="B173" s="2">
        <v>97</v>
      </c>
      <c r="C173" s="2" t="s">
        <v>1039</v>
      </c>
    </row>
    <row r="174" spans="1:3" x14ac:dyDescent="0.2">
      <c r="A174" s="2">
        <v>173</v>
      </c>
      <c r="B174" s="2">
        <v>97</v>
      </c>
      <c r="C174" s="2" t="s">
        <v>1040</v>
      </c>
    </row>
    <row r="175" spans="1:3" x14ac:dyDescent="0.2">
      <c r="A175" s="2">
        <v>174</v>
      </c>
      <c r="B175" s="2">
        <v>97</v>
      </c>
      <c r="C175" s="2" t="s">
        <v>1041</v>
      </c>
    </row>
    <row r="176" spans="1:3" x14ac:dyDescent="0.2">
      <c r="A176" s="2">
        <v>175</v>
      </c>
      <c r="B176" s="2">
        <v>97</v>
      </c>
      <c r="C176" s="2" t="s">
        <v>1042</v>
      </c>
    </row>
    <row r="177" spans="1:3" x14ac:dyDescent="0.2">
      <c r="A177" s="2">
        <v>176</v>
      </c>
      <c r="B177" s="2">
        <v>97</v>
      </c>
      <c r="C177" s="2" t="s">
        <v>1009</v>
      </c>
    </row>
    <row r="178" spans="1:3" x14ac:dyDescent="0.2">
      <c r="A178" s="2">
        <v>177</v>
      </c>
      <c r="B178" s="2">
        <v>97</v>
      </c>
      <c r="C178" s="2" t="s">
        <v>1043</v>
      </c>
    </row>
    <row r="179" spans="1:3" x14ac:dyDescent="0.2">
      <c r="A179" s="2">
        <v>178</v>
      </c>
      <c r="B179" s="2">
        <v>97</v>
      </c>
      <c r="C179" s="2" t="s">
        <v>1044</v>
      </c>
    </row>
    <row r="180" spans="1:3" x14ac:dyDescent="0.2">
      <c r="A180" s="2">
        <v>179</v>
      </c>
      <c r="B180" s="2">
        <v>97</v>
      </c>
      <c r="C180" s="2" t="s">
        <v>1045</v>
      </c>
    </row>
    <row r="181" spans="1:3" x14ac:dyDescent="0.2">
      <c r="A181" s="2">
        <v>180</v>
      </c>
      <c r="B181" s="2">
        <v>99</v>
      </c>
      <c r="C181" s="2" t="s">
        <v>1046</v>
      </c>
    </row>
    <row r="182" spans="1:3" x14ac:dyDescent="0.2">
      <c r="A182" s="2">
        <v>181</v>
      </c>
      <c r="B182" s="2">
        <v>99</v>
      </c>
      <c r="C182" s="2" t="s">
        <v>1047</v>
      </c>
    </row>
    <row r="183" spans="1:3" x14ac:dyDescent="0.2">
      <c r="A183" s="2">
        <v>182</v>
      </c>
      <c r="B183" s="2">
        <v>99</v>
      </c>
      <c r="C183" s="2" t="s">
        <v>1048</v>
      </c>
    </row>
    <row r="184" spans="1:3" x14ac:dyDescent="0.2">
      <c r="A184" s="2">
        <v>183</v>
      </c>
      <c r="B184" s="2">
        <v>99</v>
      </c>
      <c r="C184" s="2" t="s">
        <v>1049</v>
      </c>
    </row>
    <row r="185" spans="1:3" x14ac:dyDescent="0.2">
      <c r="A185" s="2">
        <v>184</v>
      </c>
      <c r="B185" s="2">
        <v>99</v>
      </c>
      <c r="C185" s="2" t="s">
        <v>1050</v>
      </c>
    </row>
    <row r="186" spans="1:3" x14ac:dyDescent="0.2">
      <c r="A186" s="2">
        <v>185</v>
      </c>
      <c r="B186" s="2">
        <v>91</v>
      </c>
      <c r="C186" s="2" t="s">
        <v>1051</v>
      </c>
    </row>
    <row r="187" spans="1:3" x14ac:dyDescent="0.2">
      <c r="A187" s="2">
        <v>186</v>
      </c>
      <c r="B187" s="2">
        <v>91</v>
      </c>
      <c r="C187" s="2" t="s">
        <v>1052</v>
      </c>
    </row>
    <row r="188" spans="1:3" x14ac:dyDescent="0.2">
      <c r="A188" s="2">
        <v>187</v>
      </c>
      <c r="B188" s="2">
        <v>91</v>
      </c>
      <c r="C188" s="2" t="s">
        <v>976</v>
      </c>
    </row>
    <row r="189" spans="1:3" x14ac:dyDescent="0.2">
      <c r="A189" s="2">
        <v>188</v>
      </c>
      <c r="B189" s="2">
        <v>91</v>
      </c>
      <c r="C189" s="2" t="s">
        <v>1053</v>
      </c>
    </row>
    <row r="190" spans="1:3" x14ac:dyDescent="0.2">
      <c r="A190" s="2">
        <v>189</v>
      </c>
      <c r="B190" s="2">
        <v>91</v>
      </c>
      <c r="C190" s="2" t="s">
        <v>1054</v>
      </c>
    </row>
    <row r="191" spans="1:3" x14ac:dyDescent="0.2">
      <c r="A191" s="2">
        <v>190</v>
      </c>
      <c r="B191" s="2">
        <v>91</v>
      </c>
      <c r="C191" s="2" t="s">
        <v>1055</v>
      </c>
    </row>
    <row r="192" spans="1:3" x14ac:dyDescent="0.2">
      <c r="A192" s="2">
        <v>191</v>
      </c>
      <c r="B192" s="2">
        <v>92</v>
      </c>
      <c r="C192" s="2" t="s">
        <v>1056</v>
      </c>
    </row>
    <row r="193" spans="1:3" x14ac:dyDescent="0.2">
      <c r="A193" s="2">
        <v>192</v>
      </c>
      <c r="B193" s="2">
        <v>92</v>
      </c>
      <c r="C193" s="2" t="s">
        <v>1057</v>
      </c>
    </row>
    <row r="194" spans="1:3" x14ac:dyDescent="0.2">
      <c r="A194" s="2">
        <v>193</v>
      </c>
      <c r="B194" s="2">
        <v>92</v>
      </c>
      <c r="C194" s="2" t="s">
        <v>1058</v>
      </c>
    </row>
    <row r="195" spans="1:3" x14ac:dyDescent="0.2">
      <c r="A195" s="2">
        <v>194</v>
      </c>
      <c r="B195" s="2">
        <v>92</v>
      </c>
      <c r="C195" s="2" t="s">
        <v>1059</v>
      </c>
    </row>
    <row r="196" spans="1:3" x14ac:dyDescent="0.2">
      <c r="A196" s="2">
        <v>195</v>
      </c>
      <c r="B196" s="2">
        <v>92</v>
      </c>
      <c r="C196" s="2" t="s">
        <v>1060</v>
      </c>
    </row>
    <row r="197" spans="1:3" x14ac:dyDescent="0.2">
      <c r="A197" s="2">
        <v>196</v>
      </c>
      <c r="B197" s="2">
        <v>93</v>
      </c>
      <c r="C197" s="2" t="s">
        <v>1061</v>
      </c>
    </row>
    <row r="198" spans="1:3" x14ac:dyDescent="0.2">
      <c r="A198" s="2">
        <v>197</v>
      </c>
      <c r="B198" s="2">
        <v>93</v>
      </c>
      <c r="C198" s="2" t="s">
        <v>1062</v>
      </c>
    </row>
    <row r="199" spans="1:3" x14ac:dyDescent="0.2">
      <c r="A199" s="2">
        <v>198</v>
      </c>
      <c r="B199" s="2">
        <v>93</v>
      </c>
      <c r="C199" s="2" t="s">
        <v>1063</v>
      </c>
    </row>
    <row r="200" spans="1:3" x14ac:dyDescent="0.2">
      <c r="A200" s="2">
        <v>199</v>
      </c>
      <c r="B200" s="2">
        <v>93</v>
      </c>
      <c r="C200" s="2" t="s">
        <v>1064</v>
      </c>
    </row>
    <row r="201" spans="1:3" x14ac:dyDescent="0.2">
      <c r="A201" s="2">
        <v>200</v>
      </c>
      <c r="B201" s="2">
        <v>93</v>
      </c>
      <c r="C201" s="2" t="s">
        <v>1065</v>
      </c>
    </row>
    <row r="202" spans="1:3" x14ac:dyDescent="0.2">
      <c r="A202" s="2">
        <v>201</v>
      </c>
      <c r="B202" s="2">
        <v>94</v>
      </c>
      <c r="C202" s="2" t="s">
        <v>1066</v>
      </c>
    </row>
    <row r="203" spans="1:3" x14ac:dyDescent="0.2">
      <c r="A203" s="2">
        <v>202</v>
      </c>
      <c r="B203" s="2">
        <v>94</v>
      </c>
      <c r="C203" s="2" t="s">
        <v>1067</v>
      </c>
    </row>
    <row r="204" spans="1:3" x14ac:dyDescent="0.2">
      <c r="A204" s="2">
        <v>203</v>
      </c>
      <c r="B204" s="2">
        <v>96</v>
      </c>
      <c r="C204" s="2" t="s">
        <v>1068</v>
      </c>
    </row>
    <row r="205" spans="1:3" x14ac:dyDescent="0.2">
      <c r="A205" s="2">
        <v>204</v>
      </c>
      <c r="B205" s="2">
        <v>96</v>
      </c>
      <c r="C205" s="2" t="s">
        <v>1069</v>
      </c>
    </row>
    <row r="206" spans="1:3" x14ac:dyDescent="0.2">
      <c r="A206" s="2">
        <v>205</v>
      </c>
      <c r="B206" s="2">
        <v>96</v>
      </c>
      <c r="C206" s="2" t="s">
        <v>1070</v>
      </c>
    </row>
    <row r="207" spans="1:3" x14ac:dyDescent="0.2">
      <c r="A207" s="2">
        <v>206</v>
      </c>
      <c r="B207" s="2">
        <v>96</v>
      </c>
      <c r="C207" s="2" t="s">
        <v>1071</v>
      </c>
    </row>
    <row r="208" spans="1:3" x14ac:dyDescent="0.2">
      <c r="A208" s="2">
        <v>207</v>
      </c>
      <c r="B208" s="2">
        <v>96</v>
      </c>
      <c r="C208" s="2" t="s">
        <v>1072</v>
      </c>
    </row>
    <row r="209" spans="1:3" x14ac:dyDescent="0.2">
      <c r="A209" s="2">
        <v>208</v>
      </c>
      <c r="B209" s="2">
        <v>96</v>
      </c>
      <c r="C209" s="2" t="s">
        <v>1073</v>
      </c>
    </row>
    <row r="210" spans="1:3" x14ac:dyDescent="0.2">
      <c r="A210" s="2">
        <v>209</v>
      </c>
      <c r="B210" s="2">
        <v>96</v>
      </c>
      <c r="C210" s="2" t="s">
        <v>1074</v>
      </c>
    </row>
    <row r="211" spans="1:3" x14ac:dyDescent="0.2">
      <c r="A211" s="2">
        <v>210</v>
      </c>
      <c r="B211" s="2">
        <v>96</v>
      </c>
      <c r="C211" s="2" t="s">
        <v>1075</v>
      </c>
    </row>
    <row r="212" spans="1:3" x14ac:dyDescent="0.2">
      <c r="A212" s="2">
        <v>211</v>
      </c>
      <c r="B212" s="2">
        <v>96</v>
      </c>
      <c r="C212" s="2" t="s">
        <v>728</v>
      </c>
    </row>
    <row r="213" spans="1:3" x14ac:dyDescent="0.2">
      <c r="A213" s="2">
        <v>212</v>
      </c>
      <c r="B213" s="2">
        <v>96</v>
      </c>
      <c r="C213" s="2" t="s">
        <v>1076</v>
      </c>
    </row>
    <row r="214" spans="1:3" x14ac:dyDescent="0.2">
      <c r="A214" s="2">
        <v>213</v>
      </c>
      <c r="B214" s="2">
        <v>96</v>
      </c>
      <c r="C214" s="2" t="s">
        <v>1077</v>
      </c>
    </row>
    <row r="215" spans="1:3" x14ac:dyDescent="0.2">
      <c r="A215" s="2">
        <v>214</v>
      </c>
      <c r="B215" s="2">
        <v>96</v>
      </c>
      <c r="C215" s="2" t="s">
        <v>1078</v>
      </c>
    </row>
    <row r="216" spans="1:3" x14ac:dyDescent="0.2">
      <c r="A216" s="2">
        <v>215</v>
      </c>
      <c r="B216" s="2">
        <v>96</v>
      </c>
      <c r="C216" s="2" t="s">
        <v>1079</v>
      </c>
    </row>
    <row r="217" spans="1:3" x14ac:dyDescent="0.2">
      <c r="A217" s="2">
        <v>216</v>
      </c>
      <c r="B217" s="2">
        <v>96</v>
      </c>
      <c r="C217" s="2" t="s">
        <v>1080</v>
      </c>
    </row>
    <row r="218" spans="1:3" x14ac:dyDescent="0.2">
      <c r="A218" s="2">
        <v>217</v>
      </c>
      <c r="B218" s="2">
        <v>96</v>
      </c>
      <c r="C218" s="2" t="s">
        <v>713</v>
      </c>
    </row>
    <row r="219" spans="1:3" x14ac:dyDescent="0.2">
      <c r="A219" s="2">
        <v>218</v>
      </c>
      <c r="B219" s="2">
        <v>96</v>
      </c>
      <c r="C219" s="2" t="s">
        <v>1081</v>
      </c>
    </row>
    <row r="220" spans="1:3" x14ac:dyDescent="0.2">
      <c r="A220" s="2">
        <v>219</v>
      </c>
      <c r="B220" s="2">
        <v>96</v>
      </c>
      <c r="C220" s="2" t="s">
        <v>1082</v>
      </c>
    </row>
    <row r="221" spans="1:3" x14ac:dyDescent="0.2">
      <c r="A221" s="2">
        <v>220</v>
      </c>
      <c r="B221" s="2">
        <v>96</v>
      </c>
      <c r="C221" s="2" t="s">
        <v>1083</v>
      </c>
    </row>
    <row r="222" spans="1:3" x14ac:dyDescent="0.2">
      <c r="A222" s="2">
        <v>221</v>
      </c>
      <c r="B222" s="2">
        <v>96</v>
      </c>
      <c r="C222" s="2" t="s">
        <v>1084</v>
      </c>
    </row>
    <row r="223" spans="1:3" x14ac:dyDescent="0.2">
      <c r="A223" s="2">
        <v>222</v>
      </c>
      <c r="B223" s="2">
        <v>96</v>
      </c>
      <c r="C223" s="2" t="s">
        <v>1085</v>
      </c>
    </row>
    <row r="224" spans="1:3" x14ac:dyDescent="0.2">
      <c r="A224" s="2">
        <v>223</v>
      </c>
      <c r="B224" s="2">
        <v>32</v>
      </c>
      <c r="C224" s="2" t="s">
        <v>1086</v>
      </c>
    </row>
    <row r="225" spans="1:3" x14ac:dyDescent="0.2">
      <c r="A225" s="2">
        <v>224</v>
      </c>
      <c r="B225" s="2">
        <v>32</v>
      </c>
      <c r="C225" s="2" t="s">
        <v>1087</v>
      </c>
    </row>
    <row r="226" spans="1:3" x14ac:dyDescent="0.2">
      <c r="A226" s="2">
        <v>225</v>
      </c>
      <c r="B226" s="2">
        <v>32</v>
      </c>
      <c r="C226" s="2" t="s">
        <v>1088</v>
      </c>
    </row>
    <row r="227" spans="1:3" x14ac:dyDescent="0.2">
      <c r="A227" s="2">
        <v>226</v>
      </c>
      <c r="B227" s="2">
        <v>32</v>
      </c>
      <c r="C227" s="2" t="s">
        <v>1089</v>
      </c>
    </row>
    <row r="228" spans="1:3" x14ac:dyDescent="0.2">
      <c r="A228" s="2">
        <v>227</v>
      </c>
      <c r="B228" s="2">
        <v>32</v>
      </c>
      <c r="C228" s="2" t="s">
        <v>1090</v>
      </c>
    </row>
    <row r="229" spans="1:3" x14ac:dyDescent="0.2">
      <c r="A229" s="2">
        <v>228</v>
      </c>
      <c r="B229" s="2">
        <v>32</v>
      </c>
      <c r="C229" s="2" t="s">
        <v>1091</v>
      </c>
    </row>
    <row r="230" spans="1:3" x14ac:dyDescent="0.2">
      <c r="A230" s="2">
        <v>229</v>
      </c>
      <c r="B230" s="2">
        <v>32</v>
      </c>
      <c r="C230" s="2" t="s">
        <v>1092</v>
      </c>
    </row>
    <row r="231" spans="1:3" x14ac:dyDescent="0.2">
      <c r="A231" s="2">
        <v>230</v>
      </c>
      <c r="B231" s="2">
        <v>32</v>
      </c>
      <c r="C231" s="2" t="s">
        <v>1093</v>
      </c>
    </row>
    <row r="232" spans="1:3" x14ac:dyDescent="0.2">
      <c r="A232" s="2">
        <v>231</v>
      </c>
      <c r="B232" s="2">
        <v>32</v>
      </c>
      <c r="C232" s="2" t="s">
        <v>1094</v>
      </c>
    </row>
    <row r="233" spans="1:3" x14ac:dyDescent="0.2">
      <c r="A233" s="2">
        <v>232</v>
      </c>
      <c r="B233" s="2">
        <v>32</v>
      </c>
      <c r="C233" s="2" t="s">
        <v>1095</v>
      </c>
    </row>
    <row r="234" spans="1:3" x14ac:dyDescent="0.2">
      <c r="A234" s="2">
        <v>233</v>
      </c>
      <c r="B234" s="2">
        <v>32</v>
      </c>
      <c r="C234" s="2" t="s">
        <v>1096</v>
      </c>
    </row>
    <row r="235" spans="1:3" x14ac:dyDescent="0.2">
      <c r="A235" s="2">
        <v>234</v>
      </c>
      <c r="B235" s="2">
        <v>32</v>
      </c>
      <c r="C235" s="2" t="s">
        <v>1097</v>
      </c>
    </row>
    <row r="236" spans="1:3" x14ac:dyDescent="0.2">
      <c r="A236" s="2">
        <v>235</v>
      </c>
      <c r="B236" s="2">
        <v>32</v>
      </c>
      <c r="C236" s="2" t="s">
        <v>1098</v>
      </c>
    </row>
    <row r="237" spans="1:3" x14ac:dyDescent="0.2">
      <c r="A237" s="2">
        <v>236</v>
      </c>
      <c r="B237" s="2">
        <v>32</v>
      </c>
      <c r="C237" s="2" t="s">
        <v>1099</v>
      </c>
    </row>
    <row r="238" spans="1:3" x14ac:dyDescent="0.2">
      <c r="A238" s="2">
        <v>237</v>
      </c>
      <c r="B238" s="2">
        <v>32</v>
      </c>
      <c r="C238" s="2" t="s">
        <v>1100</v>
      </c>
    </row>
    <row r="239" spans="1:3" x14ac:dyDescent="0.2">
      <c r="A239" s="2">
        <v>238</v>
      </c>
      <c r="B239" s="2">
        <v>32</v>
      </c>
      <c r="C239" s="2" t="s">
        <v>1101</v>
      </c>
    </row>
    <row r="240" spans="1:3" x14ac:dyDescent="0.2">
      <c r="A240" s="2">
        <v>239</v>
      </c>
      <c r="B240" s="2">
        <v>32</v>
      </c>
      <c r="C240" s="2" t="s">
        <v>1102</v>
      </c>
    </row>
    <row r="241" spans="1:3" x14ac:dyDescent="0.2">
      <c r="A241" s="2">
        <v>240</v>
      </c>
      <c r="B241" s="2">
        <v>32</v>
      </c>
      <c r="C241" s="2" t="s">
        <v>1103</v>
      </c>
    </row>
    <row r="242" spans="1:3" x14ac:dyDescent="0.2">
      <c r="A242" s="2">
        <v>241</v>
      </c>
      <c r="B242" s="2">
        <v>32</v>
      </c>
      <c r="C242" s="2" t="s">
        <v>1104</v>
      </c>
    </row>
    <row r="243" spans="1:3" x14ac:dyDescent="0.2">
      <c r="A243" s="2">
        <v>242</v>
      </c>
      <c r="B243" s="2">
        <v>32</v>
      </c>
      <c r="C243" s="2" t="s">
        <v>1105</v>
      </c>
    </row>
    <row r="244" spans="1:3" x14ac:dyDescent="0.2">
      <c r="A244" s="2">
        <v>243</v>
      </c>
      <c r="B244" s="2">
        <v>32</v>
      </c>
      <c r="C244" s="2" t="s">
        <v>1106</v>
      </c>
    </row>
    <row r="245" spans="1:3" x14ac:dyDescent="0.2">
      <c r="A245" s="2">
        <v>244</v>
      </c>
      <c r="B245" s="2">
        <v>32</v>
      </c>
      <c r="C245" s="2" t="s">
        <v>1107</v>
      </c>
    </row>
    <row r="246" spans="1:3" x14ac:dyDescent="0.2">
      <c r="A246" s="2">
        <v>245</v>
      </c>
      <c r="B246" s="2">
        <v>32</v>
      </c>
      <c r="C246" s="2" t="s">
        <v>1108</v>
      </c>
    </row>
    <row r="247" spans="1:3" x14ac:dyDescent="0.2">
      <c r="A247" s="2">
        <v>246</v>
      </c>
      <c r="B247" s="2">
        <v>32</v>
      </c>
      <c r="C247" s="2" t="s">
        <v>1109</v>
      </c>
    </row>
    <row r="248" spans="1:3" x14ac:dyDescent="0.2">
      <c r="A248" s="2">
        <v>247</v>
      </c>
      <c r="B248" s="2">
        <v>32</v>
      </c>
      <c r="C248" s="2" t="s">
        <v>1110</v>
      </c>
    </row>
    <row r="249" spans="1:3" x14ac:dyDescent="0.2">
      <c r="A249" s="2">
        <v>248</v>
      </c>
      <c r="B249" s="2">
        <v>32</v>
      </c>
      <c r="C249" s="2" t="s">
        <v>1111</v>
      </c>
    </row>
    <row r="250" spans="1:3" x14ac:dyDescent="0.2">
      <c r="A250" s="2">
        <v>249</v>
      </c>
      <c r="B250" s="2">
        <v>32</v>
      </c>
      <c r="C250" s="2" t="s">
        <v>1112</v>
      </c>
    </row>
    <row r="251" spans="1:3" x14ac:dyDescent="0.2">
      <c r="A251" s="2">
        <v>250</v>
      </c>
      <c r="B251" s="2">
        <v>32</v>
      </c>
      <c r="C251" s="2" t="s">
        <v>1113</v>
      </c>
    </row>
    <row r="252" spans="1:3" x14ac:dyDescent="0.2">
      <c r="A252" s="2">
        <v>251</v>
      </c>
      <c r="B252" s="2">
        <v>32</v>
      </c>
      <c r="C252" s="2" t="s">
        <v>740</v>
      </c>
    </row>
    <row r="253" spans="1:3" x14ac:dyDescent="0.2">
      <c r="A253" s="2">
        <v>252</v>
      </c>
      <c r="B253" s="2">
        <v>32</v>
      </c>
      <c r="C253" s="2" t="s">
        <v>1114</v>
      </c>
    </row>
    <row r="254" spans="1:3" x14ac:dyDescent="0.2">
      <c r="A254" s="2">
        <v>253</v>
      </c>
      <c r="B254" s="2">
        <v>32</v>
      </c>
      <c r="C254" s="2" t="s">
        <v>1115</v>
      </c>
    </row>
    <row r="255" spans="1:3" x14ac:dyDescent="0.2">
      <c r="A255" s="2">
        <v>254</v>
      </c>
      <c r="B255" s="2">
        <v>32</v>
      </c>
      <c r="C255" s="2" t="s">
        <v>1116</v>
      </c>
    </row>
    <row r="256" spans="1:3" x14ac:dyDescent="0.2">
      <c r="A256" s="2">
        <v>255</v>
      </c>
      <c r="B256" s="2">
        <v>32</v>
      </c>
      <c r="C256" s="2" t="s">
        <v>1117</v>
      </c>
    </row>
    <row r="257" spans="1:3" x14ac:dyDescent="0.2">
      <c r="A257" s="2">
        <v>256</v>
      </c>
      <c r="B257" s="2">
        <v>32</v>
      </c>
      <c r="C257" s="2" t="s">
        <v>1118</v>
      </c>
    </row>
    <row r="258" spans="1:3" x14ac:dyDescent="0.2">
      <c r="A258" s="2">
        <v>257</v>
      </c>
      <c r="B258" s="2">
        <v>32</v>
      </c>
      <c r="C258" s="2" t="s">
        <v>1119</v>
      </c>
    </row>
    <row r="259" spans="1:3" x14ac:dyDescent="0.2">
      <c r="A259" s="2">
        <v>258</v>
      </c>
      <c r="B259" s="2">
        <v>32</v>
      </c>
      <c r="C259" s="2" t="s">
        <v>1120</v>
      </c>
    </row>
    <row r="260" spans="1:3" x14ac:dyDescent="0.2">
      <c r="A260" s="2">
        <v>259</v>
      </c>
      <c r="B260" s="2">
        <v>32</v>
      </c>
      <c r="C260" s="2" t="s">
        <v>1121</v>
      </c>
    </row>
    <row r="261" spans="1:3" x14ac:dyDescent="0.2">
      <c r="A261" s="2">
        <v>260</v>
      </c>
      <c r="B261" s="2">
        <v>32</v>
      </c>
      <c r="C261" s="2" t="s">
        <v>1122</v>
      </c>
    </row>
    <row r="262" spans="1:3" x14ac:dyDescent="0.2">
      <c r="A262" s="2">
        <v>261</v>
      </c>
      <c r="B262" s="2">
        <v>32</v>
      </c>
      <c r="C262" s="2" t="s">
        <v>1123</v>
      </c>
    </row>
    <row r="263" spans="1:3" x14ac:dyDescent="0.2">
      <c r="A263" s="2">
        <v>262</v>
      </c>
      <c r="B263" s="2">
        <v>32</v>
      </c>
      <c r="C263" s="2" t="s">
        <v>1124</v>
      </c>
    </row>
    <row r="264" spans="1:3" x14ac:dyDescent="0.2">
      <c r="A264" s="2">
        <v>263</v>
      </c>
      <c r="B264" s="2">
        <v>32</v>
      </c>
      <c r="C264" s="2" t="s">
        <v>1125</v>
      </c>
    </row>
    <row r="265" spans="1:3" x14ac:dyDescent="0.2">
      <c r="A265" s="2">
        <v>264</v>
      </c>
      <c r="B265" s="2">
        <v>32</v>
      </c>
      <c r="C265" s="2" t="s">
        <v>1126</v>
      </c>
    </row>
    <row r="266" spans="1:3" x14ac:dyDescent="0.2">
      <c r="A266" s="2">
        <v>265</v>
      </c>
      <c r="B266" s="2">
        <v>32</v>
      </c>
      <c r="C266" s="2" t="s">
        <v>1127</v>
      </c>
    </row>
    <row r="267" spans="1:3" x14ac:dyDescent="0.2">
      <c r="A267" s="2">
        <v>266</v>
      </c>
      <c r="B267" s="2">
        <v>32</v>
      </c>
      <c r="C267" s="2" t="s">
        <v>1128</v>
      </c>
    </row>
    <row r="268" spans="1:3" x14ac:dyDescent="0.2">
      <c r="A268" s="2">
        <v>267</v>
      </c>
      <c r="B268" s="2">
        <v>32</v>
      </c>
      <c r="C268" s="2" t="s">
        <v>1129</v>
      </c>
    </row>
    <row r="269" spans="1:3" x14ac:dyDescent="0.2">
      <c r="A269" s="2">
        <v>268</v>
      </c>
      <c r="B269" s="2">
        <v>32</v>
      </c>
      <c r="C269" s="2" t="s">
        <v>1130</v>
      </c>
    </row>
    <row r="270" spans="1:3" x14ac:dyDescent="0.2">
      <c r="A270" s="2">
        <v>269</v>
      </c>
      <c r="B270" s="2">
        <v>32</v>
      </c>
      <c r="C270" s="2" t="s">
        <v>1131</v>
      </c>
    </row>
    <row r="271" spans="1:3" x14ac:dyDescent="0.2">
      <c r="A271" s="2">
        <v>270</v>
      </c>
      <c r="B271" s="2">
        <v>32</v>
      </c>
      <c r="C271" s="2" t="s">
        <v>1132</v>
      </c>
    </row>
    <row r="272" spans="1:3" x14ac:dyDescent="0.2">
      <c r="A272" s="2">
        <v>271</v>
      </c>
      <c r="B272" s="2">
        <v>32</v>
      </c>
      <c r="C272" s="2" t="s">
        <v>1133</v>
      </c>
    </row>
    <row r="273" spans="1:3" x14ac:dyDescent="0.2">
      <c r="A273" s="2">
        <v>272</v>
      </c>
      <c r="B273" s="2">
        <v>32</v>
      </c>
      <c r="C273" s="2" t="s">
        <v>1134</v>
      </c>
    </row>
    <row r="274" spans="1:3" x14ac:dyDescent="0.2">
      <c r="A274" s="2">
        <v>273</v>
      </c>
      <c r="B274" s="2">
        <v>32</v>
      </c>
      <c r="C274" s="2" t="s">
        <v>1135</v>
      </c>
    </row>
    <row r="275" spans="1:3" x14ac:dyDescent="0.2">
      <c r="A275" s="2">
        <v>274</v>
      </c>
      <c r="B275" s="2">
        <v>32</v>
      </c>
      <c r="C275" s="2" t="s">
        <v>741</v>
      </c>
    </row>
    <row r="276" spans="1:3" x14ac:dyDescent="0.2">
      <c r="A276" s="2">
        <v>275</v>
      </c>
      <c r="B276" s="2">
        <v>32</v>
      </c>
      <c r="C276" s="2" t="s">
        <v>1136</v>
      </c>
    </row>
    <row r="277" spans="1:3" x14ac:dyDescent="0.2">
      <c r="A277" s="2">
        <v>276</v>
      </c>
      <c r="B277" s="2">
        <v>32</v>
      </c>
      <c r="C277" s="2" t="s">
        <v>1137</v>
      </c>
    </row>
    <row r="278" spans="1:3" x14ac:dyDescent="0.2">
      <c r="A278" s="2">
        <v>277</v>
      </c>
      <c r="B278" s="2">
        <v>32</v>
      </c>
      <c r="C278" s="2" t="s">
        <v>1138</v>
      </c>
    </row>
    <row r="279" spans="1:3" x14ac:dyDescent="0.2">
      <c r="A279" s="2">
        <v>278</v>
      </c>
      <c r="B279" s="2">
        <v>32</v>
      </c>
      <c r="C279" s="2" t="s">
        <v>1139</v>
      </c>
    </row>
    <row r="280" spans="1:3" x14ac:dyDescent="0.2">
      <c r="A280" s="2">
        <v>279</v>
      </c>
      <c r="B280" s="2">
        <v>32</v>
      </c>
      <c r="C280" s="2" t="s">
        <v>1065</v>
      </c>
    </row>
    <row r="281" spans="1:3" x14ac:dyDescent="0.2">
      <c r="A281" s="2">
        <v>280</v>
      </c>
      <c r="B281" s="2">
        <v>32</v>
      </c>
      <c r="C281" s="2" t="s">
        <v>1140</v>
      </c>
    </row>
    <row r="282" spans="1:3" x14ac:dyDescent="0.2">
      <c r="A282" s="2">
        <v>281</v>
      </c>
      <c r="B282" s="2">
        <v>32</v>
      </c>
      <c r="C282" s="2" t="s">
        <v>1141</v>
      </c>
    </row>
    <row r="283" spans="1:3" x14ac:dyDescent="0.2">
      <c r="A283" s="2">
        <v>282</v>
      </c>
      <c r="B283" s="2">
        <v>32</v>
      </c>
      <c r="C283" s="2" t="s">
        <v>1142</v>
      </c>
    </row>
    <row r="284" spans="1:3" x14ac:dyDescent="0.2">
      <c r="A284" s="2">
        <v>283</v>
      </c>
      <c r="B284" s="2">
        <v>32</v>
      </c>
      <c r="C284" s="2" t="s">
        <v>1143</v>
      </c>
    </row>
    <row r="285" spans="1:3" x14ac:dyDescent="0.2">
      <c r="A285" s="2">
        <v>284</v>
      </c>
      <c r="B285" s="2">
        <v>32</v>
      </c>
      <c r="C285" s="2" t="s">
        <v>1144</v>
      </c>
    </row>
    <row r="286" spans="1:3" x14ac:dyDescent="0.2">
      <c r="A286" s="2">
        <v>285</v>
      </c>
      <c r="B286" s="2">
        <v>32</v>
      </c>
      <c r="C286" s="2" t="s">
        <v>1145</v>
      </c>
    </row>
    <row r="287" spans="1:3" x14ac:dyDescent="0.2">
      <c r="A287" s="2">
        <v>286</v>
      </c>
      <c r="B287" s="2">
        <v>32</v>
      </c>
      <c r="C287" s="2" t="s">
        <v>1085</v>
      </c>
    </row>
    <row r="288" spans="1:3" x14ac:dyDescent="0.2">
      <c r="A288" s="2">
        <v>287</v>
      </c>
      <c r="B288" s="2">
        <v>33</v>
      </c>
      <c r="C288" s="2" t="s">
        <v>1146</v>
      </c>
    </row>
    <row r="289" spans="1:3" x14ac:dyDescent="0.2">
      <c r="A289" s="2">
        <v>288</v>
      </c>
      <c r="B289" s="2">
        <v>33</v>
      </c>
      <c r="C289" s="2" t="s">
        <v>1147</v>
      </c>
    </row>
    <row r="290" spans="1:3" x14ac:dyDescent="0.2">
      <c r="A290" s="2">
        <v>289</v>
      </c>
      <c r="B290" s="2">
        <v>33</v>
      </c>
      <c r="C290" s="2" t="s">
        <v>1148</v>
      </c>
    </row>
    <row r="291" spans="1:3" x14ac:dyDescent="0.2">
      <c r="A291" s="2">
        <v>290</v>
      </c>
      <c r="B291" s="2">
        <v>33</v>
      </c>
      <c r="C291" s="2" t="s">
        <v>1149</v>
      </c>
    </row>
    <row r="292" spans="1:3" x14ac:dyDescent="0.2">
      <c r="A292" s="2">
        <v>291</v>
      </c>
      <c r="B292" s="2">
        <v>33</v>
      </c>
      <c r="C292" s="2" t="s">
        <v>1150</v>
      </c>
    </row>
    <row r="293" spans="1:3" x14ac:dyDescent="0.2">
      <c r="A293" s="2">
        <v>292</v>
      </c>
      <c r="B293" s="2">
        <v>33</v>
      </c>
      <c r="C293" s="2" t="s">
        <v>1151</v>
      </c>
    </row>
    <row r="294" spans="1:3" x14ac:dyDescent="0.2">
      <c r="A294" s="2">
        <v>293</v>
      </c>
      <c r="B294" s="2">
        <v>33</v>
      </c>
      <c r="C294" s="2" t="s">
        <v>1152</v>
      </c>
    </row>
    <row r="295" spans="1:3" x14ac:dyDescent="0.2">
      <c r="A295" s="2">
        <v>294</v>
      </c>
      <c r="B295" s="2">
        <v>33</v>
      </c>
      <c r="C295" s="2" t="s">
        <v>1153</v>
      </c>
    </row>
    <row r="296" spans="1:3" x14ac:dyDescent="0.2">
      <c r="A296" s="2">
        <v>295</v>
      </c>
      <c r="B296" s="2">
        <v>33</v>
      </c>
      <c r="C296" s="2" t="s">
        <v>1154</v>
      </c>
    </row>
    <row r="297" spans="1:3" x14ac:dyDescent="0.2">
      <c r="A297" s="2">
        <v>296</v>
      </c>
      <c r="B297" s="2">
        <v>33</v>
      </c>
      <c r="C297" s="2" t="s">
        <v>1155</v>
      </c>
    </row>
    <row r="298" spans="1:3" x14ac:dyDescent="0.2">
      <c r="A298" s="2">
        <v>297</v>
      </c>
      <c r="B298" s="2">
        <v>33</v>
      </c>
      <c r="C298" s="2" t="s">
        <v>1156</v>
      </c>
    </row>
    <row r="299" spans="1:3" x14ac:dyDescent="0.2">
      <c r="A299" s="2">
        <v>298</v>
      </c>
      <c r="B299" s="2">
        <v>33</v>
      </c>
      <c r="C299" s="2" t="s">
        <v>1157</v>
      </c>
    </row>
    <row r="300" spans="1:3" x14ac:dyDescent="0.2">
      <c r="A300" s="2">
        <v>299</v>
      </c>
      <c r="B300" s="2">
        <v>33</v>
      </c>
      <c r="C300" s="2" t="s">
        <v>1158</v>
      </c>
    </row>
    <row r="301" spans="1:3" x14ac:dyDescent="0.2">
      <c r="A301" s="2">
        <v>300</v>
      </c>
      <c r="B301" s="2">
        <v>33</v>
      </c>
      <c r="C301" s="2" t="s">
        <v>1159</v>
      </c>
    </row>
    <row r="302" spans="1:3" x14ac:dyDescent="0.2">
      <c r="A302" s="2">
        <v>301</v>
      </c>
      <c r="B302" s="2">
        <v>33</v>
      </c>
      <c r="C302" s="2" t="s">
        <v>978</v>
      </c>
    </row>
    <row r="303" spans="1:3" x14ac:dyDescent="0.2">
      <c r="A303" s="2">
        <v>302</v>
      </c>
      <c r="B303" s="2">
        <v>33</v>
      </c>
      <c r="C303" s="2" t="s">
        <v>1160</v>
      </c>
    </row>
    <row r="304" spans="1:3" x14ac:dyDescent="0.2">
      <c r="A304" s="2">
        <v>303</v>
      </c>
      <c r="B304" s="2">
        <v>33</v>
      </c>
      <c r="C304" s="2" t="s">
        <v>1161</v>
      </c>
    </row>
    <row r="305" spans="1:3" x14ac:dyDescent="0.2">
      <c r="A305" s="2">
        <v>304</v>
      </c>
      <c r="B305" s="2">
        <v>33</v>
      </c>
      <c r="C305" s="2" t="s">
        <v>1162</v>
      </c>
    </row>
    <row r="306" spans="1:3" x14ac:dyDescent="0.2">
      <c r="A306" s="2">
        <v>305</v>
      </c>
      <c r="B306" s="2">
        <v>33</v>
      </c>
      <c r="C306" s="2" t="s">
        <v>1163</v>
      </c>
    </row>
    <row r="307" spans="1:3" x14ac:dyDescent="0.2">
      <c r="A307" s="2">
        <v>306</v>
      </c>
      <c r="B307" s="2">
        <v>33</v>
      </c>
      <c r="C307" s="2" t="s">
        <v>1164</v>
      </c>
    </row>
    <row r="308" spans="1:3" x14ac:dyDescent="0.2">
      <c r="A308" s="2">
        <v>307</v>
      </c>
      <c r="B308" s="2">
        <v>34</v>
      </c>
      <c r="C308" s="2" t="s">
        <v>1165</v>
      </c>
    </row>
    <row r="309" spans="1:3" x14ac:dyDescent="0.2">
      <c r="A309" s="2">
        <v>308</v>
      </c>
      <c r="B309" s="2">
        <v>34</v>
      </c>
      <c r="C309" s="2" t="s">
        <v>1166</v>
      </c>
    </row>
    <row r="310" spans="1:3" x14ac:dyDescent="0.2">
      <c r="A310" s="2">
        <v>309</v>
      </c>
      <c r="B310" s="2">
        <v>34</v>
      </c>
      <c r="C310" s="2" t="s">
        <v>1167</v>
      </c>
    </row>
    <row r="311" spans="1:3" x14ac:dyDescent="0.2">
      <c r="A311" s="2">
        <v>310</v>
      </c>
      <c r="B311" s="2">
        <v>34</v>
      </c>
      <c r="C311" s="2" t="s">
        <v>1168</v>
      </c>
    </row>
    <row r="312" spans="1:3" x14ac:dyDescent="0.2">
      <c r="A312" s="2">
        <v>311</v>
      </c>
      <c r="B312" s="2">
        <v>34</v>
      </c>
      <c r="C312" s="2" t="s">
        <v>1169</v>
      </c>
    </row>
    <row r="313" spans="1:3" x14ac:dyDescent="0.2">
      <c r="A313" s="2">
        <v>312</v>
      </c>
      <c r="B313" s="2">
        <v>34</v>
      </c>
      <c r="C313" s="2" t="s">
        <v>1170</v>
      </c>
    </row>
    <row r="314" spans="1:3" x14ac:dyDescent="0.2">
      <c r="A314" s="2">
        <v>313</v>
      </c>
      <c r="B314" s="2">
        <v>34</v>
      </c>
      <c r="C314" s="2" t="s">
        <v>1171</v>
      </c>
    </row>
    <row r="315" spans="1:3" x14ac:dyDescent="0.2">
      <c r="A315" s="2">
        <v>314</v>
      </c>
      <c r="B315" s="2">
        <v>34</v>
      </c>
      <c r="C315" s="2" t="s">
        <v>1172</v>
      </c>
    </row>
    <row r="316" spans="1:3" x14ac:dyDescent="0.2">
      <c r="A316" s="2">
        <v>315</v>
      </c>
      <c r="B316" s="2">
        <v>34</v>
      </c>
      <c r="C316" s="2" t="s">
        <v>1173</v>
      </c>
    </row>
    <row r="317" spans="1:3" x14ac:dyDescent="0.2">
      <c r="A317" s="2">
        <v>316</v>
      </c>
      <c r="B317" s="2">
        <v>34</v>
      </c>
      <c r="C317" s="2" t="s">
        <v>1174</v>
      </c>
    </row>
    <row r="318" spans="1:3" x14ac:dyDescent="0.2">
      <c r="A318" s="2">
        <v>317</v>
      </c>
      <c r="B318" s="2">
        <v>34</v>
      </c>
      <c r="C318" s="2" t="s">
        <v>1175</v>
      </c>
    </row>
    <row r="319" spans="1:3" x14ac:dyDescent="0.2">
      <c r="A319" s="2">
        <v>318</v>
      </c>
      <c r="B319" s="2">
        <v>34</v>
      </c>
      <c r="C319" s="2" t="s">
        <v>1176</v>
      </c>
    </row>
    <row r="320" spans="1:3" x14ac:dyDescent="0.2">
      <c r="A320" s="2">
        <v>319</v>
      </c>
      <c r="B320" s="2">
        <v>34</v>
      </c>
      <c r="C320" s="2" t="s">
        <v>1177</v>
      </c>
    </row>
    <row r="321" spans="1:3" x14ac:dyDescent="0.2">
      <c r="A321" s="2">
        <v>320</v>
      </c>
      <c r="B321" s="2">
        <v>34</v>
      </c>
      <c r="C321" s="2" t="s">
        <v>1178</v>
      </c>
    </row>
    <row r="322" spans="1:3" x14ac:dyDescent="0.2">
      <c r="A322" s="2">
        <v>321</v>
      </c>
      <c r="B322" s="2">
        <v>34</v>
      </c>
      <c r="C322" s="2" t="s">
        <v>1179</v>
      </c>
    </row>
    <row r="323" spans="1:3" x14ac:dyDescent="0.2">
      <c r="A323" s="2">
        <v>322</v>
      </c>
      <c r="B323" s="2">
        <v>34</v>
      </c>
      <c r="C323" s="2" t="s">
        <v>1180</v>
      </c>
    </row>
    <row r="324" spans="1:3" x14ac:dyDescent="0.2">
      <c r="A324" s="2">
        <v>323</v>
      </c>
      <c r="B324" s="2">
        <v>34</v>
      </c>
      <c r="C324" s="2" t="s">
        <v>732</v>
      </c>
    </row>
    <row r="325" spans="1:3" x14ac:dyDescent="0.2">
      <c r="A325" s="2">
        <v>324</v>
      </c>
      <c r="B325" s="2">
        <v>34</v>
      </c>
      <c r="C325" s="2" t="s">
        <v>1181</v>
      </c>
    </row>
    <row r="326" spans="1:3" x14ac:dyDescent="0.2">
      <c r="A326" s="2">
        <v>325</v>
      </c>
      <c r="B326" s="2">
        <v>34</v>
      </c>
      <c r="C326" s="2" t="s">
        <v>1182</v>
      </c>
    </row>
    <row r="327" spans="1:3" x14ac:dyDescent="0.2">
      <c r="A327" s="2">
        <v>326</v>
      </c>
      <c r="B327" s="2">
        <v>34</v>
      </c>
      <c r="C327" s="2" t="s">
        <v>1015</v>
      </c>
    </row>
    <row r="328" spans="1:3" x14ac:dyDescent="0.2">
      <c r="A328" s="2">
        <v>327</v>
      </c>
      <c r="B328" s="2">
        <v>34</v>
      </c>
      <c r="C328" s="2" t="s">
        <v>1183</v>
      </c>
    </row>
    <row r="329" spans="1:3" x14ac:dyDescent="0.2">
      <c r="A329" s="2">
        <v>328</v>
      </c>
      <c r="B329" s="2">
        <v>34</v>
      </c>
      <c r="C329" s="2" t="s">
        <v>1184</v>
      </c>
    </row>
    <row r="330" spans="1:3" x14ac:dyDescent="0.2">
      <c r="A330" s="2">
        <v>329</v>
      </c>
      <c r="B330" s="2">
        <v>34</v>
      </c>
      <c r="C330" s="2" t="s">
        <v>1185</v>
      </c>
    </row>
    <row r="331" spans="1:3" x14ac:dyDescent="0.2">
      <c r="A331" s="2">
        <v>330</v>
      </c>
      <c r="B331" s="2">
        <v>34</v>
      </c>
      <c r="C331" s="2" t="s">
        <v>1186</v>
      </c>
    </row>
    <row r="332" spans="1:3" x14ac:dyDescent="0.2">
      <c r="A332" s="2">
        <v>331</v>
      </c>
      <c r="B332" s="2">
        <v>34</v>
      </c>
      <c r="C332" s="2" t="s">
        <v>1187</v>
      </c>
    </row>
    <row r="333" spans="1:3" x14ac:dyDescent="0.2">
      <c r="A333" s="2">
        <v>332</v>
      </c>
      <c r="B333" s="2">
        <v>34</v>
      </c>
      <c r="C333" s="2" t="s">
        <v>1188</v>
      </c>
    </row>
    <row r="334" spans="1:3" x14ac:dyDescent="0.2">
      <c r="A334" s="2">
        <v>333</v>
      </c>
      <c r="B334" s="2">
        <v>34</v>
      </c>
      <c r="C334" s="2" t="s">
        <v>1189</v>
      </c>
    </row>
    <row r="335" spans="1:3" x14ac:dyDescent="0.2">
      <c r="A335" s="2">
        <v>334</v>
      </c>
      <c r="B335" s="2">
        <v>50</v>
      </c>
      <c r="C335" s="2" t="s">
        <v>698</v>
      </c>
    </row>
    <row r="336" spans="1:3" x14ac:dyDescent="0.2">
      <c r="A336" s="2">
        <v>335</v>
      </c>
      <c r="B336" s="2">
        <v>50</v>
      </c>
      <c r="C336" s="2" t="s">
        <v>1190</v>
      </c>
    </row>
    <row r="337" spans="1:3" x14ac:dyDescent="0.2">
      <c r="A337" s="2">
        <v>336</v>
      </c>
      <c r="B337" s="2">
        <v>50</v>
      </c>
      <c r="C337" s="2" t="s">
        <v>1191</v>
      </c>
    </row>
    <row r="338" spans="1:3" x14ac:dyDescent="0.2">
      <c r="A338" s="2">
        <v>337</v>
      </c>
      <c r="B338" s="2">
        <v>50</v>
      </c>
      <c r="C338" s="2" t="s">
        <v>1192</v>
      </c>
    </row>
    <row r="339" spans="1:3" x14ac:dyDescent="0.2">
      <c r="A339" s="2">
        <v>338</v>
      </c>
      <c r="B339" s="2">
        <v>50</v>
      </c>
      <c r="C339" s="2" t="s">
        <v>1193</v>
      </c>
    </row>
    <row r="340" spans="1:3" x14ac:dyDescent="0.2">
      <c r="A340" s="2">
        <v>339</v>
      </c>
      <c r="B340" s="2">
        <v>50</v>
      </c>
      <c r="C340" s="2" t="s">
        <v>1194</v>
      </c>
    </row>
    <row r="341" spans="1:3" x14ac:dyDescent="0.2">
      <c r="A341" s="2">
        <v>340</v>
      </c>
      <c r="B341" s="2">
        <v>50</v>
      </c>
      <c r="C341" s="2" t="s">
        <v>1195</v>
      </c>
    </row>
    <row r="342" spans="1:3" x14ac:dyDescent="0.2">
      <c r="A342" s="2">
        <v>341</v>
      </c>
      <c r="B342" s="2">
        <v>50</v>
      </c>
      <c r="C342" s="2" t="s">
        <v>1148</v>
      </c>
    </row>
    <row r="343" spans="1:3" x14ac:dyDescent="0.2">
      <c r="A343" s="2">
        <v>342</v>
      </c>
      <c r="B343" s="2">
        <v>50</v>
      </c>
      <c r="C343" s="2" t="s">
        <v>1196</v>
      </c>
    </row>
    <row r="344" spans="1:3" x14ac:dyDescent="0.2">
      <c r="A344" s="2">
        <v>343</v>
      </c>
      <c r="B344" s="2">
        <v>50</v>
      </c>
      <c r="C344" s="2" t="s">
        <v>1197</v>
      </c>
    </row>
    <row r="345" spans="1:3" x14ac:dyDescent="0.2">
      <c r="A345" s="2">
        <v>344</v>
      </c>
      <c r="B345" s="2">
        <v>50</v>
      </c>
      <c r="C345" s="2" t="s">
        <v>1198</v>
      </c>
    </row>
    <row r="346" spans="1:3" x14ac:dyDescent="0.2">
      <c r="A346" s="2">
        <v>345</v>
      </c>
      <c r="B346" s="2">
        <v>50</v>
      </c>
      <c r="C346" s="2" t="s">
        <v>1199</v>
      </c>
    </row>
    <row r="347" spans="1:3" x14ac:dyDescent="0.2">
      <c r="A347" s="2">
        <v>346</v>
      </c>
      <c r="B347" s="2">
        <v>50</v>
      </c>
      <c r="C347" s="2" t="s">
        <v>1200</v>
      </c>
    </row>
    <row r="348" spans="1:3" x14ac:dyDescent="0.2">
      <c r="A348" s="2">
        <v>347</v>
      </c>
      <c r="B348" s="2">
        <v>50</v>
      </c>
      <c r="C348" s="2" t="s">
        <v>1201</v>
      </c>
    </row>
    <row r="349" spans="1:3" x14ac:dyDescent="0.2">
      <c r="A349" s="2">
        <v>348</v>
      </c>
      <c r="B349" s="2">
        <v>50</v>
      </c>
      <c r="C349" s="2" t="s">
        <v>1202</v>
      </c>
    </row>
    <row r="350" spans="1:3" x14ac:dyDescent="0.2">
      <c r="A350" s="2">
        <v>349</v>
      </c>
      <c r="B350" s="2">
        <v>50</v>
      </c>
      <c r="C350" s="2" t="s">
        <v>1203</v>
      </c>
    </row>
    <row r="351" spans="1:3" x14ac:dyDescent="0.2">
      <c r="A351" s="2">
        <v>350</v>
      </c>
      <c r="B351" s="2">
        <v>50</v>
      </c>
      <c r="C351" s="2" t="s">
        <v>1204</v>
      </c>
    </row>
    <row r="352" spans="1:3" x14ac:dyDescent="0.2">
      <c r="A352" s="2">
        <v>351</v>
      </c>
      <c r="B352" s="2">
        <v>50</v>
      </c>
      <c r="C352" s="2" t="s">
        <v>1205</v>
      </c>
    </row>
    <row r="353" spans="1:3" x14ac:dyDescent="0.2">
      <c r="A353" s="2">
        <v>352</v>
      </c>
      <c r="B353" s="2">
        <v>50</v>
      </c>
      <c r="C353" s="2" t="s">
        <v>1206</v>
      </c>
    </row>
    <row r="354" spans="1:3" x14ac:dyDescent="0.2">
      <c r="A354" s="2">
        <v>353</v>
      </c>
      <c r="B354" s="2">
        <v>50</v>
      </c>
      <c r="C354" s="2" t="s">
        <v>1207</v>
      </c>
    </row>
    <row r="355" spans="1:3" x14ac:dyDescent="0.2">
      <c r="A355" s="2">
        <v>354</v>
      </c>
      <c r="B355" s="2">
        <v>50</v>
      </c>
      <c r="C355" s="2" t="s">
        <v>1208</v>
      </c>
    </row>
    <row r="356" spans="1:3" x14ac:dyDescent="0.2">
      <c r="A356" s="2">
        <v>355</v>
      </c>
      <c r="B356" s="2">
        <v>50</v>
      </c>
      <c r="C356" s="2" t="s">
        <v>1209</v>
      </c>
    </row>
    <row r="357" spans="1:3" x14ac:dyDescent="0.2">
      <c r="A357" s="2">
        <v>356</v>
      </c>
      <c r="B357" s="2">
        <v>50</v>
      </c>
      <c r="C357" s="2" t="s">
        <v>1210</v>
      </c>
    </row>
    <row r="358" spans="1:3" x14ac:dyDescent="0.2">
      <c r="A358" s="2">
        <v>357</v>
      </c>
      <c r="B358" s="2">
        <v>50</v>
      </c>
      <c r="C358" s="2" t="s">
        <v>1211</v>
      </c>
    </row>
    <row r="359" spans="1:3" x14ac:dyDescent="0.2">
      <c r="A359" s="2">
        <v>358</v>
      </c>
      <c r="B359" s="2">
        <v>50</v>
      </c>
      <c r="C359" s="2" t="s">
        <v>750</v>
      </c>
    </row>
    <row r="360" spans="1:3" x14ac:dyDescent="0.2">
      <c r="A360" s="2">
        <v>359</v>
      </c>
      <c r="B360" s="2">
        <v>50</v>
      </c>
      <c r="C360" s="2" t="s">
        <v>1212</v>
      </c>
    </row>
    <row r="361" spans="1:3" x14ac:dyDescent="0.2">
      <c r="A361" s="2">
        <v>360</v>
      </c>
      <c r="B361" s="2">
        <v>50</v>
      </c>
      <c r="C361" s="2" t="s">
        <v>732</v>
      </c>
    </row>
    <row r="362" spans="1:3" x14ac:dyDescent="0.2">
      <c r="A362" s="2">
        <v>361</v>
      </c>
      <c r="B362" s="2">
        <v>50</v>
      </c>
      <c r="C362" s="2" t="s">
        <v>1213</v>
      </c>
    </row>
    <row r="363" spans="1:3" x14ac:dyDescent="0.2">
      <c r="A363" s="2">
        <v>362</v>
      </c>
      <c r="B363" s="2">
        <v>50</v>
      </c>
      <c r="C363" s="2" t="s">
        <v>1214</v>
      </c>
    </row>
    <row r="364" spans="1:3" x14ac:dyDescent="0.2">
      <c r="A364" s="2">
        <v>363</v>
      </c>
      <c r="B364" s="2">
        <v>50</v>
      </c>
      <c r="C364" s="2" t="s">
        <v>1123</v>
      </c>
    </row>
    <row r="365" spans="1:3" x14ac:dyDescent="0.2">
      <c r="A365" s="2">
        <v>364</v>
      </c>
      <c r="B365" s="2">
        <v>50</v>
      </c>
      <c r="C365" s="2" t="s">
        <v>1215</v>
      </c>
    </row>
    <row r="366" spans="1:3" x14ac:dyDescent="0.2">
      <c r="A366" s="2">
        <v>365</v>
      </c>
      <c r="B366" s="2">
        <v>50</v>
      </c>
      <c r="C366" s="2" t="s">
        <v>1216</v>
      </c>
    </row>
    <row r="367" spans="1:3" x14ac:dyDescent="0.2">
      <c r="A367" s="2">
        <v>366</v>
      </c>
      <c r="B367" s="2">
        <v>50</v>
      </c>
      <c r="C367" s="2" t="s">
        <v>1217</v>
      </c>
    </row>
    <row r="368" spans="1:3" x14ac:dyDescent="0.2">
      <c r="A368" s="2">
        <v>367</v>
      </c>
      <c r="B368" s="2">
        <v>50</v>
      </c>
      <c r="C368" s="2" t="s">
        <v>1218</v>
      </c>
    </row>
    <row r="369" spans="1:3" x14ac:dyDescent="0.2">
      <c r="A369" s="2">
        <v>368</v>
      </c>
      <c r="B369" s="2">
        <v>50</v>
      </c>
      <c r="C369" s="2" t="s">
        <v>1219</v>
      </c>
    </row>
    <row r="370" spans="1:3" x14ac:dyDescent="0.2">
      <c r="A370" s="2">
        <v>369</v>
      </c>
      <c r="B370" s="2">
        <v>50</v>
      </c>
      <c r="C370" s="2" t="s">
        <v>1220</v>
      </c>
    </row>
    <row r="371" spans="1:3" x14ac:dyDescent="0.2">
      <c r="A371" s="2">
        <v>370</v>
      </c>
      <c r="B371" s="2">
        <v>50</v>
      </c>
      <c r="C371" s="2" t="s">
        <v>1221</v>
      </c>
    </row>
    <row r="372" spans="1:3" x14ac:dyDescent="0.2">
      <c r="A372" s="2">
        <v>371</v>
      </c>
      <c r="B372" s="2">
        <v>50</v>
      </c>
      <c r="C372" s="2" t="s">
        <v>1222</v>
      </c>
    </row>
    <row r="373" spans="1:3" x14ac:dyDescent="0.2">
      <c r="A373" s="2">
        <v>372</v>
      </c>
      <c r="B373" s="2">
        <v>50</v>
      </c>
      <c r="C373" s="2" t="s">
        <v>1223</v>
      </c>
    </row>
    <row r="374" spans="1:3" x14ac:dyDescent="0.2">
      <c r="A374" s="2">
        <v>373</v>
      </c>
      <c r="B374" s="2">
        <v>50</v>
      </c>
      <c r="C374" s="2" t="s">
        <v>735</v>
      </c>
    </row>
    <row r="375" spans="1:3" x14ac:dyDescent="0.2">
      <c r="A375" s="2">
        <v>374</v>
      </c>
      <c r="B375" s="2">
        <v>50</v>
      </c>
      <c r="C375" s="2" t="s">
        <v>1224</v>
      </c>
    </row>
    <row r="376" spans="1:3" x14ac:dyDescent="0.2">
      <c r="A376" s="2">
        <v>375</v>
      </c>
      <c r="B376" s="2">
        <v>50</v>
      </c>
      <c r="C376" s="2" t="s">
        <v>726</v>
      </c>
    </row>
    <row r="377" spans="1:3" x14ac:dyDescent="0.2">
      <c r="A377" s="2">
        <v>376</v>
      </c>
      <c r="B377" s="2">
        <v>51</v>
      </c>
      <c r="C377" s="2" t="s">
        <v>1225</v>
      </c>
    </row>
    <row r="378" spans="1:3" x14ac:dyDescent="0.2">
      <c r="A378" s="2">
        <v>377</v>
      </c>
      <c r="B378" s="2">
        <v>51</v>
      </c>
      <c r="C378" s="2" t="s">
        <v>1226</v>
      </c>
    </row>
    <row r="379" spans="1:3" x14ac:dyDescent="0.2">
      <c r="A379" s="2">
        <v>378</v>
      </c>
      <c r="B379" s="2">
        <v>51</v>
      </c>
      <c r="C379" s="2" t="s">
        <v>1227</v>
      </c>
    </row>
    <row r="380" spans="1:3" x14ac:dyDescent="0.2">
      <c r="A380" s="2">
        <v>379</v>
      </c>
      <c r="B380" s="2">
        <v>51</v>
      </c>
      <c r="C380" s="2" t="s">
        <v>1228</v>
      </c>
    </row>
    <row r="381" spans="1:3" x14ac:dyDescent="0.2">
      <c r="A381" s="2">
        <v>380</v>
      </c>
      <c r="B381" s="2">
        <v>51</v>
      </c>
      <c r="C381" s="2" t="s">
        <v>1229</v>
      </c>
    </row>
    <row r="382" spans="1:3" x14ac:dyDescent="0.2">
      <c r="A382" s="2">
        <v>381</v>
      </c>
      <c r="B382" s="2">
        <v>51</v>
      </c>
      <c r="C382" s="2" t="s">
        <v>1098</v>
      </c>
    </row>
    <row r="383" spans="1:3" x14ac:dyDescent="0.2">
      <c r="A383" s="2">
        <v>382</v>
      </c>
      <c r="B383" s="2">
        <v>51</v>
      </c>
      <c r="C383" s="2" t="s">
        <v>707</v>
      </c>
    </row>
    <row r="384" spans="1:3" x14ac:dyDescent="0.2">
      <c r="A384" s="2">
        <v>383</v>
      </c>
      <c r="B384" s="2">
        <v>51</v>
      </c>
      <c r="C384" s="2" t="s">
        <v>1230</v>
      </c>
    </row>
    <row r="385" spans="1:3" x14ac:dyDescent="0.2">
      <c r="A385" s="2">
        <v>384</v>
      </c>
      <c r="B385" s="2">
        <v>51</v>
      </c>
      <c r="C385" s="2" t="s">
        <v>1077</v>
      </c>
    </row>
    <row r="386" spans="1:3" x14ac:dyDescent="0.2">
      <c r="A386" s="2">
        <v>385</v>
      </c>
      <c r="B386" s="2">
        <v>51</v>
      </c>
      <c r="C386" s="2" t="s">
        <v>1231</v>
      </c>
    </row>
    <row r="387" spans="1:3" x14ac:dyDescent="0.2">
      <c r="A387" s="2">
        <v>386</v>
      </c>
      <c r="B387" s="2">
        <v>51</v>
      </c>
      <c r="C387" s="2" t="s">
        <v>1232</v>
      </c>
    </row>
    <row r="388" spans="1:3" x14ac:dyDescent="0.2">
      <c r="A388" s="2">
        <v>387</v>
      </c>
      <c r="B388" s="2">
        <v>51</v>
      </c>
      <c r="C388" s="2" t="s">
        <v>1233</v>
      </c>
    </row>
    <row r="389" spans="1:3" x14ac:dyDescent="0.2">
      <c r="A389" s="2">
        <v>388</v>
      </c>
      <c r="B389" s="2">
        <v>51</v>
      </c>
      <c r="C389" s="2" t="s">
        <v>1234</v>
      </c>
    </row>
    <row r="390" spans="1:3" x14ac:dyDescent="0.2">
      <c r="A390" s="2">
        <v>389</v>
      </c>
      <c r="B390" s="2">
        <v>51</v>
      </c>
      <c r="C390" s="2" t="s">
        <v>1235</v>
      </c>
    </row>
    <row r="391" spans="1:3" x14ac:dyDescent="0.2">
      <c r="A391" s="2">
        <v>390</v>
      </c>
      <c r="B391" s="2">
        <v>51</v>
      </c>
      <c r="C391" s="2" t="s">
        <v>1236</v>
      </c>
    </row>
    <row r="392" spans="1:3" x14ac:dyDescent="0.2">
      <c r="A392" s="2">
        <v>391</v>
      </c>
      <c r="B392" s="2">
        <v>51</v>
      </c>
      <c r="C392" s="2" t="s">
        <v>1237</v>
      </c>
    </row>
    <row r="393" spans="1:3" x14ac:dyDescent="0.2">
      <c r="A393" s="2">
        <v>392</v>
      </c>
      <c r="B393" s="2">
        <v>51</v>
      </c>
      <c r="C393" s="2" t="s">
        <v>725</v>
      </c>
    </row>
    <row r="394" spans="1:3" x14ac:dyDescent="0.2">
      <c r="A394" s="2">
        <v>393</v>
      </c>
      <c r="B394" s="2">
        <v>51</v>
      </c>
      <c r="C394" s="2" t="s">
        <v>1238</v>
      </c>
    </row>
    <row r="395" spans="1:3" x14ac:dyDescent="0.2">
      <c r="A395" s="2">
        <v>394</v>
      </c>
      <c r="B395" s="2">
        <v>51</v>
      </c>
      <c r="C395" s="2" t="s">
        <v>1239</v>
      </c>
    </row>
    <row r="396" spans="1:3" x14ac:dyDescent="0.2">
      <c r="A396" s="2">
        <v>395</v>
      </c>
      <c r="B396" s="2">
        <v>51</v>
      </c>
      <c r="C396" s="2" t="s">
        <v>1240</v>
      </c>
    </row>
    <row r="397" spans="1:3" x14ac:dyDescent="0.2">
      <c r="A397" s="2">
        <v>396</v>
      </c>
      <c r="B397" s="2">
        <v>51</v>
      </c>
      <c r="C397" s="2" t="s">
        <v>1241</v>
      </c>
    </row>
    <row r="398" spans="1:3" x14ac:dyDescent="0.2">
      <c r="A398" s="2">
        <v>397</v>
      </c>
      <c r="B398" s="2">
        <v>51</v>
      </c>
      <c r="C398" s="2" t="s">
        <v>1242</v>
      </c>
    </row>
    <row r="399" spans="1:3" x14ac:dyDescent="0.2">
      <c r="A399" s="2">
        <v>398</v>
      </c>
      <c r="B399" s="2">
        <v>51</v>
      </c>
      <c r="C399" s="2" t="s">
        <v>1243</v>
      </c>
    </row>
    <row r="400" spans="1:3" x14ac:dyDescent="0.2">
      <c r="A400" s="2">
        <v>399</v>
      </c>
      <c r="B400" s="2">
        <v>51</v>
      </c>
      <c r="C400" s="2" t="s">
        <v>1244</v>
      </c>
    </row>
    <row r="401" spans="1:3" x14ac:dyDescent="0.2">
      <c r="A401" s="2">
        <v>400</v>
      </c>
      <c r="B401" s="2">
        <v>51</v>
      </c>
      <c r="C401" s="2" t="s">
        <v>1245</v>
      </c>
    </row>
    <row r="402" spans="1:3" x14ac:dyDescent="0.2">
      <c r="A402" s="2">
        <v>401</v>
      </c>
      <c r="B402" s="2">
        <v>51</v>
      </c>
      <c r="C402" s="2" t="s">
        <v>1246</v>
      </c>
    </row>
    <row r="403" spans="1:3" x14ac:dyDescent="0.2">
      <c r="A403" s="2">
        <v>402</v>
      </c>
      <c r="B403" s="2">
        <v>51</v>
      </c>
      <c r="C403" s="2" t="s">
        <v>1247</v>
      </c>
    </row>
    <row r="404" spans="1:3" x14ac:dyDescent="0.2">
      <c r="A404" s="2">
        <v>403</v>
      </c>
      <c r="B404" s="2">
        <v>51</v>
      </c>
      <c r="C404" s="2" t="s">
        <v>1213</v>
      </c>
    </row>
    <row r="405" spans="1:3" x14ac:dyDescent="0.2">
      <c r="A405" s="2">
        <v>404</v>
      </c>
      <c r="B405" s="2">
        <v>51</v>
      </c>
      <c r="C405" s="2" t="s">
        <v>1248</v>
      </c>
    </row>
    <row r="406" spans="1:3" x14ac:dyDescent="0.2">
      <c r="A406" s="2">
        <v>405</v>
      </c>
      <c r="B406" s="2">
        <v>51</v>
      </c>
      <c r="C406" s="2" t="s">
        <v>1249</v>
      </c>
    </row>
    <row r="407" spans="1:3" x14ac:dyDescent="0.2">
      <c r="A407" s="2">
        <v>406</v>
      </c>
      <c r="B407" s="2">
        <v>51</v>
      </c>
      <c r="C407" s="2" t="s">
        <v>1250</v>
      </c>
    </row>
    <row r="408" spans="1:3" x14ac:dyDescent="0.2">
      <c r="A408" s="2">
        <v>407</v>
      </c>
      <c r="B408" s="2">
        <v>51</v>
      </c>
      <c r="C408" s="2" t="s">
        <v>1251</v>
      </c>
    </row>
    <row r="409" spans="1:3" x14ac:dyDescent="0.2">
      <c r="A409" s="2">
        <v>408</v>
      </c>
      <c r="B409" s="2">
        <v>51</v>
      </c>
      <c r="C409" s="2" t="s">
        <v>1252</v>
      </c>
    </row>
    <row r="410" spans="1:3" x14ac:dyDescent="0.2">
      <c r="A410" s="2">
        <v>409</v>
      </c>
      <c r="B410" s="2">
        <v>51</v>
      </c>
      <c r="C410" s="2" t="s">
        <v>1253</v>
      </c>
    </row>
    <row r="411" spans="1:3" x14ac:dyDescent="0.2">
      <c r="A411" s="2">
        <v>410</v>
      </c>
      <c r="B411" s="2">
        <v>51</v>
      </c>
      <c r="C411" s="2" t="s">
        <v>1254</v>
      </c>
    </row>
    <row r="412" spans="1:3" x14ac:dyDescent="0.2">
      <c r="A412" s="2">
        <v>411</v>
      </c>
      <c r="B412" s="2">
        <v>51</v>
      </c>
      <c r="C412" s="2" t="s">
        <v>1255</v>
      </c>
    </row>
    <row r="413" spans="1:3" x14ac:dyDescent="0.2">
      <c r="A413" s="2">
        <v>412</v>
      </c>
      <c r="B413" s="2">
        <v>51</v>
      </c>
      <c r="C413" s="2" t="s">
        <v>1256</v>
      </c>
    </row>
    <row r="414" spans="1:3" x14ac:dyDescent="0.2">
      <c r="A414" s="2">
        <v>413</v>
      </c>
      <c r="B414" s="2">
        <v>51</v>
      </c>
      <c r="C414" s="2" t="s">
        <v>1257</v>
      </c>
    </row>
    <row r="415" spans="1:3" x14ac:dyDescent="0.2">
      <c r="A415" s="2">
        <v>414</v>
      </c>
      <c r="B415" s="2">
        <v>51</v>
      </c>
      <c r="C415" s="2" t="s">
        <v>1258</v>
      </c>
    </row>
    <row r="416" spans="1:3" x14ac:dyDescent="0.2">
      <c r="A416" s="2">
        <v>415</v>
      </c>
      <c r="B416" s="2">
        <v>51</v>
      </c>
      <c r="C416" s="2" t="s">
        <v>1259</v>
      </c>
    </row>
    <row r="417" spans="1:3" x14ac:dyDescent="0.2">
      <c r="A417" s="2">
        <v>416</v>
      </c>
      <c r="B417" s="2">
        <v>51</v>
      </c>
      <c r="C417" s="2" t="s">
        <v>1260</v>
      </c>
    </row>
    <row r="418" spans="1:3" x14ac:dyDescent="0.2">
      <c r="A418" s="2">
        <v>417</v>
      </c>
      <c r="B418" s="2">
        <v>51</v>
      </c>
      <c r="C418" s="2" t="s">
        <v>1261</v>
      </c>
    </row>
    <row r="419" spans="1:3" x14ac:dyDescent="0.2">
      <c r="A419" s="2">
        <v>418</v>
      </c>
      <c r="B419" s="2">
        <v>51</v>
      </c>
      <c r="C419" s="2" t="s">
        <v>1262</v>
      </c>
    </row>
    <row r="420" spans="1:3" x14ac:dyDescent="0.2">
      <c r="A420" s="2">
        <v>419</v>
      </c>
      <c r="B420" s="2">
        <v>51</v>
      </c>
      <c r="C420" s="2" t="s">
        <v>1034</v>
      </c>
    </row>
    <row r="421" spans="1:3" x14ac:dyDescent="0.2">
      <c r="A421" s="2">
        <v>420</v>
      </c>
      <c r="B421" s="2">
        <v>51</v>
      </c>
      <c r="C421" s="2" t="s">
        <v>1263</v>
      </c>
    </row>
    <row r="422" spans="1:3" x14ac:dyDescent="0.2">
      <c r="A422" s="2">
        <v>421</v>
      </c>
      <c r="B422" s="2">
        <v>51</v>
      </c>
      <c r="C422" s="2" t="s">
        <v>1264</v>
      </c>
    </row>
    <row r="423" spans="1:3" x14ac:dyDescent="0.2">
      <c r="A423" s="2">
        <v>422</v>
      </c>
      <c r="B423" s="2">
        <v>51</v>
      </c>
      <c r="C423" s="2" t="s">
        <v>1265</v>
      </c>
    </row>
    <row r="424" spans="1:3" x14ac:dyDescent="0.2">
      <c r="A424" s="2">
        <v>423</v>
      </c>
      <c r="B424" s="2">
        <v>51</v>
      </c>
      <c r="C424" s="2" t="s">
        <v>1266</v>
      </c>
    </row>
    <row r="425" spans="1:3" x14ac:dyDescent="0.2">
      <c r="A425" s="2">
        <v>424</v>
      </c>
      <c r="B425" s="2">
        <v>51</v>
      </c>
      <c r="C425" s="2" t="s">
        <v>1267</v>
      </c>
    </row>
    <row r="426" spans="1:3" x14ac:dyDescent="0.2">
      <c r="A426" s="2">
        <v>425</v>
      </c>
      <c r="B426" s="2">
        <v>51</v>
      </c>
      <c r="C426" s="2" t="s">
        <v>1268</v>
      </c>
    </row>
    <row r="427" spans="1:3" x14ac:dyDescent="0.2">
      <c r="A427" s="2">
        <v>426</v>
      </c>
      <c r="B427" s="2">
        <v>52</v>
      </c>
      <c r="C427" s="2" t="s">
        <v>1148</v>
      </c>
    </row>
    <row r="428" spans="1:3" x14ac:dyDescent="0.2">
      <c r="A428" s="2">
        <v>427</v>
      </c>
      <c r="B428" s="2">
        <v>52</v>
      </c>
      <c r="C428" s="2" t="s">
        <v>1269</v>
      </c>
    </row>
    <row r="429" spans="1:3" x14ac:dyDescent="0.2">
      <c r="A429" s="2">
        <v>428</v>
      </c>
      <c r="B429" s="2">
        <v>52</v>
      </c>
      <c r="C429" s="2" t="s">
        <v>1270</v>
      </c>
    </row>
    <row r="430" spans="1:3" x14ac:dyDescent="0.2">
      <c r="A430" s="2">
        <v>429</v>
      </c>
      <c r="B430" s="2">
        <v>52</v>
      </c>
      <c r="C430" s="2" t="s">
        <v>1271</v>
      </c>
    </row>
    <row r="431" spans="1:3" x14ac:dyDescent="0.2">
      <c r="A431" s="2">
        <v>430</v>
      </c>
      <c r="B431" s="2">
        <v>52</v>
      </c>
      <c r="C431" s="2" t="s">
        <v>1272</v>
      </c>
    </row>
    <row r="432" spans="1:3" x14ac:dyDescent="0.2">
      <c r="A432" s="2">
        <v>431</v>
      </c>
      <c r="B432" s="2">
        <v>52</v>
      </c>
      <c r="C432" s="2" t="s">
        <v>1273</v>
      </c>
    </row>
    <row r="433" spans="1:3" x14ac:dyDescent="0.2">
      <c r="A433" s="2">
        <v>432</v>
      </c>
      <c r="B433" s="2">
        <v>52</v>
      </c>
      <c r="C433" s="2" t="s">
        <v>747</v>
      </c>
    </row>
    <row r="434" spans="1:3" x14ac:dyDescent="0.2">
      <c r="A434" s="2">
        <v>433</v>
      </c>
      <c r="B434" s="2">
        <v>52</v>
      </c>
      <c r="C434" s="2" t="s">
        <v>729</v>
      </c>
    </row>
    <row r="435" spans="1:3" x14ac:dyDescent="0.2">
      <c r="A435" s="2">
        <v>434</v>
      </c>
      <c r="B435" s="2">
        <v>52</v>
      </c>
      <c r="C435" s="2" t="s">
        <v>973</v>
      </c>
    </row>
    <row r="436" spans="1:3" x14ac:dyDescent="0.2">
      <c r="A436" s="2">
        <v>435</v>
      </c>
      <c r="B436" s="2">
        <v>52</v>
      </c>
      <c r="C436" s="2" t="s">
        <v>1274</v>
      </c>
    </row>
    <row r="437" spans="1:3" x14ac:dyDescent="0.2">
      <c r="A437" s="2">
        <v>436</v>
      </c>
      <c r="B437" s="2">
        <v>52</v>
      </c>
      <c r="C437" s="2" t="s">
        <v>1275</v>
      </c>
    </row>
    <row r="438" spans="1:3" x14ac:dyDescent="0.2">
      <c r="A438" s="2">
        <v>437</v>
      </c>
      <c r="B438" s="2">
        <v>52</v>
      </c>
      <c r="C438" s="2" t="s">
        <v>746</v>
      </c>
    </row>
    <row r="439" spans="1:3" x14ac:dyDescent="0.2">
      <c r="A439" s="2">
        <v>438</v>
      </c>
      <c r="B439" s="2">
        <v>52</v>
      </c>
      <c r="C439" s="2" t="s">
        <v>1276</v>
      </c>
    </row>
    <row r="440" spans="1:3" x14ac:dyDescent="0.2">
      <c r="A440" s="2">
        <v>439</v>
      </c>
      <c r="B440" s="2">
        <v>52</v>
      </c>
      <c r="C440" s="2" t="s">
        <v>1277</v>
      </c>
    </row>
    <row r="441" spans="1:3" x14ac:dyDescent="0.2">
      <c r="A441" s="2">
        <v>440</v>
      </c>
      <c r="B441" s="2">
        <v>52</v>
      </c>
      <c r="C441" s="2" t="s">
        <v>1278</v>
      </c>
    </row>
    <row r="442" spans="1:3" x14ac:dyDescent="0.2">
      <c r="A442" s="2">
        <v>441</v>
      </c>
      <c r="B442" s="2">
        <v>52</v>
      </c>
      <c r="C442" s="2" t="s">
        <v>1279</v>
      </c>
    </row>
    <row r="443" spans="1:3" x14ac:dyDescent="0.2">
      <c r="A443" s="2">
        <v>442</v>
      </c>
      <c r="B443" s="2">
        <v>52</v>
      </c>
      <c r="C443" s="2" t="s">
        <v>1280</v>
      </c>
    </row>
    <row r="444" spans="1:3" x14ac:dyDescent="0.2">
      <c r="A444" s="2">
        <v>443</v>
      </c>
      <c r="B444" s="2">
        <v>52</v>
      </c>
      <c r="C444" s="2" t="s">
        <v>1281</v>
      </c>
    </row>
    <row r="445" spans="1:3" x14ac:dyDescent="0.2">
      <c r="A445" s="2">
        <v>444</v>
      </c>
      <c r="B445" s="2">
        <v>56</v>
      </c>
      <c r="C445" s="2" t="s">
        <v>1282</v>
      </c>
    </row>
    <row r="446" spans="1:3" x14ac:dyDescent="0.2">
      <c r="A446" s="2">
        <v>445</v>
      </c>
      <c r="B446" s="2">
        <v>56</v>
      </c>
      <c r="C446" s="2" t="s">
        <v>1283</v>
      </c>
    </row>
    <row r="447" spans="1:3" x14ac:dyDescent="0.2">
      <c r="A447" s="2">
        <v>446</v>
      </c>
      <c r="B447" s="2">
        <v>56</v>
      </c>
      <c r="C447" s="2" t="s">
        <v>1284</v>
      </c>
    </row>
    <row r="448" spans="1:3" x14ac:dyDescent="0.2">
      <c r="A448" s="2">
        <v>447</v>
      </c>
      <c r="B448" s="2">
        <v>56</v>
      </c>
      <c r="C448" s="2" t="s">
        <v>1285</v>
      </c>
    </row>
    <row r="449" spans="1:3" x14ac:dyDescent="0.2">
      <c r="A449" s="2">
        <v>448</v>
      </c>
      <c r="B449" s="2">
        <v>56</v>
      </c>
      <c r="C449" s="2" t="s">
        <v>1286</v>
      </c>
    </row>
    <row r="450" spans="1:3" x14ac:dyDescent="0.2">
      <c r="A450" s="2">
        <v>449</v>
      </c>
      <c r="B450" s="2">
        <v>56</v>
      </c>
      <c r="C450" s="2" t="s">
        <v>1287</v>
      </c>
    </row>
    <row r="451" spans="1:3" x14ac:dyDescent="0.2">
      <c r="A451" s="2">
        <v>450</v>
      </c>
      <c r="B451" s="2">
        <v>56</v>
      </c>
      <c r="C451" s="2" t="s">
        <v>1288</v>
      </c>
    </row>
    <row r="452" spans="1:3" x14ac:dyDescent="0.2">
      <c r="A452" s="2">
        <v>451</v>
      </c>
      <c r="B452" s="2">
        <v>56</v>
      </c>
      <c r="C452" s="2" t="s">
        <v>1289</v>
      </c>
    </row>
    <row r="453" spans="1:3" x14ac:dyDescent="0.2">
      <c r="A453" s="2">
        <v>452</v>
      </c>
      <c r="B453" s="2">
        <v>56</v>
      </c>
      <c r="C453" s="2" t="s">
        <v>1290</v>
      </c>
    </row>
    <row r="454" spans="1:3" x14ac:dyDescent="0.2">
      <c r="A454" s="2">
        <v>453</v>
      </c>
      <c r="B454" s="2">
        <v>56</v>
      </c>
      <c r="C454" s="2" t="s">
        <v>1291</v>
      </c>
    </row>
    <row r="455" spans="1:3" x14ac:dyDescent="0.2">
      <c r="A455" s="2">
        <v>454</v>
      </c>
      <c r="B455" s="2">
        <v>56</v>
      </c>
      <c r="C455" s="2" t="s">
        <v>1292</v>
      </c>
    </row>
    <row r="456" spans="1:3" x14ac:dyDescent="0.2">
      <c r="A456" s="2">
        <v>455</v>
      </c>
      <c r="B456" s="2">
        <v>56</v>
      </c>
      <c r="C456" s="2" t="s">
        <v>1293</v>
      </c>
    </row>
    <row r="457" spans="1:3" x14ac:dyDescent="0.2">
      <c r="A457" s="2">
        <v>456</v>
      </c>
      <c r="B457" s="2">
        <v>56</v>
      </c>
      <c r="C457" s="2" t="s">
        <v>1294</v>
      </c>
    </row>
    <row r="458" spans="1:3" x14ac:dyDescent="0.2">
      <c r="A458" s="2">
        <v>457</v>
      </c>
      <c r="B458" s="2">
        <v>56</v>
      </c>
      <c r="C458" s="2" t="s">
        <v>1295</v>
      </c>
    </row>
    <row r="459" spans="1:3" x14ac:dyDescent="0.2">
      <c r="A459" s="2">
        <v>458</v>
      </c>
      <c r="B459" s="2">
        <v>56</v>
      </c>
      <c r="C459" s="2" t="s">
        <v>1296</v>
      </c>
    </row>
    <row r="460" spans="1:3" x14ac:dyDescent="0.2">
      <c r="A460" s="2">
        <v>459</v>
      </c>
      <c r="B460" s="2">
        <v>56</v>
      </c>
      <c r="C460" s="2" t="s">
        <v>1297</v>
      </c>
    </row>
    <row r="461" spans="1:3" x14ac:dyDescent="0.2">
      <c r="A461" s="2">
        <v>460</v>
      </c>
      <c r="B461" s="2">
        <v>56</v>
      </c>
      <c r="C461" s="2" t="s">
        <v>1298</v>
      </c>
    </row>
    <row r="462" spans="1:3" x14ac:dyDescent="0.2">
      <c r="A462" s="2">
        <v>461</v>
      </c>
      <c r="B462" s="2">
        <v>56</v>
      </c>
      <c r="C462" s="2" t="s">
        <v>1299</v>
      </c>
    </row>
    <row r="463" spans="1:3" x14ac:dyDescent="0.2">
      <c r="A463" s="2">
        <v>462</v>
      </c>
      <c r="B463" s="2">
        <v>56</v>
      </c>
      <c r="C463" s="2" t="s">
        <v>1300</v>
      </c>
    </row>
    <row r="464" spans="1:3" x14ac:dyDescent="0.2">
      <c r="A464" s="2">
        <v>463</v>
      </c>
      <c r="B464" s="2">
        <v>56</v>
      </c>
      <c r="C464" s="2" t="s">
        <v>1301</v>
      </c>
    </row>
    <row r="465" spans="1:3" x14ac:dyDescent="0.2">
      <c r="A465" s="2">
        <v>464</v>
      </c>
      <c r="B465" s="2">
        <v>56</v>
      </c>
      <c r="C465" s="2" t="s">
        <v>1302</v>
      </c>
    </row>
    <row r="466" spans="1:3" x14ac:dyDescent="0.2">
      <c r="A466" s="2">
        <v>465</v>
      </c>
      <c r="B466" s="2">
        <v>56</v>
      </c>
      <c r="C466" s="2" t="s">
        <v>1054</v>
      </c>
    </row>
    <row r="467" spans="1:3" x14ac:dyDescent="0.2">
      <c r="A467" s="2">
        <v>466</v>
      </c>
      <c r="B467" s="2">
        <v>56</v>
      </c>
      <c r="C467" s="2" t="s">
        <v>1303</v>
      </c>
    </row>
    <row r="468" spans="1:3" x14ac:dyDescent="0.2">
      <c r="A468" s="2">
        <v>467</v>
      </c>
      <c r="B468" s="2">
        <v>56</v>
      </c>
      <c r="C468" s="2" t="s">
        <v>1304</v>
      </c>
    </row>
    <row r="469" spans="1:3" x14ac:dyDescent="0.2">
      <c r="A469" s="2">
        <v>468</v>
      </c>
      <c r="B469" s="2">
        <v>56</v>
      </c>
      <c r="C469" s="2" t="s">
        <v>1305</v>
      </c>
    </row>
    <row r="470" spans="1:3" x14ac:dyDescent="0.2">
      <c r="A470" s="2">
        <v>469</v>
      </c>
      <c r="B470" s="2">
        <v>57</v>
      </c>
      <c r="C470" s="2" t="s">
        <v>1306</v>
      </c>
    </row>
    <row r="471" spans="1:3" x14ac:dyDescent="0.2">
      <c r="A471" s="2">
        <v>470</v>
      </c>
      <c r="B471" s="2">
        <v>57</v>
      </c>
      <c r="C471" s="2" t="s">
        <v>1307</v>
      </c>
    </row>
    <row r="472" spans="1:3" x14ac:dyDescent="0.2">
      <c r="A472" s="2">
        <v>471</v>
      </c>
      <c r="B472" s="2">
        <v>57</v>
      </c>
      <c r="C472" s="2" t="s">
        <v>1308</v>
      </c>
    </row>
    <row r="473" spans="1:3" x14ac:dyDescent="0.2">
      <c r="A473" s="2">
        <v>472</v>
      </c>
      <c r="B473" s="2">
        <v>57</v>
      </c>
      <c r="C473" s="2" t="s">
        <v>1309</v>
      </c>
    </row>
    <row r="474" spans="1:3" x14ac:dyDescent="0.2">
      <c r="A474" s="2">
        <v>473</v>
      </c>
      <c r="B474" s="2">
        <v>57</v>
      </c>
      <c r="C474" s="2" t="s">
        <v>1310</v>
      </c>
    </row>
    <row r="475" spans="1:3" x14ac:dyDescent="0.2">
      <c r="A475" s="2">
        <v>474</v>
      </c>
      <c r="B475" s="2">
        <v>57</v>
      </c>
      <c r="C475" s="2" t="s">
        <v>1311</v>
      </c>
    </row>
    <row r="476" spans="1:3" x14ac:dyDescent="0.2">
      <c r="A476" s="2">
        <v>475</v>
      </c>
      <c r="B476" s="2">
        <v>57</v>
      </c>
      <c r="C476" s="2" t="s">
        <v>1312</v>
      </c>
    </row>
    <row r="477" spans="1:3" x14ac:dyDescent="0.2">
      <c r="A477" s="2">
        <v>476</v>
      </c>
      <c r="B477" s="2">
        <v>57</v>
      </c>
      <c r="C477" s="2" t="s">
        <v>1313</v>
      </c>
    </row>
    <row r="478" spans="1:3" x14ac:dyDescent="0.2">
      <c r="A478" s="2">
        <v>477</v>
      </c>
      <c r="B478" s="2">
        <v>57</v>
      </c>
      <c r="C478" s="2" t="s">
        <v>1314</v>
      </c>
    </row>
    <row r="479" spans="1:3" x14ac:dyDescent="0.2">
      <c r="A479" s="2">
        <v>478</v>
      </c>
      <c r="B479" s="2">
        <v>57</v>
      </c>
      <c r="C479" s="2" t="s">
        <v>1315</v>
      </c>
    </row>
    <row r="480" spans="1:3" x14ac:dyDescent="0.2">
      <c r="A480" s="2">
        <v>479</v>
      </c>
      <c r="B480" s="2">
        <v>57</v>
      </c>
      <c r="C480" s="2" t="s">
        <v>1316</v>
      </c>
    </row>
    <row r="481" spans="1:3" x14ac:dyDescent="0.2">
      <c r="A481" s="2">
        <v>480</v>
      </c>
      <c r="B481" s="2">
        <v>57</v>
      </c>
      <c r="C481" s="2" t="s">
        <v>1317</v>
      </c>
    </row>
    <row r="482" spans="1:3" x14ac:dyDescent="0.2">
      <c r="A482" s="2">
        <v>481</v>
      </c>
      <c r="B482" s="2">
        <v>57</v>
      </c>
      <c r="C482" s="2" t="s">
        <v>1318</v>
      </c>
    </row>
    <row r="483" spans="1:3" x14ac:dyDescent="0.2">
      <c r="A483" s="2">
        <v>482</v>
      </c>
      <c r="B483" s="2">
        <v>57</v>
      </c>
      <c r="C483" s="2" t="s">
        <v>1319</v>
      </c>
    </row>
    <row r="484" spans="1:3" x14ac:dyDescent="0.2">
      <c r="A484" s="2">
        <v>483</v>
      </c>
      <c r="B484" s="2">
        <v>57</v>
      </c>
      <c r="C484" s="2" t="s">
        <v>1320</v>
      </c>
    </row>
    <row r="485" spans="1:3" x14ac:dyDescent="0.2">
      <c r="A485" s="2">
        <v>484</v>
      </c>
      <c r="B485" s="2">
        <v>57</v>
      </c>
      <c r="C485" s="2" t="s">
        <v>1321</v>
      </c>
    </row>
    <row r="486" spans="1:3" x14ac:dyDescent="0.2">
      <c r="A486" s="2">
        <v>485</v>
      </c>
      <c r="B486" s="2">
        <v>57</v>
      </c>
      <c r="C486" s="2" t="s">
        <v>1322</v>
      </c>
    </row>
    <row r="487" spans="1:3" x14ac:dyDescent="0.2">
      <c r="A487" s="2">
        <v>486</v>
      </c>
      <c r="B487" s="2">
        <v>57</v>
      </c>
      <c r="C487" s="2" t="s">
        <v>1323</v>
      </c>
    </row>
    <row r="488" spans="1:3" x14ac:dyDescent="0.2">
      <c r="A488" s="2">
        <v>487</v>
      </c>
      <c r="B488" s="2">
        <v>57</v>
      </c>
      <c r="C488" s="2" t="s">
        <v>1324</v>
      </c>
    </row>
    <row r="489" spans="1:3" x14ac:dyDescent="0.2">
      <c r="A489" s="2">
        <v>488</v>
      </c>
      <c r="B489" s="2">
        <v>57</v>
      </c>
      <c r="C489" s="2" t="s">
        <v>1325</v>
      </c>
    </row>
    <row r="490" spans="1:3" x14ac:dyDescent="0.2">
      <c r="A490" s="2">
        <v>489</v>
      </c>
      <c r="B490" s="2">
        <v>57</v>
      </c>
      <c r="C490" s="2" t="s">
        <v>968</v>
      </c>
    </row>
    <row r="491" spans="1:3" x14ac:dyDescent="0.2">
      <c r="A491" s="2">
        <v>490</v>
      </c>
      <c r="B491" s="2">
        <v>57</v>
      </c>
      <c r="C491" s="2" t="s">
        <v>1326</v>
      </c>
    </row>
    <row r="492" spans="1:3" x14ac:dyDescent="0.2">
      <c r="A492" s="2">
        <v>491</v>
      </c>
      <c r="B492" s="2">
        <v>57</v>
      </c>
      <c r="C492" s="2" t="s">
        <v>1008</v>
      </c>
    </row>
    <row r="493" spans="1:3" x14ac:dyDescent="0.2">
      <c r="A493" s="2">
        <v>492</v>
      </c>
      <c r="B493" s="2">
        <v>57</v>
      </c>
      <c r="C493" s="2" t="s">
        <v>1327</v>
      </c>
    </row>
    <row r="494" spans="1:3" x14ac:dyDescent="0.2">
      <c r="A494" s="2">
        <v>493</v>
      </c>
      <c r="B494" s="2">
        <v>57</v>
      </c>
      <c r="C494" s="2" t="s">
        <v>1328</v>
      </c>
    </row>
    <row r="495" spans="1:3" x14ac:dyDescent="0.2">
      <c r="A495" s="2">
        <v>494</v>
      </c>
      <c r="B495" s="2">
        <v>57</v>
      </c>
      <c r="C495" s="2" t="s">
        <v>1329</v>
      </c>
    </row>
    <row r="496" spans="1:3" x14ac:dyDescent="0.2">
      <c r="A496" s="2">
        <v>495</v>
      </c>
      <c r="B496" s="2">
        <v>57</v>
      </c>
      <c r="C496" s="2" t="s">
        <v>1330</v>
      </c>
    </row>
    <row r="497" spans="1:3" x14ac:dyDescent="0.2">
      <c r="A497" s="2">
        <v>496</v>
      </c>
      <c r="B497" s="2">
        <v>57</v>
      </c>
      <c r="C497" s="2" t="s">
        <v>1331</v>
      </c>
    </row>
    <row r="498" spans="1:3" x14ac:dyDescent="0.2">
      <c r="A498" s="2">
        <v>497</v>
      </c>
      <c r="B498" s="2">
        <v>57</v>
      </c>
      <c r="C498" s="2" t="s">
        <v>1332</v>
      </c>
    </row>
    <row r="499" spans="1:3" x14ac:dyDescent="0.2">
      <c r="A499" s="2">
        <v>498</v>
      </c>
      <c r="B499" s="2">
        <v>57</v>
      </c>
      <c r="C499" s="2" t="s">
        <v>1333</v>
      </c>
    </row>
    <row r="500" spans="1:3" x14ac:dyDescent="0.2">
      <c r="A500" s="2">
        <v>499</v>
      </c>
      <c r="B500" s="2">
        <v>57</v>
      </c>
      <c r="C500" s="2" t="s">
        <v>729</v>
      </c>
    </row>
    <row r="501" spans="1:3" x14ac:dyDescent="0.2">
      <c r="A501" s="2">
        <v>500</v>
      </c>
      <c r="B501" s="2">
        <v>57</v>
      </c>
      <c r="C501" s="2" t="s">
        <v>973</v>
      </c>
    </row>
    <row r="502" spans="1:3" x14ac:dyDescent="0.2">
      <c r="A502" s="2">
        <v>501</v>
      </c>
      <c r="B502" s="2">
        <v>57</v>
      </c>
      <c r="C502" s="2" t="s">
        <v>1334</v>
      </c>
    </row>
    <row r="503" spans="1:3" x14ac:dyDescent="0.2">
      <c r="A503" s="2">
        <v>502</v>
      </c>
      <c r="B503" s="2">
        <v>57</v>
      </c>
      <c r="C503" s="2" t="s">
        <v>1335</v>
      </c>
    </row>
    <row r="504" spans="1:3" x14ac:dyDescent="0.2">
      <c r="A504" s="2">
        <v>503</v>
      </c>
      <c r="B504" s="2">
        <v>57</v>
      </c>
      <c r="C504" s="2" t="s">
        <v>1336</v>
      </c>
    </row>
    <row r="505" spans="1:3" x14ac:dyDescent="0.2">
      <c r="A505" s="2">
        <v>504</v>
      </c>
      <c r="B505" s="2">
        <v>57</v>
      </c>
      <c r="C505" s="2" t="s">
        <v>1337</v>
      </c>
    </row>
    <row r="506" spans="1:3" x14ac:dyDescent="0.2">
      <c r="A506" s="2">
        <v>505</v>
      </c>
      <c r="B506" s="2">
        <v>57</v>
      </c>
      <c r="C506" s="2" t="s">
        <v>1338</v>
      </c>
    </row>
    <row r="507" spans="1:3" x14ac:dyDescent="0.2">
      <c r="A507" s="2">
        <v>506</v>
      </c>
      <c r="B507" s="2">
        <v>57</v>
      </c>
      <c r="C507" s="2" t="s">
        <v>1339</v>
      </c>
    </row>
    <row r="508" spans="1:3" x14ac:dyDescent="0.2">
      <c r="A508" s="2">
        <v>507</v>
      </c>
      <c r="B508" s="2">
        <v>57</v>
      </c>
      <c r="C508" s="2" t="s">
        <v>1340</v>
      </c>
    </row>
    <row r="509" spans="1:3" x14ac:dyDescent="0.2">
      <c r="A509" s="2">
        <v>508</v>
      </c>
      <c r="B509" s="2">
        <v>57</v>
      </c>
      <c r="C509" s="2" t="s">
        <v>1341</v>
      </c>
    </row>
    <row r="510" spans="1:3" x14ac:dyDescent="0.2">
      <c r="A510" s="2">
        <v>509</v>
      </c>
      <c r="B510" s="2">
        <v>57</v>
      </c>
      <c r="C510" s="2" t="s">
        <v>1342</v>
      </c>
    </row>
    <row r="511" spans="1:3" x14ac:dyDescent="0.2">
      <c r="A511" s="2">
        <v>510</v>
      </c>
      <c r="B511" s="2">
        <v>57</v>
      </c>
      <c r="C511" s="2" t="s">
        <v>1343</v>
      </c>
    </row>
    <row r="512" spans="1:3" x14ac:dyDescent="0.2">
      <c r="A512" s="2">
        <v>511</v>
      </c>
      <c r="B512" s="2">
        <v>57</v>
      </c>
      <c r="C512" s="2" t="s">
        <v>1344</v>
      </c>
    </row>
    <row r="513" spans="1:3" x14ac:dyDescent="0.2">
      <c r="A513" s="2">
        <v>512</v>
      </c>
      <c r="B513" s="2">
        <v>57</v>
      </c>
      <c r="C513" s="2" t="s">
        <v>1184</v>
      </c>
    </row>
    <row r="514" spans="1:3" x14ac:dyDescent="0.2">
      <c r="A514" s="2">
        <v>513</v>
      </c>
      <c r="B514" s="2">
        <v>57</v>
      </c>
      <c r="C514" s="2" t="s">
        <v>1345</v>
      </c>
    </row>
    <row r="515" spans="1:3" x14ac:dyDescent="0.2">
      <c r="A515" s="2">
        <v>514</v>
      </c>
      <c r="B515" s="2">
        <v>57</v>
      </c>
      <c r="C515" s="2" t="s">
        <v>1346</v>
      </c>
    </row>
    <row r="516" spans="1:3" x14ac:dyDescent="0.2">
      <c r="A516" s="2">
        <v>515</v>
      </c>
      <c r="B516" s="2">
        <v>57</v>
      </c>
      <c r="C516" s="2" t="s">
        <v>1347</v>
      </c>
    </row>
    <row r="517" spans="1:3" x14ac:dyDescent="0.2">
      <c r="A517" s="2">
        <v>516</v>
      </c>
      <c r="B517" s="2">
        <v>57</v>
      </c>
      <c r="C517" s="2" t="s">
        <v>1348</v>
      </c>
    </row>
    <row r="518" spans="1:3" x14ac:dyDescent="0.2">
      <c r="A518" s="2">
        <v>517</v>
      </c>
      <c r="B518" s="2">
        <v>57</v>
      </c>
      <c r="C518" s="2" t="s">
        <v>1349</v>
      </c>
    </row>
    <row r="519" spans="1:3" x14ac:dyDescent="0.2">
      <c r="A519" s="2">
        <v>518</v>
      </c>
      <c r="B519" s="2">
        <v>57</v>
      </c>
      <c r="C519" s="2" t="s">
        <v>1185</v>
      </c>
    </row>
    <row r="520" spans="1:3" x14ac:dyDescent="0.2">
      <c r="A520" s="2">
        <v>519</v>
      </c>
      <c r="B520" s="2">
        <v>57</v>
      </c>
      <c r="C520" s="2" t="s">
        <v>755</v>
      </c>
    </row>
    <row r="521" spans="1:3" x14ac:dyDescent="0.2">
      <c r="A521" s="2">
        <v>520</v>
      </c>
      <c r="B521" s="2">
        <v>57</v>
      </c>
      <c r="C521" s="2" t="s">
        <v>1350</v>
      </c>
    </row>
    <row r="522" spans="1:3" x14ac:dyDescent="0.2">
      <c r="A522" s="2">
        <v>521</v>
      </c>
      <c r="B522" s="2">
        <v>57</v>
      </c>
      <c r="C522" s="2" t="s">
        <v>1351</v>
      </c>
    </row>
    <row r="523" spans="1:3" x14ac:dyDescent="0.2">
      <c r="A523" s="2">
        <v>522</v>
      </c>
      <c r="B523" s="2">
        <v>57</v>
      </c>
      <c r="C523" s="2" t="s">
        <v>1352</v>
      </c>
    </row>
    <row r="524" spans="1:3" x14ac:dyDescent="0.2">
      <c r="A524" s="2">
        <v>523</v>
      </c>
      <c r="B524" s="2">
        <v>57</v>
      </c>
      <c r="C524" s="2" t="s">
        <v>1353</v>
      </c>
    </row>
    <row r="525" spans="1:3" x14ac:dyDescent="0.2">
      <c r="A525" s="2">
        <v>524</v>
      </c>
      <c r="B525" s="2">
        <v>57</v>
      </c>
      <c r="C525" s="2" t="s">
        <v>1354</v>
      </c>
    </row>
    <row r="526" spans="1:3" x14ac:dyDescent="0.2">
      <c r="A526" s="2">
        <v>525</v>
      </c>
      <c r="B526" s="2">
        <v>57</v>
      </c>
      <c r="C526" s="2" t="s">
        <v>1355</v>
      </c>
    </row>
    <row r="527" spans="1:3" x14ac:dyDescent="0.2">
      <c r="A527" s="2">
        <v>526</v>
      </c>
      <c r="B527" s="2">
        <v>57</v>
      </c>
      <c r="C527" s="2" t="s">
        <v>1356</v>
      </c>
    </row>
    <row r="528" spans="1:3" x14ac:dyDescent="0.2">
      <c r="A528" s="2">
        <v>527</v>
      </c>
      <c r="B528" s="2">
        <v>57</v>
      </c>
      <c r="C528" s="2" t="s">
        <v>1357</v>
      </c>
    </row>
    <row r="529" spans="1:3" x14ac:dyDescent="0.2">
      <c r="A529" s="2">
        <v>528</v>
      </c>
      <c r="B529" s="2">
        <v>57</v>
      </c>
      <c r="C529" s="2" t="s">
        <v>1358</v>
      </c>
    </row>
    <row r="530" spans="1:3" x14ac:dyDescent="0.2">
      <c r="A530" s="2">
        <v>529</v>
      </c>
      <c r="B530" s="2">
        <v>57</v>
      </c>
      <c r="C530" s="2" t="s">
        <v>1359</v>
      </c>
    </row>
    <row r="531" spans="1:3" x14ac:dyDescent="0.2">
      <c r="A531" s="2">
        <v>530</v>
      </c>
      <c r="B531" s="2">
        <v>57</v>
      </c>
      <c r="C531" s="2" t="s">
        <v>1360</v>
      </c>
    </row>
    <row r="532" spans="1:3" x14ac:dyDescent="0.2">
      <c r="A532" s="2">
        <v>531</v>
      </c>
      <c r="B532" s="2">
        <v>57</v>
      </c>
      <c r="C532" s="2" t="s">
        <v>1361</v>
      </c>
    </row>
    <row r="533" spans="1:3" x14ac:dyDescent="0.2">
      <c r="A533" s="2">
        <v>532</v>
      </c>
      <c r="B533" s="2">
        <v>57</v>
      </c>
      <c r="C533" s="2" t="s">
        <v>1362</v>
      </c>
    </row>
    <row r="534" spans="1:3" x14ac:dyDescent="0.2">
      <c r="A534" s="2">
        <v>533</v>
      </c>
      <c r="B534" s="2">
        <v>57</v>
      </c>
      <c r="C534" s="2" t="s">
        <v>1363</v>
      </c>
    </row>
    <row r="535" spans="1:3" x14ac:dyDescent="0.2">
      <c r="A535" s="2">
        <v>534</v>
      </c>
      <c r="B535" s="2">
        <v>57</v>
      </c>
      <c r="C535" s="2" t="s">
        <v>1364</v>
      </c>
    </row>
    <row r="536" spans="1:3" x14ac:dyDescent="0.2">
      <c r="A536" s="2">
        <v>535</v>
      </c>
      <c r="B536" s="2">
        <v>57</v>
      </c>
      <c r="C536" s="2" t="s">
        <v>1365</v>
      </c>
    </row>
    <row r="537" spans="1:3" x14ac:dyDescent="0.2">
      <c r="A537" s="2">
        <v>536</v>
      </c>
      <c r="B537" s="2">
        <v>57</v>
      </c>
      <c r="C537" s="2" t="s">
        <v>1366</v>
      </c>
    </row>
    <row r="538" spans="1:3" x14ac:dyDescent="0.2">
      <c r="A538" s="2">
        <v>537</v>
      </c>
      <c r="B538" s="2">
        <v>57</v>
      </c>
      <c r="C538" s="2" t="s">
        <v>1367</v>
      </c>
    </row>
    <row r="539" spans="1:3" x14ac:dyDescent="0.2">
      <c r="A539" s="2">
        <v>538</v>
      </c>
      <c r="B539" s="2">
        <v>57</v>
      </c>
      <c r="C539" s="2" t="s">
        <v>1368</v>
      </c>
    </row>
    <row r="540" spans="1:3" x14ac:dyDescent="0.2">
      <c r="A540" s="2">
        <v>539</v>
      </c>
      <c r="B540" s="2">
        <v>57</v>
      </c>
      <c r="C540" s="2" t="s">
        <v>1369</v>
      </c>
    </row>
    <row r="541" spans="1:3" x14ac:dyDescent="0.2">
      <c r="A541" s="2">
        <v>540</v>
      </c>
      <c r="B541" s="2">
        <v>57</v>
      </c>
      <c r="C541" s="2" t="s">
        <v>1370</v>
      </c>
    </row>
    <row r="542" spans="1:3" x14ac:dyDescent="0.2">
      <c r="A542" s="2">
        <v>541</v>
      </c>
      <c r="B542" s="2">
        <v>57</v>
      </c>
      <c r="C542" s="2" t="s">
        <v>1371</v>
      </c>
    </row>
    <row r="543" spans="1:3" x14ac:dyDescent="0.2">
      <c r="A543" s="2">
        <v>542</v>
      </c>
      <c r="B543" s="2">
        <v>57</v>
      </c>
      <c r="C543" s="2" t="s">
        <v>1372</v>
      </c>
    </row>
    <row r="544" spans="1:3" x14ac:dyDescent="0.2">
      <c r="A544" s="2">
        <v>543</v>
      </c>
      <c r="B544" s="2">
        <v>57</v>
      </c>
      <c r="C544" s="2" t="s">
        <v>1373</v>
      </c>
    </row>
    <row r="545" spans="1:3" x14ac:dyDescent="0.2">
      <c r="A545" s="2">
        <v>544</v>
      </c>
      <c r="B545" s="2">
        <v>57</v>
      </c>
      <c r="C545" s="2" t="s">
        <v>1374</v>
      </c>
    </row>
    <row r="546" spans="1:3" x14ac:dyDescent="0.2">
      <c r="A546" s="2">
        <v>545</v>
      </c>
      <c r="B546" s="2">
        <v>57</v>
      </c>
      <c r="C546" s="2" t="s">
        <v>1375</v>
      </c>
    </row>
    <row r="547" spans="1:3" x14ac:dyDescent="0.2">
      <c r="A547" s="2">
        <v>546</v>
      </c>
      <c r="B547" s="2">
        <v>57</v>
      </c>
      <c r="C547" s="2" t="s">
        <v>1376</v>
      </c>
    </row>
    <row r="548" spans="1:3" x14ac:dyDescent="0.2">
      <c r="A548" s="2">
        <v>547</v>
      </c>
      <c r="B548" s="2">
        <v>57</v>
      </c>
      <c r="C548" s="2" t="s">
        <v>1377</v>
      </c>
    </row>
    <row r="549" spans="1:3" x14ac:dyDescent="0.2">
      <c r="A549" s="2">
        <v>548</v>
      </c>
      <c r="B549" s="2">
        <v>58</v>
      </c>
      <c r="C549" s="2" t="s">
        <v>1378</v>
      </c>
    </row>
    <row r="550" spans="1:3" x14ac:dyDescent="0.2">
      <c r="A550" s="2">
        <v>549</v>
      </c>
      <c r="B550" s="2">
        <v>58</v>
      </c>
      <c r="C550" s="2" t="s">
        <v>701</v>
      </c>
    </row>
    <row r="551" spans="1:3" x14ac:dyDescent="0.2">
      <c r="A551" s="2">
        <v>550</v>
      </c>
      <c r="B551" s="2">
        <v>58</v>
      </c>
      <c r="C551" s="2" t="s">
        <v>1379</v>
      </c>
    </row>
    <row r="552" spans="1:3" x14ac:dyDescent="0.2">
      <c r="A552" s="2">
        <v>551</v>
      </c>
      <c r="B552" s="2">
        <v>58</v>
      </c>
      <c r="C552" s="2" t="s">
        <v>1380</v>
      </c>
    </row>
    <row r="553" spans="1:3" x14ac:dyDescent="0.2">
      <c r="A553" s="2">
        <v>552</v>
      </c>
      <c r="B553" s="2">
        <v>58</v>
      </c>
      <c r="C553" s="2" t="s">
        <v>1381</v>
      </c>
    </row>
    <row r="554" spans="1:3" x14ac:dyDescent="0.2">
      <c r="A554" s="2">
        <v>553</v>
      </c>
      <c r="B554" s="2">
        <v>58</v>
      </c>
      <c r="C554" s="2" t="s">
        <v>1382</v>
      </c>
    </row>
    <row r="555" spans="1:3" x14ac:dyDescent="0.2">
      <c r="A555" s="2">
        <v>554</v>
      </c>
      <c r="B555" s="2">
        <v>58</v>
      </c>
      <c r="C555" s="2" t="s">
        <v>1383</v>
      </c>
    </row>
    <row r="556" spans="1:3" x14ac:dyDescent="0.2">
      <c r="A556" s="2">
        <v>555</v>
      </c>
      <c r="B556" s="2">
        <v>58</v>
      </c>
      <c r="C556" s="2" t="s">
        <v>1384</v>
      </c>
    </row>
    <row r="557" spans="1:3" x14ac:dyDescent="0.2">
      <c r="A557" s="2">
        <v>556</v>
      </c>
      <c r="B557" s="2">
        <v>58</v>
      </c>
      <c r="C557" s="2" t="s">
        <v>1385</v>
      </c>
    </row>
    <row r="558" spans="1:3" x14ac:dyDescent="0.2">
      <c r="A558" s="2">
        <v>557</v>
      </c>
      <c r="B558" s="2">
        <v>58</v>
      </c>
      <c r="C558" s="2" t="s">
        <v>1386</v>
      </c>
    </row>
    <row r="559" spans="1:3" x14ac:dyDescent="0.2">
      <c r="A559" s="2">
        <v>558</v>
      </c>
      <c r="B559" s="2">
        <v>58</v>
      </c>
      <c r="C559" s="2" t="s">
        <v>1387</v>
      </c>
    </row>
    <row r="560" spans="1:3" x14ac:dyDescent="0.2">
      <c r="A560" s="2">
        <v>559</v>
      </c>
      <c r="B560" s="2">
        <v>58</v>
      </c>
      <c r="C560" s="2" t="s">
        <v>1388</v>
      </c>
    </row>
    <row r="561" spans="1:3" x14ac:dyDescent="0.2">
      <c r="A561" s="2">
        <v>560</v>
      </c>
      <c r="B561" s="2">
        <v>58</v>
      </c>
      <c r="C561" s="2" t="s">
        <v>1389</v>
      </c>
    </row>
    <row r="562" spans="1:3" x14ac:dyDescent="0.2">
      <c r="A562" s="2">
        <v>561</v>
      </c>
      <c r="B562" s="2">
        <v>58</v>
      </c>
      <c r="C562" s="2" t="s">
        <v>1390</v>
      </c>
    </row>
    <row r="563" spans="1:3" x14ac:dyDescent="0.2">
      <c r="A563" s="2">
        <v>562</v>
      </c>
      <c r="B563" s="2">
        <v>58</v>
      </c>
      <c r="C563" s="2" t="s">
        <v>1391</v>
      </c>
    </row>
    <row r="564" spans="1:3" x14ac:dyDescent="0.2">
      <c r="A564" s="2">
        <v>563</v>
      </c>
      <c r="B564" s="2">
        <v>58</v>
      </c>
      <c r="C564" s="2" t="s">
        <v>1392</v>
      </c>
    </row>
    <row r="565" spans="1:3" x14ac:dyDescent="0.2">
      <c r="A565" s="2">
        <v>564</v>
      </c>
      <c r="B565" s="2">
        <v>58</v>
      </c>
      <c r="C565" s="2" t="s">
        <v>1393</v>
      </c>
    </row>
    <row r="566" spans="1:3" x14ac:dyDescent="0.2">
      <c r="A566" s="2">
        <v>565</v>
      </c>
      <c r="B566" s="2">
        <v>58</v>
      </c>
      <c r="C566" s="2" t="s">
        <v>1394</v>
      </c>
    </row>
    <row r="567" spans="1:3" x14ac:dyDescent="0.2">
      <c r="A567" s="2">
        <v>566</v>
      </c>
      <c r="B567" s="2">
        <v>58</v>
      </c>
      <c r="C567" s="2" t="s">
        <v>706</v>
      </c>
    </row>
    <row r="568" spans="1:3" x14ac:dyDescent="0.2">
      <c r="A568" s="2">
        <v>567</v>
      </c>
      <c r="B568" s="2">
        <v>58</v>
      </c>
      <c r="C568" s="2" t="s">
        <v>1395</v>
      </c>
    </row>
    <row r="569" spans="1:3" x14ac:dyDescent="0.2">
      <c r="A569" s="2">
        <v>568</v>
      </c>
      <c r="B569" s="2">
        <v>58</v>
      </c>
      <c r="C569" s="2" t="s">
        <v>1396</v>
      </c>
    </row>
    <row r="570" spans="1:3" x14ac:dyDescent="0.2">
      <c r="A570" s="2">
        <v>569</v>
      </c>
      <c r="B570" s="2">
        <v>58</v>
      </c>
      <c r="C570" s="2" t="s">
        <v>1397</v>
      </c>
    </row>
    <row r="571" spans="1:3" x14ac:dyDescent="0.2">
      <c r="A571" s="2">
        <v>570</v>
      </c>
      <c r="B571" s="2">
        <v>58</v>
      </c>
      <c r="C571" s="2" t="s">
        <v>1398</v>
      </c>
    </row>
    <row r="572" spans="1:3" x14ac:dyDescent="0.2">
      <c r="A572" s="2">
        <v>571</v>
      </c>
      <c r="B572" s="2">
        <v>58</v>
      </c>
      <c r="C572" s="2" t="s">
        <v>1399</v>
      </c>
    </row>
    <row r="573" spans="1:3" x14ac:dyDescent="0.2">
      <c r="A573" s="2">
        <v>572</v>
      </c>
      <c r="B573" s="2">
        <v>58</v>
      </c>
      <c r="C573" s="2" t="s">
        <v>1400</v>
      </c>
    </row>
    <row r="574" spans="1:3" x14ac:dyDescent="0.2">
      <c r="A574" s="2">
        <v>573</v>
      </c>
      <c r="B574" s="2">
        <v>58</v>
      </c>
      <c r="C574" s="2" t="s">
        <v>1401</v>
      </c>
    </row>
    <row r="575" spans="1:3" x14ac:dyDescent="0.2">
      <c r="A575" s="2">
        <v>574</v>
      </c>
      <c r="B575" s="2">
        <v>58</v>
      </c>
      <c r="C575" s="2" t="s">
        <v>1402</v>
      </c>
    </row>
    <row r="576" spans="1:3" x14ac:dyDescent="0.2">
      <c r="A576" s="2">
        <v>575</v>
      </c>
      <c r="B576" s="2">
        <v>58</v>
      </c>
      <c r="C576" s="2" t="s">
        <v>1403</v>
      </c>
    </row>
    <row r="577" spans="1:3" x14ac:dyDescent="0.2">
      <c r="A577" s="2">
        <v>576</v>
      </c>
      <c r="B577" s="2">
        <v>58</v>
      </c>
      <c r="C577" s="2" t="s">
        <v>1404</v>
      </c>
    </row>
    <row r="578" spans="1:3" x14ac:dyDescent="0.2">
      <c r="A578" s="2">
        <v>577</v>
      </c>
      <c r="B578" s="2">
        <v>58</v>
      </c>
      <c r="C578" s="2" t="s">
        <v>1152</v>
      </c>
    </row>
    <row r="579" spans="1:3" x14ac:dyDescent="0.2">
      <c r="A579" s="2">
        <v>578</v>
      </c>
      <c r="B579" s="2">
        <v>58</v>
      </c>
      <c r="C579" s="2" t="s">
        <v>1405</v>
      </c>
    </row>
    <row r="580" spans="1:3" x14ac:dyDescent="0.2">
      <c r="A580" s="2">
        <v>579</v>
      </c>
      <c r="B580" s="2">
        <v>58</v>
      </c>
      <c r="C580" s="2" t="s">
        <v>1114</v>
      </c>
    </row>
    <row r="581" spans="1:3" x14ac:dyDescent="0.2">
      <c r="A581" s="2">
        <v>580</v>
      </c>
      <c r="B581" s="2">
        <v>58</v>
      </c>
      <c r="C581" s="2" t="s">
        <v>1406</v>
      </c>
    </row>
    <row r="582" spans="1:3" x14ac:dyDescent="0.2">
      <c r="A582" s="2">
        <v>581</v>
      </c>
      <c r="B582" s="2">
        <v>58</v>
      </c>
      <c r="C582" s="2" t="s">
        <v>1407</v>
      </c>
    </row>
    <row r="583" spans="1:3" x14ac:dyDescent="0.2">
      <c r="A583" s="2">
        <v>582</v>
      </c>
      <c r="B583" s="2">
        <v>58</v>
      </c>
      <c r="C583" s="2" t="s">
        <v>1408</v>
      </c>
    </row>
    <row r="584" spans="1:3" x14ac:dyDescent="0.2">
      <c r="A584" s="2">
        <v>583</v>
      </c>
      <c r="B584" s="2">
        <v>58</v>
      </c>
      <c r="C584" s="2" t="s">
        <v>1409</v>
      </c>
    </row>
    <row r="585" spans="1:3" x14ac:dyDescent="0.2">
      <c r="A585" s="2">
        <v>584</v>
      </c>
      <c r="B585" s="2">
        <v>58</v>
      </c>
      <c r="C585" s="2" t="s">
        <v>1410</v>
      </c>
    </row>
    <row r="586" spans="1:3" x14ac:dyDescent="0.2">
      <c r="A586" s="2">
        <v>585</v>
      </c>
      <c r="B586" s="2">
        <v>58</v>
      </c>
      <c r="C586" s="2" t="s">
        <v>1411</v>
      </c>
    </row>
    <row r="587" spans="1:3" x14ac:dyDescent="0.2">
      <c r="A587" s="2">
        <v>586</v>
      </c>
      <c r="B587" s="2">
        <v>58</v>
      </c>
      <c r="C587" s="2" t="s">
        <v>1412</v>
      </c>
    </row>
    <row r="588" spans="1:3" x14ac:dyDescent="0.2">
      <c r="A588" s="2">
        <v>587</v>
      </c>
      <c r="B588" s="2">
        <v>58</v>
      </c>
      <c r="C588" s="2" t="s">
        <v>1413</v>
      </c>
    </row>
    <row r="589" spans="1:3" x14ac:dyDescent="0.2">
      <c r="A589" s="2">
        <v>588</v>
      </c>
      <c r="B589" s="2">
        <v>58</v>
      </c>
      <c r="C589" s="2" t="s">
        <v>1414</v>
      </c>
    </row>
    <row r="590" spans="1:3" x14ac:dyDescent="0.2">
      <c r="A590" s="2">
        <v>589</v>
      </c>
      <c r="B590" s="2">
        <v>58</v>
      </c>
      <c r="C590" s="2" t="s">
        <v>1415</v>
      </c>
    </row>
    <row r="591" spans="1:3" x14ac:dyDescent="0.2">
      <c r="A591" s="2">
        <v>590</v>
      </c>
      <c r="B591" s="2">
        <v>58</v>
      </c>
      <c r="C591" s="2" t="s">
        <v>1363</v>
      </c>
    </row>
    <row r="592" spans="1:3" x14ac:dyDescent="0.2">
      <c r="A592" s="2">
        <v>591</v>
      </c>
      <c r="B592" s="2">
        <v>58</v>
      </c>
      <c r="C592" s="2" t="s">
        <v>1416</v>
      </c>
    </row>
    <row r="593" spans="1:3" x14ac:dyDescent="0.2">
      <c r="A593" s="2">
        <v>592</v>
      </c>
      <c r="B593" s="2">
        <v>58</v>
      </c>
      <c r="C593" s="2" t="s">
        <v>1417</v>
      </c>
    </row>
    <row r="594" spans="1:3" x14ac:dyDescent="0.2">
      <c r="A594" s="2">
        <v>593</v>
      </c>
      <c r="B594" s="2">
        <v>58</v>
      </c>
      <c r="C594" s="2" t="s">
        <v>1418</v>
      </c>
    </row>
    <row r="595" spans="1:3" x14ac:dyDescent="0.2">
      <c r="A595" s="2">
        <v>594</v>
      </c>
      <c r="B595" s="2">
        <v>58</v>
      </c>
      <c r="C595" s="2" t="s">
        <v>1419</v>
      </c>
    </row>
    <row r="596" spans="1:3" x14ac:dyDescent="0.2">
      <c r="A596" s="2">
        <v>595</v>
      </c>
      <c r="B596" s="2">
        <v>58</v>
      </c>
      <c r="C596" s="2" t="s">
        <v>1420</v>
      </c>
    </row>
    <row r="597" spans="1:3" x14ac:dyDescent="0.2">
      <c r="A597" s="2">
        <v>596</v>
      </c>
      <c r="B597" s="2">
        <v>58</v>
      </c>
      <c r="C597" s="2" t="s">
        <v>1421</v>
      </c>
    </row>
    <row r="598" spans="1:3" x14ac:dyDescent="0.2">
      <c r="A598" s="2">
        <v>597</v>
      </c>
      <c r="B598" s="2">
        <v>58</v>
      </c>
      <c r="C598" s="2" t="s">
        <v>1422</v>
      </c>
    </row>
    <row r="599" spans="1:3" x14ac:dyDescent="0.2">
      <c r="A599" s="2">
        <v>598</v>
      </c>
      <c r="B599" s="2">
        <v>58</v>
      </c>
      <c r="C599" s="2" t="s">
        <v>1423</v>
      </c>
    </row>
    <row r="600" spans="1:3" x14ac:dyDescent="0.2">
      <c r="A600" s="2">
        <v>599</v>
      </c>
      <c r="B600" s="2">
        <v>58</v>
      </c>
      <c r="C600" s="2" t="s">
        <v>749</v>
      </c>
    </row>
    <row r="601" spans="1:3" x14ac:dyDescent="0.2">
      <c r="A601" s="2">
        <v>600</v>
      </c>
      <c r="B601" s="2">
        <v>58</v>
      </c>
      <c r="C601" s="2" t="s">
        <v>1424</v>
      </c>
    </row>
    <row r="602" spans="1:3" x14ac:dyDescent="0.2">
      <c r="A602" s="2">
        <v>601</v>
      </c>
      <c r="B602" s="2">
        <v>59</v>
      </c>
      <c r="C602" s="2" t="s">
        <v>1425</v>
      </c>
    </row>
    <row r="603" spans="1:3" x14ac:dyDescent="0.2">
      <c r="A603" s="2">
        <v>602</v>
      </c>
      <c r="B603" s="2">
        <v>59</v>
      </c>
      <c r="C603" s="2" t="s">
        <v>1378</v>
      </c>
    </row>
    <row r="604" spans="1:3" x14ac:dyDescent="0.2">
      <c r="A604" s="2">
        <v>603</v>
      </c>
      <c r="B604" s="2">
        <v>59</v>
      </c>
      <c r="C604" s="2" t="s">
        <v>1426</v>
      </c>
    </row>
    <row r="605" spans="1:3" x14ac:dyDescent="0.2">
      <c r="A605" s="2">
        <v>604</v>
      </c>
      <c r="B605" s="2">
        <v>59</v>
      </c>
      <c r="C605" s="2" t="s">
        <v>1427</v>
      </c>
    </row>
    <row r="606" spans="1:3" x14ac:dyDescent="0.2">
      <c r="A606" s="2">
        <v>605</v>
      </c>
      <c r="B606" s="2">
        <v>59</v>
      </c>
      <c r="C606" s="2" t="s">
        <v>709</v>
      </c>
    </row>
    <row r="607" spans="1:3" x14ac:dyDescent="0.2">
      <c r="A607" s="2">
        <v>606</v>
      </c>
      <c r="B607" s="2">
        <v>59</v>
      </c>
      <c r="C607" s="2" t="s">
        <v>707</v>
      </c>
    </row>
    <row r="608" spans="1:3" x14ac:dyDescent="0.2">
      <c r="A608" s="2">
        <v>607</v>
      </c>
      <c r="B608" s="2">
        <v>59</v>
      </c>
      <c r="C608" s="2" t="s">
        <v>738</v>
      </c>
    </row>
    <row r="609" spans="1:3" x14ac:dyDescent="0.2">
      <c r="A609" s="2">
        <v>608</v>
      </c>
      <c r="B609" s="2">
        <v>59</v>
      </c>
      <c r="C609" s="2" t="s">
        <v>1428</v>
      </c>
    </row>
    <row r="610" spans="1:3" x14ac:dyDescent="0.2">
      <c r="A610" s="2">
        <v>609</v>
      </c>
      <c r="B610" s="2">
        <v>59</v>
      </c>
      <c r="C610" s="2" t="s">
        <v>710</v>
      </c>
    </row>
    <row r="611" spans="1:3" x14ac:dyDescent="0.2">
      <c r="A611" s="2">
        <v>610</v>
      </c>
      <c r="B611" s="2">
        <v>59</v>
      </c>
      <c r="C611" s="2" t="s">
        <v>1429</v>
      </c>
    </row>
    <row r="612" spans="1:3" x14ac:dyDescent="0.2">
      <c r="A612" s="2">
        <v>611</v>
      </c>
      <c r="B612" s="2">
        <v>59</v>
      </c>
      <c r="C612" s="2" t="s">
        <v>1430</v>
      </c>
    </row>
    <row r="613" spans="1:3" x14ac:dyDescent="0.2">
      <c r="A613" s="2">
        <v>612</v>
      </c>
      <c r="B613" s="2">
        <v>59</v>
      </c>
      <c r="C613" s="2" t="s">
        <v>1400</v>
      </c>
    </row>
    <row r="614" spans="1:3" x14ac:dyDescent="0.2">
      <c r="A614" s="2">
        <v>613</v>
      </c>
      <c r="B614" s="2">
        <v>59</v>
      </c>
      <c r="C614" s="2" t="s">
        <v>1431</v>
      </c>
    </row>
    <row r="615" spans="1:3" x14ac:dyDescent="0.2">
      <c r="A615" s="2">
        <v>614</v>
      </c>
      <c r="B615" s="2">
        <v>59</v>
      </c>
      <c r="C615" s="2" t="s">
        <v>1432</v>
      </c>
    </row>
    <row r="616" spans="1:3" x14ac:dyDescent="0.2">
      <c r="A616" s="2">
        <v>615</v>
      </c>
      <c r="B616" s="2">
        <v>59</v>
      </c>
      <c r="C616" s="2" t="s">
        <v>1433</v>
      </c>
    </row>
    <row r="617" spans="1:3" x14ac:dyDescent="0.2">
      <c r="A617" s="2">
        <v>616</v>
      </c>
      <c r="B617" s="2">
        <v>59</v>
      </c>
      <c r="C617" s="2" t="s">
        <v>711</v>
      </c>
    </row>
    <row r="618" spans="1:3" x14ac:dyDescent="0.2">
      <c r="A618" s="2">
        <v>617</v>
      </c>
      <c r="B618" s="2">
        <v>59</v>
      </c>
      <c r="C618" s="2" t="s">
        <v>1434</v>
      </c>
    </row>
    <row r="619" spans="1:3" x14ac:dyDescent="0.2">
      <c r="A619" s="2">
        <v>618</v>
      </c>
      <c r="B619" s="2">
        <v>59</v>
      </c>
      <c r="C619" s="2" t="s">
        <v>1435</v>
      </c>
    </row>
    <row r="620" spans="1:3" x14ac:dyDescent="0.2">
      <c r="A620" s="2">
        <v>619</v>
      </c>
      <c r="B620" s="2">
        <v>59</v>
      </c>
      <c r="C620" s="2" t="s">
        <v>1436</v>
      </c>
    </row>
    <row r="621" spans="1:3" x14ac:dyDescent="0.2">
      <c r="A621" s="2">
        <v>620</v>
      </c>
      <c r="B621" s="2">
        <v>59</v>
      </c>
      <c r="C621" s="2" t="s">
        <v>1437</v>
      </c>
    </row>
    <row r="622" spans="1:3" x14ac:dyDescent="0.2">
      <c r="A622" s="2">
        <v>621</v>
      </c>
      <c r="B622" s="2">
        <v>59</v>
      </c>
      <c r="C622" s="2" t="s">
        <v>1438</v>
      </c>
    </row>
    <row r="623" spans="1:3" x14ac:dyDescent="0.2">
      <c r="A623" s="2">
        <v>622</v>
      </c>
      <c r="B623" s="2">
        <v>59</v>
      </c>
      <c r="C623" s="2" t="s">
        <v>1439</v>
      </c>
    </row>
    <row r="624" spans="1:3" x14ac:dyDescent="0.2">
      <c r="A624" s="2">
        <v>623</v>
      </c>
      <c r="B624" s="2">
        <v>59</v>
      </c>
      <c r="C624" s="2" t="s">
        <v>1440</v>
      </c>
    </row>
    <row r="625" spans="1:3" x14ac:dyDescent="0.2">
      <c r="A625" s="2">
        <v>624</v>
      </c>
      <c r="B625" s="2">
        <v>59</v>
      </c>
      <c r="C625" s="2" t="s">
        <v>1441</v>
      </c>
    </row>
    <row r="626" spans="1:3" x14ac:dyDescent="0.2">
      <c r="A626" s="2">
        <v>625</v>
      </c>
      <c r="B626" s="2">
        <v>59</v>
      </c>
      <c r="C626" s="2" t="s">
        <v>742</v>
      </c>
    </row>
    <row r="627" spans="1:3" x14ac:dyDescent="0.2">
      <c r="A627" s="2">
        <v>626</v>
      </c>
      <c r="B627" s="2">
        <v>60</v>
      </c>
      <c r="C627" s="2" t="s">
        <v>1283</v>
      </c>
    </row>
    <row r="628" spans="1:3" x14ac:dyDescent="0.2">
      <c r="A628" s="2">
        <v>627</v>
      </c>
      <c r="B628" s="2">
        <v>60</v>
      </c>
      <c r="C628" s="2" t="s">
        <v>717</v>
      </c>
    </row>
    <row r="629" spans="1:3" x14ac:dyDescent="0.2">
      <c r="A629" s="2">
        <v>628</v>
      </c>
      <c r="B629" s="2">
        <v>60</v>
      </c>
      <c r="C629" s="2" t="s">
        <v>1442</v>
      </c>
    </row>
    <row r="630" spans="1:3" x14ac:dyDescent="0.2">
      <c r="A630" s="2">
        <v>629</v>
      </c>
      <c r="B630" s="2">
        <v>60</v>
      </c>
      <c r="C630" s="2" t="s">
        <v>737</v>
      </c>
    </row>
    <row r="631" spans="1:3" x14ac:dyDescent="0.2">
      <c r="A631" s="2">
        <v>630</v>
      </c>
      <c r="B631" s="2">
        <v>60</v>
      </c>
      <c r="C631" s="2" t="s">
        <v>1443</v>
      </c>
    </row>
    <row r="632" spans="1:3" x14ac:dyDescent="0.2">
      <c r="A632" s="2">
        <v>631</v>
      </c>
      <c r="B632" s="2">
        <v>60</v>
      </c>
      <c r="C632" s="2" t="s">
        <v>1444</v>
      </c>
    </row>
    <row r="633" spans="1:3" x14ac:dyDescent="0.2">
      <c r="A633" s="2">
        <v>632</v>
      </c>
      <c r="B633" s="2">
        <v>60</v>
      </c>
      <c r="C633" s="2" t="s">
        <v>1445</v>
      </c>
    </row>
    <row r="634" spans="1:3" x14ac:dyDescent="0.2">
      <c r="A634" s="2">
        <v>633</v>
      </c>
      <c r="B634" s="2">
        <v>60</v>
      </c>
      <c r="C634" s="2" t="s">
        <v>1446</v>
      </c>
    </row>
    <row r="635" spans="1:3" x14ac:dyDescent="0.2">
      <c r="A635" s="2">
        <v>634</v>
      </c>
      <c r="B635" s="2">
        <v>60</v>
      </c>
      <c r="C635" s="2" t="s">
        <v>1447</v>
      </c>
    </row>
    <row r="636" spans="1:3" x14ac:dyDescent="0.2">
      <c r="A636" s="2">
        <v>635</v>
      </c>
      <c r="B636" s="2">
        <v>60</v>
      </c>
      <c r="C636" s="2" t="s">
        <v>1448</v>
      </c>
    </row>
    <row r="637" spans="1:3" x14ac:dyDescent="0.2">
      <c r="A637" s="2">
        <v>636</v>
      </c>
      <c r="B637" s="2">
        <v>61</v>
      </c>
      <c r="C637" s="2" t="s">
        <v>1449</v>
      </c>
    </row>
    <row r="638" spans="1:3" x14ac:dyDescent="0.2">
      <c r="A638" s="2">
        <v>637</v>
      </c>
      <c r="B638" s="2">
        <v>61</v>
      </c>
      <c r="C638" s="2" t="s">
        <v>1427</v>
      </c>
    </row>
    <row r="639" spans="1:3" x14ac:dyDescent="0.2">
      <c r="A639" s="2">
        <v>638</v>
      </c>
      <c r="B639" s="2">
        <v>61</v>
      </c>
      <c r="C639" s="2" t="s">
        <v>1450</v>
      </c>
    </row>
    <row r="640" spans="1:3" x14ac:dyDescent="0.2">
      <c r="A640" s="2">
        <v>639</v>
      </c>
      <c r="B640" s="2">
        <v>61</v>
      </c>
      <c r="C640" s="2" t="s">
        <v>1451</v>
      </c>
    </row>
    <row r="641" spans="1:3" x14ac:dyDescent="0.2">
      <c r="A641" s="2">
        <v>640</v>
      </c>
      <c r="B641" s="2">
        <v>61</v>
      </c>
      <c r="C641" s="2" t="s">
        <v>1452</v>
      </c>
    </row>
    <row r="642" spans="1:3" x14ac:dyDescent="0.2">
      <c r="A642" s="2">
        <v>641</v>
      </c>
      <c r="B642" s="2">
        <v>61</v>
      </c>
      <c r="C642" s="2" t="s">
        <v>1453</v>
      </c>
    </row>
    <row r="643" spans="1:3" x14ac:dyDescent="0.2">
      <c r="A643" s="2">
        <v>642</v>
      </c>
      <c r="B643" s="2">
        <v>61</v>
      </c>
      <c r="C643" s="2" t="s">
        <v>1454</v>
      </c>
    </row>
    <row r="644" spans="1:3" x14ac:dyDescent="0.2">
      <c r="A644" s="2">
        <v>643</v>
      </c>
      <c r="B644" s="2">
        <v>61</v>
      </c>
      <c r="C644" s="2" t="s">
        <v>1151</v>
      </c>
    </row>
    <row r="645" spans="1:3" x14ac:dyDescent="0.2">
      <c r="A645" s="2">
        <v>644</v>
      </c>
      <c r="B645" s="2">
        <v>42</v>
      </c>
      <c r="C645" s="2" t="s">
        <v>1455</v>
      </c>
    </row>
    <row r="646" spans="1:3" x14ac:dyDescent="0.2">
      <c r="A646" s="2">
        <v>645</v>
      </c>
      <c r="B646" s="2">
        <v>42</v>
      </c>
      <c r="C646" s="2" t="s">
        <v>1456</v>
      </c>
    </row>
    <row r="647" spans="1:3" x14ac:dyDescent="0.2">
      <c r="A647" s="2">
        <v>646</v>
      </c>
      <c r="B647" s="2">
        <v>42</v>
      </c>
      <c r="C647" s="2" t="s">
        <v>1457</v>
      </c>
    </row>
    <row r="648" spans="1:3" x14ac:dyDescent="0.2">
      <c r="A648" s="2">
        <v>647</v>
      </c>
      <c r="B648" s="2">
        <v>42</v>
      </c>
      <c r="C648" s="2" t="s">
        <v>1458</v>
      </c>
    </row>
    <row r="649" spans="1:3" x14ac:dyDescent="0.2">
      <c r="A649" s="2">
        <v>648</v>
      </c>
      <c r="B649" s="2">
        <v>42</v>
      </c>
      <c r="C649" s="2" t="s">
        <v>1459</v>
      </c>
    </row>
    <row r="650" spans="1:3" x14ac:dyDescent="0.2">
      <c r="A650" s="2">
        <v>649</v>
      </c>
      <c r="B650" s="2">
        <v>42</v>
      </c>
      <c r="C650" s="2" t="s">
        <v>1460</v>
      </c>
    </row>
    <row r="651" spans="1:3" x14ac:dyDescent="0.2">
      <c r="A651" s="2">
        <v>650</v>
      </c>
      <c r="B651" s="2">
        <v>42</v>
      </c>
      <c r="C651" s="2" t="s">
        <v>1461</v>
      </c>
    </row>
    <row r="652" spans="1:3" x14ac:dyDescent="0.2">
      <c r="A652" s="2">
        <v>651</v>
      </c>
      <c r="B652" s="2">
        <v>42</v>
      </c>
      <c r="C652" s="2" t="s">
        <v>1462</v>
      </c>
    </row>
    <row r="653" spans="1:3" x14ac:dyDescent="0.2">
      <c r="A653" s="2">
        <v>652</v>
      </c>
      <c r="B653" s="2">
        <v>42</v>
      </c>
      <c r="C653" s="2" t="s">
        <v>1463</v>
      </c>
    </row>
    <row r="654" spans="1:3" x14ac:dyDescent="0.2">
      <c r="A654" s="2">
        <v>653</v>
      </c>
      <c r="B654" s="2">
        <v>42</v>
      </c>
      <c r="C654" s="2" t="s">
        <v>1464</v>
      </c>
    </row>
    <row r="655" spans="1:3" x14ac:dyDescent="0.2">
      <c r="A655" s="2">
        <v>654</v>
      </c>
      <c r="B655" s="2">
        <v>42</v>
      </c>
      <c r="C655" s="2" t="s">
        <v>1465</v>
      </c>
    </row>
    <row r="656" spans="1:3" x14ac:dyDescent="0.2">
      <c r="A656" s="2">
        <v>655</v>
      </c>
      <c r="B656" s="2">
        <v>42</v>
      </c>
      <c r="C656" s="2" t="s">
        <v>1466</v>
      </c>
    </row>
    <row r="657" spans="1:3" x14ac:dyDescent="0.2">
      <c r="A657" s="2">
        <v>656</v>
      </c>
      <c r="B657" s="2">
        <v>42</v>
      </c>
      <c r="C657" s="2" t="s">
        <v>1467</v>
      </c>
    </row>
    <row r="658" spans="1:3" x14ac:dyDescent="0.2">
      <c r="A658" s="2">
        <v>657</v>
      </c>
      <c r="B658" s="2">
        <v>42</v>
      </c>
      <c r="C658" s="2" t="s">
        <v>1468</v>
      </c>
    </row>
    <row r="659" spans="1:3" x14ac:dyDescent="0.2">
      <c r="A659" s="2">
        <v>658</v>
      </c>
      <c r="B659" s="2">
        <v>42</v>
      </c>
      <c r="C659" s="2" t="s">
        <v>1469</v>
      </c>
    </row>
    <row r="660" spans="1:3" x14ac:dyDescent="0.2">
      <c r="A660" s="2">
        <v>659</v>
      </c>
      <c r="B660" s="2">
        <v>42</v>
      </c>
      <c r="C660" s="2" t="s">
        <v>1136</v>
      </c>
    </row>
    <row r="661" spans="1:3" x14ac:dyDescent="0.2">
      <c r="A661" s="2">
        <v>660</v>
      </c>
      <c r="B661" s="2">
        <v>42</v>
      </c>
      <c r="C661" s="2" t="s">
        <v>1470</v>
      </c>
    </row>
    <row r="662" spans="1:3" x14ac:dyDescent="0.2">
      <c r="A662" s="2">
        <v>661</v>
      </c>
      <c r="B662" s="2">
        <v>42</v>
      </c>
      <c r="C662" s="2" t="s">
        <v>1471</v>
      </c>
    </row>
    <row r="663" spans="1:3" x14ac:dyDescent="0.2">
      <c r="A663" s="2">
        <v>662</v>
      </c>
      <c r="B663" s="2">
        <v>42</v>
      </c>
      <c r="C663" s="2" t="s">
        <v>1472</v>
      </c>
    </row>
    <row r="664" spans="1:3" x14ac:dyDescent="0.2">
      <c r="A664" s="2">
        <v>663</v>
      </c>
      <c r="B664" s="2">
        <v>42</v>
      </c>
      <c r="C664" s="2" t="s">
        <v>1473</v>
      </c>
    </row>
    <row r="665" spans="1:3" x14ac:dyDescent="0.2">
      <c r="A665" s="2">
        <v>664</v>
      </c>
      <c r="B665" s="2">
        <v>42</v>
      </c>
      <c r="C665" s="2" t="s">
        <v>1474</v>
      </c>
    </row>
    <row r="666" spans="1:3" x14ac:dyDescent="0.2">
      <c r="A666" s="2">
        <v>665</v>
      </c>
      <c r="B666" s="2">
        <v>42</v>
      </c>
      <c r="C666" s="2" t="s">
        <v>1475</v>
      </c>
    </row>
    <row r="667" spans="1:3" x14ac:dyDescent="0.2">
      <c r="A667" s="2">
        <v>666</v>
      </c>
      <c r="B667" s="2">
        <v>42</v>
      </c>
      <c r="C667" s="2" t="s">
        <v>1476</v>
      </c>
    </row>
    <row r="668" spans="1:3" x14ac:dyDescent="0.2">
      <c r="A668" s="2">
        <v>667</v>
      </c>
      <c r="B668" s="2">
        <v>61</v>
      </c>
      <c r="C668" s="2" t="s">
        <v>1477</v>
      </c>
    </row>
    <row r="669" spans="1:3" x14ac:dyDescent="0.2">
      <c r="A669" s="2">
        <v>668</v>
      </c>
      <c r="B669" s="2">
        <v>61</v>
      </c>
      <c r="C669" s="2" t="s">
        <v>1478</v>
      </c>
    </row>
    <row r="670" spans="1:3" x14ac:dyDescent="0.2">
      <c r="A670" s="2">
        <v>669</v>
      </c>
      <c r="B670" s="2">
        <v>61</v>
      </c>
      <c r="C670" s="2" t="s">
        <v>1479</v>
      </c>
    </row>
    <row r="671" spans="1:3" x14ac:dyDescent="0.2">
      <c r="A671" s="2">
        <v>670</v>
      </c>
      <c r="B671" s="2">
        <v>61</v>
      </c>
      <c r="C671" s="2" t="s">
        <v>1480</v>
      </c>
    </row>
    <row r="672" spans="1:3" x14ac:dyDescent="0.2">
      <c r="A672" s="2">
        <v>671</v>
      </c>
      <c r="B672" s="2">
        <v>61</v>
      </c>
      <c r="C672" s="2" t="s">
        <v>690</v>
      </c>
    </row>
    <row r="673" spans="1:3" x14ac:dyDescent="0.2">
      <c r="A673" s="2">
        <v>672</v>
      </c>
      <c r="B673" s="2">
        <v>49</v>
      </c>
      <c r="C673" s="2" t="s">
        <v>1481</v>
      </c>
    </row>
    <row r="674" spans="1:3" x14ac:dyDescent="0.2">
      <c r="A674" s="2">
        <v>673</v>
      </c>
      <c r="B674" s="2">
        <v>49</v>
      </c>
      <c r="C674" s="2" t="s">
        <v>1482</v>
      </c>
    </row>
    <row r="675" spans="1:3" x14ac:dyDescent="0.2">
      <c r="A675" s="2">
        <v>674</v>
      </c>
      <c r="B675" s="2">
        <v>49</v>
      </c>
      <c r="C675" s="2" t="s">
        <v>1483</v>
      </c>
    </row>
    <row r="676" spans="1:3" x14ac:dyDescent="0.2">
      <c r="A676" s="2">
        <v>675</v>
      </c>
      <c r="B676" s="2">
        <v>49</v>
      </c>
      <c r="C676" s="2" t="s">
        <v>1484</v>
      </c>
    </row>
    <row r="677" spans="1:3" x14ac:dyDescent="0.2">
      <c r="A677" s="2">
        <v>676</v>
      </c>
      <c r="B677" s="2">
        <v>49</v>
      </c>
      <c r="C677" s="2" t="s">
        <v>1485</v>
      </c>
    </row>
    <row r="678" spans="1:3" x14ac:dyDescent="0.2">
      <c r="A678" s="2">
        <v>677</v>
      </c>
      <c r="B678" s="2">
        <v>49</v>
      </c>
      <c r="C678" s="2" t="s">
        <v>723</v>
      </c>
    </row>
    <row r="679" spans="1:3" x14ac:dyDescent="0.2">
      <c r="A679" s="2">
        <v>678</v>
      </c>
      <c r="B679" s="2">
        <v>49</v>
      </c>
      <c r="C679" s="2" t="s">
        <v>1486</v>
      </c>
    </row>
    <row r="680" spans="1:3" x14ac:dyDescent="0.2">
      <c r="A680" s="2">
        <v>679</v>
      </c>
      <c r="B680" s="2">
        <v>84</v>
      </c>
      <c r="C680" s="2" t="s">
        <v>1487</v>
      </c>
    </row>
    <row r="681" spans="1:3" x14ac:dyDescent="0.2">
      <c r="A681" s="2">
        <v>680</v>
      </c>
      <c r="B681" s="2">
        <v>84</v>
      </c>
      <c r="C681" s="2" t="s">
        <v>716</v>
      </c>
    </row>
    <row r="682" spans="1:3" x14ac:dyDescent="0.2">
      <c r="A682" s="2">
        <v>681</v>
      </c>
      <c r="B682" s="2">
        <v>84</v>
      </c>
      <c r="C682" s="2" t="s">
        <v>1488</v>
      </c>
    </row>
    <row r="683" spans="1:3" x14ac:dyDescent="0.2">
      <c r="A683" s="2">
        <v>682</v>
      </c>
      <c r="B683" s="2">
        <v>84</v>
      </c>
      <c r="C683" s="2" t="s">
        <v>1311</v>
      </c>
    </row>
    <row r="684" spans="1:3" x14ac:dyDescent="0.2">
      <c r="A684" s="2">
        <v>683</v>
      </c>
      <c r="B684" s="2">
        <v>84</v>
      </c>
      <c r="C684" s="2" t="s">
        <v>1489</v>
      </c>
    </row>
    <row r="685" spans="1:3" x14ac:dyDescent="0.2">
      <c r="A685" s="2">
        <v>684</v>
      </c>
      <c r="B685" s="2">
        <v>84</v>
      </c>
      <c r="C685" s="2" t="s">
        <v>1490</v>
      </c>
    </row>
    <row r="686" spans="1:3" x14ac:dyDescent="0.2">
      <c r="A686" s="2">
        <v>685</v>
      </c>
      <c r="B686" s="2">
        <v>84</v>
      </c>
      <c r="C686" s="2" t="s">
        <v>1491</v>
      </c>
    </row>
    <row r="687" spans="1:3" x14ac:dyDescent="0.2">
      <c r="A687" s="2">
        <v>686</v>
      </c>
      <c r="B687" s="2">
        <v>84</v>
      </c>
      <c r="C687" s="2" t="s">
        <v>1492</v>
      </c>
    </row>
    <row r="688" spans="1:3" x14ac:dyDescent="0.2">
      <c r="A688" s="2">
        <v>687</v>
      </c>
      <c r="B688" s="2">
        <v>84</v>
      </c>
      <c r="C688" s="2" t="s">
        <v>1493</v>
      </c>
    </row>
    <row r="689" spans="1:3" x14ac:dyDescent="0.2">
      <c r="A689" s="2">
        <v>688</v>
      </c>
      <c r="B689" s="2">
        <v>84</v>
      </c>
      <c r="C689" s="2" t="s">
        <v>1494</v>
      </c>
    </row>
    <row r="690" spans="1:3" x14ac:dyDescent="0.2">
      <c r="A690" s="2">
        <v>689</v>
      </c>
      <c r="B690" s="2">
        <v>84</v>
      </c>
      <c r="C690" s="2" t="s">
        <v>1495</v>
      </c>
    </row>
    <row r="691" spans="1:3" x14ac:dyDescent="0.2">
      <c r="A691" s="2">
        <v>690</v>
      </c>
      <c r="B691" s="2">
        <v>84</v>
      </c>
      <c r="C691" s="2" t="s">
        <v>1496</v>
      </c>
    </row>
    <row r="692" spans="1:3" x14ac:dyDescent="0.2">
      <c r="A692" s="2">
        <v>691</v>
      </c>
      <c r="B692" s="2">
        <v>84</v>
      </c>
      <c r="C692" s="2" t="s">
        <v>1497</v>
      </c>
    </row>
    <row r="693" spans="1:3" x14ac:dyDescent="0.2">
      <c r="A693" s="2">
        <v>692</v>
      </c>
      <c r="B693" s="2">
        <v>84</v>
      </c>
      <c r="C693" s="2" t="s">
        <v>1498</v>
      </c>
    </row>
    <row r="694" spans="1:3" x14ac:dyDescent="0.2">
      <c r="A694" s="2">
        <v>693</v>
      </c>
      <c r="B694" s="2">
        <v>84</v>
      </c>
      <c r="C694" s="2" t="s">
        <v>1499</v>
      </c>
    </row>
    <row r="695" spans="1:3" x14ac:dyDescent="0.2">
      <c r="A695" s="2">
        <v>694</v>
      </c>
      <c r="B695" s="2">
        <v>84</v>
      </c>
      <c r="C695" s="2" t="s">
        <v>1500</v>
      </c>
    </row>
    <row r="696" spans="1:3" x14ac:dyDescent="0.2">
      <c r="A696" s="2">
        <v>695</v>
      </c>
      <c r="B696" s="2">
        <v>84</v>
      </c>
      <c r="C696" s="2" t="s">
        <v>1501</v>
      </c>
    </row>
    <row r="697" spans="1:3" x14ac:dyDescent="0.2">
      <c r="A697" s="2">
        <v>696</v>
      </c>
      <c r="B697" s="2">
        <v>84</v>
      </c>
      <c r="C697" s="2" t="s">
        <v>1502</v>
      </c>
    </row>
    <row r="698" spans="1:3" x14ac:dyDescent="0.2">
      <c r="A698" s="2">
        <v>697</v>
      </c>
      <c r="B698" s="2">
        <v>84</v>
      </c>
      <c r="C698" s="2" t="s">
        <v>1392</v>
      </c>
    </row>
    <row r="699" spans="1:3" x14ac:dyDescent="0.2">
      <c r="A699" s="2">
        <v>698</v>
      </c>
      <c r="B699" s="2">
        <v>84</v>
      </c>
      <c r="C699" s="2" t="s">
        <v>1503</v>
      </c>
    </row>
    <row r="700" spans="1:3" x14ac:dyDescent="0.2">
      <c r="A700" s="2">
        <v>699</v>
      </c>
      <c r="B700" s="2">
        <v>84</v>
      </c>
      <c r="C700" s="2" t="s">
        <v>1504</v>
      </c>
    </row>
    <row r="701" spans="1:3" x14ac:dyDescent="0.2">
      <c r="A701" s="2">
        <v>700</v>
      </c>
      <c r="B701" s="2">
        <v>84</v>
      </c>
      <c r="C701" s="2" t="s">
        <v>724</v>
      </c>
    </row>
    <row r="702" spans="1:3" x14ac:dyDescent="0.2">
      <c r="A702" s="2">
        <v>701</v>
      </c>
      <c r="B702" s="2">
        <v>84</v>
      </c>
      <c r="C702" s="2" t="s">
        <v>1505</v>
      </c>
    </row>
    <row r="703" spans="1:3" x14ac:dyDescent="0.2">
      <c r="A703" s="2">
        <v>702</v>
      </c>
      <c r="B703" s="2">
        <v>84</v>
      </c>
      <c r="C703" s="2" t="s">
        <v>736</v>
      </c>
    </row>
    <row r="704" spans="1:3" x14ac:dyDescent="0.2">
      <c r="A704" s="2">
        <v>703</v>
      </c>
      <c r="B704" s="2">
        <v>84</v>
      </c>
      <c r="C704" s="2" t="s">
        <v>1506</v>
      </c>
    </row>
    <row r="705" spans="1:3" x14ac:dyDescent="0.2">
      <c r="A705" s="2">
        <v>704</v>
      </c>
      <c r="B705" s="2">
        <v>84</v>
      </c>
      <c r="C705" s="2" t="s">
        <v>1507</v>
      </c>
    </row>
    <row r="706" spans="1:3" x14ac:dyDescent="0.2">
      <c r="A706" s="2">
        <v>705</v>
      </c>
      <c r="B706" s="2">
        <v>84</v>
      </c>
      <c r="C706" s="2" t="s">
        <v>1508</v>
      </c>
    </row>
    <row r="707" spans="1:3" x14ac:dyDescent="0.2">
      <c r="A707" s="2">
        <v>706</v>
      </c>
      <c r="B707" s="2">
        <v>84</v>
      </c>
      <c r="C707" s="2" t="s">
        <v>1509</v>
      </c>
    </row>
    <row r="708" spans="1:3" x14ac:dyDescent="0.2">
      <c r="A708" s="2">
        <v>707</v>
      </c>
      <c r="B708" s="2">
        <v>84</v>
      </c>
      <c r="C708" s="2" t="s">
        <v>1510</v>
      </c>
    </row>
    <row r="709" spans="1:3" x14ac:dyDescent="0.2">
      <c r="A709" s="2">
        <v>708</v>
      </c>
      <c r="B709" s="2">
        <v>84</v>
      </c>
      <c r="C709" s="2" t="s">
        <v>1511</v>
      </c>
    </row>
    <row r="710" spans="1:3" x14ac:dyDescent="0.2">
      <c r="A710" s="2">
        <v>709</v>
      </c>
      <c r="B710" s="2">
        <v>84</v>
      </c>
      <c r="C710" s="2" t="s">
        <v>1512</v>
      </c>
    </row>
    <row r="711" spans="1:3" x14ac:dyDescent="0.2">
      <c r="A711" s="2">
        <v>710</v>
      </c>
      <c r="B711" s="2">
        <v>84</v>
      </c>
      <c r="C711" s="2" t="s">
        <v>1513</v>
      </c>
    </row>
    <row r="712" spans="1:3" x14ac:dyDescent="0.2">
      <c r="A712" s="2">
        <v>711</v>
      </c>
      <c r="B712" s="2">
        <v>84</v>
      </c>
      <c r="C712" s="2" t="s">
        <v>1514</v>
      </c>
    </row>
    <row r="713" spans="1:3" x14ac:dyDescent="0.2">
      <c r="A713" s="2">
        <v>712</v>
      </c>
      <c r="B713" s="2">
        <v>84</v>
      </c>
      <c r="C713" s="2" t="s">
        <v>1515</v>
      </c>
    </row>
    <row r="714" spans="1:3" x14ac:dyDescent="0.2">
      <c r="A714" s="2">
        <v>713</v>
      </c>
      <c r="B714" s="2">
        <v>84</v>
      </c>
      <c r="C714" s="2" t="s">
        <v>707</v>
      </c>
    </row>
    <row r="715" spans="1:3" x14ac:dyDescent="0.2">
      <c r="A715" s="2">
        <v>714</v>
      </c>
      <c r="B715" s="2">
        <v>84</v>
      </c>
      <c r="C715" s="2" t="s">
        <v>1516</v>
      </c>
    </row>
    <row r="716" spans="1:3" x14ac:dyDescent="0.2">
      <c r="A716" s="2">
        <v>715</v>
      </c>
      <c r="B716" s="2">
        <v>84</v>
      </c>
      <c r="C716" s="2" t="s">
        <v>1517</v>
      </c>
    </row>
    <row r="717" spans="1:3" x14ac:dyDescent="0.2">
      <c r="A717" s="2">
        <v>716</v>
      </c>
      <c r="B717" s="2">
        <v>84</v>
      </c>
      <c r="C717" s="2" t="s">
        <v>1288</v>
      </c>
    </row>
    <row r="718" spans="1:3" x14ac:dyDescent="0.2">
      <c r="A718" s="2">
        <v>717</v>
      </c>
      <c r="B718" s="2">
        <v>84</v>
      </c>
      <c r="C718" s="2" t="s">
        <v>1518</v>
      </c>
    </row>
    <row r="719" spans="1:3" x14ac:dyDescent="0.2">
      <c r="A719" s="2">
        <v>718</v>
      </c>
      <c r="B719" s="2">
        <v>84</v>
      </c>
      <c r="C719" s="2" t="s">
        <v>1519</v>
      </c>
    </row>
    <row r="720" spans="1:3" x14ac:dyDescent="0.2">
      <c r="A720" s="2">
        <v>719</v>
      </c>
      <c r="B720" s="2">
        <v>84</v>
      </c>
      <c r="C720" s="2" t="s">
        <v>1520</v>
      </c>
    </row>
    <row r="721" spans="1:3" x14ac:dyDescent="0.2">
      <c r="A721" s="2">
        <v>720</v>
      </c>
      <c r="B721" s="2">
        <v>84</v>
      </c>
      <c r="C721" s="2" t="s">
        <v>1521</v>
      </c>
    </row>
    <row r="722" spans="1:3" x14ac:dyDescent="0.2">
      <c r="A722" s="2">
        <v>721</v>
      </c>
      <c r="B722" s="2">
        <v>84</v>
      </c>
      <c r="C722" s="2" t="s">
        <v>1522</v>
      </c>
    </row>
    <row r="723" spans="1:3" x14ac:dyDescent="0.2">
      <c r="A723" s="2">
        <v>722</v>
      </c>
      <c r="B723" s="2">
        <v>84</v>
      </c>
      <c r="C723" s="2" t="s">
        <v>1523</v>
      </c>
    </row>
    <row r="724" spans="1:3" x14ac:dyDescent="0.2">
      <c r="A724" s="2">
        <v>723</v>
      </c>
      <c r="B724" s="2">
        <v>84</v>
      </c>
      <c r="C724" s="2" t="s">
        <v>1524</v>
      </c>
    </row>
    <row r="725" spans="1:3" x14ac:dyDescent="0.2">
      <c r="A725" s="2">
        <v>724</v>
      </c>
      <c r="B725" s="2">
        <v>84</v>
      </c>
      <c r="C725" s="2" t="s">
        <v>1199</v>
      </c>
    </row>
    <row r="726" spans="1:3" x14ac:dyDescent="0.2">
      <c r="A726" s="2">
        <v>725</v>
      </c>
      <c r="B726" s="2">
        <v>84</v>
      </c>
      <c r="C726" s="2" t="s">
        <v>1398</v>
      </c>
    </row>
    <row r="727" spans="1:3" x14ac:dyDescent="0.2">
      <c r="A727" s="2">
        <v>726</v>
      </c>
      <c r="B727" s="2">
        <v>84</v>
      </c>
      <c r="C727" s="2" t="s">
        <v>1525</v>
      </c>
    </row>
    <row r="728" spans="1:3" x14ac:dyDescent="0.2">
      <c r="A728" s="2">
        <v>727</v>
      </c>
      <c r="B728" s="2">
        <v>84</v>
      </c>
      <c r="C728" s="2" t="s">
        <v>1526</v>
      </c>
    </row>
    <row r="729" spans="1:3" x14ac:dyDescent="0.2">
      <c r="A729" s="2">
        <v>728</v>
      </c>
      <c r="B729" s="2">
        <v>84</v>
      </c>
      <c r="C729" s="2" t="s">
        <v>1527</v>
      </c>
    </row>
    <row r="730" spans="1:3" x14ac:dyDescent="0.2">
      <c r="A730" s="2">
        <v>729</v>
      </c>
      <c r="B730" s="2">
        <v>84</v>
      </c>
      <c r="C730" s="2" t="s">
        <v>1528</v>
      </c>
    </row>
    <row r="731" spans="1:3" x14ac:dyDescent="0.2">
      <c r="A731" s="2">
        <v>730</v>
      </c>
      <c r="B731" s="2">
        <v>84</v>
      </c>
      <c r="C731" s="2" t="s">
        <v>1529</v>
      </c>
    </row>
    <row r="732" spans="1:3" x14ac:dyDescent="0.2">
      <c r="A732" s="2">
        <v>731</v>
      </c>
      <c r="B732" s="2">
        <v>84</v>
      </c>
      <c r="C732" s="2" t="s">
        <v>1402</v>
      </c>
    </row>
    <row r="733" spans="1:3" x14ac:dyDescent="0.2">
      <c r="A733" s="2">
        <v>732</v>
      </c>
      <c r="B733" s="2">
        <v>84</v>
      </c>
      <c r="C733" s="2" t="s">
        <v>1530</v>
      </c>
    </row>
    <row r="734" spans="1:3" x14ac:dyDescent="0.2">
      <c r="A734" s="2">
        <v>733</v>
      </c>
      <c r="B734" s="2">
        <v>84</v>
      </c>
      <c r="C734" s="2" t="s">
        <v>1531</v>
      </c>
    </row>
    <row r="735" spans="1:3" x14ac:dyDescent="0.2">
      <c r="A735" s="2">
        <v>734</v>
      </c>
      <c r="B735" s="2">
        <v>84</v>
      </c>
      <c r="C735" s="2" t="s">
        <v>1532</v>
      </c>
    </row>
    <row r="736" spans="1:3" x14ac:dyDescent="0.2">
      <c r="A736" s="2">
        <v>735</v>
      </c>
      <c r="B736" s="2">
        <v>84</v>
      </c>
      <c r="C736" s="2" t="s">
        <v>1533</v>
      </c>
    </row>
    <row r="737" spans="1:3" x14ac:dyDescent="0.2">
      <c r="A737" s="2">
        <v>736</v>
      </c>
      <c r="B737" s="2">
        <v>84</v>
      </c>
      <c r="C737" s="2" t="s">
        <v>1534</v>
      </c>
    </row>
    <row r="738" spans="1:3" x14ac:dyDescent="0.2">
      <c r="A738" s="2">
        <v>737</v>
      </c>
      <c r="B738" s="2">
        <v>84</v>
      </c>
      <c r="C738" s="2" t="s">
        <v>1535</v>
      </c>
    </row>
    <row r="739" spans="1:3" x14ac:dyDescent="0.2">
      <c r="A739" s="2">
        <v>738</v>
      </c>
      <c r="B739" s="2">
        <v>84</v>
      </c>
      <c r="C739" s="2" t="s">
        <v>1536</v>
      </c>
    </row>
    <row r="740" spans="1:3" x14ac:dyDescent="0.2">
      <c r="A740" s="2">
        <v>739</v>
      </c>
      <c r="B740" s="2">
        <v>84</v>
      </c>
      <c r="C740" s="2" t="s">
        <v>1537</v>
      </c>
    </row>
    <row r="741" spans="1:3" x14ac:dyDescent="0.2">
      <c r="A741" s="2">
        <v>740</v>
      </c>
      <c r="B741" s="2">
        <v>84</v>
      </c>
      <c r="C741" s="2" t="s">
        <v>1538</v>
      </c>
    </row>
    <row r="742" spans="1:3" x14ac:dyDescent="0.2">
      <c r="A742" s="2">
        <v>741</v>
      </c>
      <c r="B742" s="2">
        <v>84</v>
      </c>
      <c r="C742" s="2" t="s">
        <v>1539</v>
      </c>
    </row>
    <row r="743" spans="1:3" x14ac:dyDescent="0.2">
      <c r="A743" s="2">
        <v>742</v>
      </c>
      <c r="B743" s="2">
        <v>84</v>
      </c>
      <c r="C743" s="2" t="s">
        <v>1540</v>
      </c>
    </row>
    <row r="744" spans="1:3" x14ac:dyDescent="0.2">
      <c r="A744" s="2">
        <v>743</v>
      </c>
      <c r="B744" s="2">
        <v>84</v>
      </c>
      <c r="C744" s="2" t="s">
        <v>1541</v>
      </c>
    </row>
    <row r="745" spans="1:3" x14ac:dyDescent="0.2">
      <c r="A745" s="2">
        <v>744</v>
      </c>
      <c r="B745" s="2">
        <v>84</v>
      </c>
      <c r="C745" s="2" t="s">
        <v>1542</v>
      </c>
    </row>
    <row r="746" spans="1:3" x14ac:dyDescent="0.2">
      <c r="A746" s="2">
        <v>745</v>
      </c>
      <c r="B746" s="2">
        <v>84</v>
      </c>
      <c r="C746" s="2" t="s">
        <v>1543</v>
      </c>
    </row>
    <row r="747" spans="1:3" x14ac:dyDescent="0.2">
      <c r="A747" s="2">
        <v>746</v>
      </c>
      <c r="B747" s="2">
        <v>84</v>
      </c>
      <c r="C747" s="2" t="s">
        <v>1544</v>
      </c>
    </row>
    <row r="748" spans="1:3" x14ac:dyDescent="0.2">
      <c r="A748" s="2">
        <v>747</v>
      </c>
      <c r="B748" s="2">
        <v>84</v>
      </c>
      <c r="C748" s="2" t="s">
        <v>1545</v>
      </c>
    </row>
    <row r="749" spans="1:3" x14ac:dyDescent="0.2">
      <c r="A749" s="2">
        <v>748</v>
      </c>
      <c r="B749" s="2">
        <v>84</v>
      </c>
      <c r="C749" s="2" t="s">
        <v>1546</v>
      </c>
    </row>
    <row r="750" spans="1:3" x14ac:dyDescent="0.2">
      <c r="A750" s="2">
        <v>749</v>
      </c>
      <c r="B750" s="2">
        <v>84</v>
      </c>
      <c r="C750" s="2" t="s">
        <v>1547</v>
      </c>
    </row>
    <row r="751" spans="1:3" x14ac:dyDescent="0.2">
      <c r="A751" s="2">
        <v>750</v>
      </c>
      <c r="B751" s="2">
        <v>84</v>
      </c>
      <c r="C751" s="2" t="s">
        <v>1548</v>
      </c>
    </row>
    <row r="752" spans="1:3" x14ac:dyDescent="0.2">
      <c r="A752" s="2">
        <v>751</v>
      </c>
      <c r="B752" s="2">
        <v>84</v>
      </c>
      <c r="C752" s="2" t="s">
        <v>1548</v>
      </c>
    </row>
    <row r="753" spans="1:3" x14ac:dyDescent="0.2">
      <c r="A753" s="2">
        <v>752</v>
      </c>
      <c r="B753" s="2">
        <v>84</v>
      </c>
      <c r="C753" s="2" t="s">
        <v>1549</v>
      </c>
    </row>
    <row r="754" spans="1:3" x14ac:dyDescent="0.2">
      <c r="A754" s="2">
        <v>753</v>
      </c>
      <c r="B754" s="2">
        <v>84</v>
      </c>
      <c r="C754" s="2" t="s">
        <v>1550</v>
      </c>
    </row>
    <row r="755" spans="1:3" x14ac:dyDescent="0.2">
      <c r="A755" s="2">
        <v>754</v>
      </c>
      <c r="B755" s="2">
        <v>84</v>
      </c>
      <c r="C755" s="2" t="s">
        <v>1551</v>
      </c>
    </row>
    <row r="756" spans="1:3" x14ac:dyDescent="0.2">
      <c r="A756" s="2">
        <v>755</v>
      </c>
      <c r="B756" s="2">
        <v>84</v>
      </c>
      <c r="C756" s="2" t="s">
        <v>1552</v>
      </c>
    </row>
    <row r="757" spans="1:3" x14ac:dyDescent="0.2">
      <c r="A757" s="2">
        <v>756</v>
      </c>
      <c r="B757" s="2">
        <v>84</v>
      </c>
      <c r="C757" s="2" t="s">
        <v>1553</v>
      </c>
    </row>
    <row r="758" spans="1:3" x14ac:dyDescent="0.2">
      <c r="A758" s="2">
        <v>757</v>
      </c>
      <c r="B758" s="2">
        <v>84</v>
      </c>
      <c r="C758" s="2" t="s">
        <v>1554</v>
      </c>
    </row>
    <row r="759" spans="1:3" x14ac:dyDescent="0.2">
      <c r="A759" s="2">
        <v>758</v>
      </c>
      <c r="B759" s="2">
        <v>84</v>
      </c>
      <c r="C759" s="2" t="s">
        <v>1555</v>
      </c>
    </row>
    <row r="760" spans="1:3" x14ac:dyDescent="0.2">
      <c r="A760" s="2">
        <v>759</v>
      </c>
      <c r="B760" s="2">
        <v>84</v>
      </c>
      <c r="C760" s="2" t="s">
        <v>1151</v>
      </c>
    </row>
    <row r="761" spans="1:3" x14ac:dyDescent="0.2">
      <c r="A761" s="2">
        <v>760</v>
      </c>
      <c r="B761" s="2">
        <v>84</v>
      </c>
      <c r="C761" s="2" t="s">
        <v>1556</v>
      </c>
    </row>
    <row r="762" spans="1:3" x14ac:dyDescent="0.2">
      <c r="A762" s="2">
        <v>761</v>
      </c>
      <c r="B762" s="2">
        <v>84</v>
      </c>
      <c r="C762" s="2" t="s">
        <v>1557</v>
      </c>
    </row>
    <row r="763" spans="1:3" x14ac:dyDescent="0.2">
      <c r="A763" s="2">
        <v>762</v>
      </c>
      <c r="B763" s="2">
        <v>84</v>
      </c>
      <c r="C763" s="2" t="s">
        <v>1558</v>
      </c>
    </row>
    <row r="764" spans="1:3" x14ac:dyDescent="0.2">
      <c r="A764" s="2">
        <v>763</v>
      </c>
      <c r="B764" s="2">
        <v>84</v>
      </c>
      <c r="C764" s="2" t="s">
        <v>1559</v>
      </c>
    </row>
    <row r="765" spans="1:3" x14ac:dyDescent="0.2">
      <c r="A765" s="2">
        <v>764</v>
      </c>
      <c r="B765" s="2">
        <v>84</v>
      </c>
      <c r="C765" s="2" t="s">
        <v>1560</v>
      </c>
    </row>
    <row r="766" spans="1:3" x14ac:dyDescent="0.2">
      <c r="A766" s="2">
        <v>765</v>
      </c>
      <c r="B766" s="2">
        <v>84</v>
      </c>
      <c r="C766" s="2" t="s">
        <v>1561</v>
      </c>
    </row>
    <row r="767" spans="1:3" x14ac:dyDescent="0.2">
      <c r="A767" s="2">
        <v>766</v>
      </c>
      <c r="B767" s="2">
        <v>84</v>
      </c>
      <c r="C767" s="2" t="s">
        <v>752</v>
      </c>
    </row>
    <row r="768" spans="1:3" x14ac:dyDescent="0.2">
      <c r="A768" s="2">
        <v>767</v>
      </c>
      <c r="B768" s="2">
        <v>84</v>
      </c>
      <c r="C768" s="2" t="s">
        <v>1562</v>
      </c>
    </row>
    <row r="769" spans="1:3" x14ac:dyDescent="0.2">
      <c r="A769" s="2">
        <v>768</v>
      </c>
      <c r="B769" s="2">
        <v>84</v>
      </c>
      <c r="C769" s="2" t="s">
        <v>1563</v>
      </c>
    </row>
    <row r="770" spans="1:3" x14ac:dyDescent="0.2">
      <c r="A770" s="2">
        <v>769</v>
      </c>
      <c r="B770" s="2">
        <v>84</v>
      </c>
      <c r="C770" s="2" t="s">
        <v>1564</v>
      </c>
    </row>
    <row r="771" spans="1:3" x14ac:dyDescent="0.2">
      <c r="A771" s="2">
        <v>770</v>
      </c>
      <c r="B771" s="2">
        <v>84</v>
      </c>
      <c r="C771" s="2" t="s">
        <v>1565</v>
      </c>
    </row>
    <row r="772" spans="1:3" x14ac:dyDescent="0.2">
      <c r="A772" s="2">
        <v>771</v>
      </c>
      <c r="B772" s="2">
        <v>84</v>
      </c>
      <c r="C772" s="2" t="s">
        <v>1566</v>
      </c>
    </row>
    <row r="773" spans="1:3" x14ac:dyDescent="0.2">
      <c r="A773" s="2">
        <v>772</v>
      </c>
      <c r="B773" s="2">
        <v>84</v>
      </c>
      <c r="C773" s="2" t="s">
        <v>1567</v>
      </c>
    </row>
    <row r="774" spans="1:3" x14ac:dyDescent="0.2">
      <c r="A774" s="2">
        <v>773</v>
      </c>
      <c r="B774" s="2">
        <v>84</v>
      </c>
      <c r="C774" s="2" t="s">
        <v>1568</v>
      </c>
    </row>
    <row r="775" spans="1:3" x14ac:dyDescent="0.2">
      <c r="A775" s="2">
        <v>774</v>
      </c>
      <c r="B775" s="2">
        <v>84</v>
      </c>
      <c r="C775" s="2" t="s">
        <v>1569</v>
      </c>
    </row>
    <row r="776" spans="1:3" x14ac:dyDescent="0.2">
      <c r="A776" s="2">
        <v>775</v>
      </c>
      <c r="B776" s="2">
        <v>84</v>
      </c>
      <c r="C776" s="2" t="s">
        <v>1570</v>
      </c>
    </row>
    <row r="777" spans="1:3" x14ac:dyDescent="0.2">
      <c r="A777" s="2">
        <v>776</v>
      </c>
      <c r="B777" s="2">
        <v>84</v>
      </c>
      <c r="C777" s="2" t="s">
        <v>1571</v>
      </c>
    </row>
    <row r="778" spans="1:3" x14ac:dyDescent="0.2">
      <c r="A778" s="2">
        <v>777</v>
      </c>
      <c r="B778" s="2">
        <v>84</v>
      </c>
      <c r="C778" s="2" t="s">
        <v>1572</v>
      </c>
    </row>
    <row r="779" spans="1:3" x14ac:dyDescent="0.2">
      <c r="A779" s="2">
        <v>778</v>
      </c>
      <c r="B779" s="2">
        <v>84</v>
      </c>
      <c r="C779" s="2" t="s">
        <v>1573</v>
      </c>
    </row>
    <row r="780" spans="1:3" x14ac:dyDescent="0.2">
      <c r="A780" s="2">
        <v>779</v>
      </c>
      <c r="B780" s="2">
        <v>84</v>
      </c>
      <c r="C780" s="2" t="s">
        <v>1574</v>
      </c>
    </row>
    <row r="781" spans="1:3" x14ac:dyDescent="0.2">
      <c r="A781" s="2">
        <v>780</v>
      </c>
      <c r="B781" s="2">
        <v>84</v>
      </c>
      <c r="C781" s="2" t="s">
        <v>1575</v>
      </c>
    </row>
    <row r="782" spans="1:3" x14ac:dyDescent="0.2">
      <c r="A782" s="2">
        <v>781</v>
      </c>
      <c r="B782" s="2">
        <v>84</v>
      </c>
      <c r="C782" s="2" t="s">
        <v>1576</v>
      </c>
    </row>
    <row r="783" spans="1:3" x14ac:dyDescent="0.2">
      <c r="A783" s="2">
        <v>782</v>
      </c>
      <c r="B783" s="2">
        <v>84</v>
      </c>
      <c r="C783" s="2" t="s">
        <v>1577</v>
      </c>
    </row>
    <row r="784" spans="1:3" x14ac:dyDescent="0.2">
      <c r="A784" s="2">
        <v>783</v>
      </c>
      <c r="B784" s="2">
        <v>84</v>
      </c>
      <c r="C784" s="2" t="s">
        <v>1578</v>
      </c>
    </row>
    <row r="785" spans="1:3" x14ac:dyDescent="0.2">
      <c r="A785" s="2">
        <v>784</v>
      </c>
      <c r="B785" s="2">
        <v>84</v>
      </c>
      <c r="C785" s="2" t="s">
        <v>1579</v>
      </c>
    </row>
    <row r="786" spans="1:3" x14ac:dyDescent="0.2">
      <c r="A786" s="2">
        <v>785</v>
      </c>
      <c r="B786" s="2">
        <v>84</v>
      </c>
      <c r="C786" s="2" t="s">
        <v>1580</v>
      </c>
    </row>
    <row r="787" spans="1:3" x14ac:dyDescent="0.2">
      <c r="A787" s="2">
        <v>786</v>
      </c>
      <c r="B787" s="2">
        <v>84</v>
      </c>
      <c r="C787" s="2" t="s">
        <v>1581</v>
      </c>
    </row>
    <row r="788" spans="1:3" x14ac:dyDescent="0.2">
      <c r="A788" s="2">
        <v>787</v>
      </c>
      <c r="B788" s="2">
        <v>84</v>
      </c>
      <c r="C788" s="2" t="s">
        <v>1302</v>
      </c>
    </row>
    <row r="789" spans="1:3" x14ac:dyDescent="0.2">
      <c r="A789" s="2">
        <v>788</v>
      </c>
      <c r="B789" s="2">
        <v>84</v>
      </c>
      <c r="C789" s="2" t="s">
        <v>1582</v>
      </c>
    </row>
    <row r="790" spans="1:3" x14ac:dyDescent="0.2">
      <c r="A790" s="2">
        <v>789</v>
      </c>
      <c r="B790" s="2">
        <v>84</v>
      </c>
      <c r="C790" s="2" t="s">
        <v>1583</v>
      </c>
    </row>
    <row r="791" spans="1:3" x14ac:dyDescent="0.2">
      <c r="A791" s="2">
        <v>790</v>
      </c>
      <c r="B791" s="2">
        <v>84</v>
      </c>
      <c r="C791" s="2" t="s">
        <v>1584</v>
      </c>
    </row>
    <row r="792" spans="1:3" x14ac:dyDescent="0.2">
      <c r="A792" s="2">
        <v>791</v>
      </c>
      <c r="B792" s="2">
        <v>84</v>
      </c>
      <c r="C792" s="2" t="s">
        <v>1585</v>
      </c>
    </row>
    <row r="793" spans="1:3" x14ac:dyDescent="0.2">
      <c r="A793" s="2">
        <v>792</v>
      </c>
      <c r="B793" s="2">
        <v>84</v>
      </c>
      <c r="C793" s="2" t="s">
        <v>1586</v>
      </c>
    </row>
    <row r="794" spans="1:3" x14ac:dyDescent="0.2">
      <c r="A794" s="2">
        <v>793</v>
      </c>
      <c r="B794" s="2">
        <v>84</v>
      </c>
      <c r="C794" s="2" t="s">
        <v>1587</v>
      </c>
    </row>
    <row r="795" spans="1:3" x14ac:dyDescent="0.2">
      <c r="A795" s="2">
        <v>794</v>
      </c>
      <c r="B795" s="2">
        <v>84</v>
      </c>
      <c r="C795" s="2" t="s">
        <v>1588</v>
      </c>
    </row>
    <row r="796" spans="1:3" x14ac:dyDescent="0.2">
      <c r="A796" s="2">
        <v>795</v>
      </c>
      <c r="B796" s="2">
        <v>84</v>
      </c>
      <c r="C796" s="2" t="s">
        <v>1589</v>
      </c>
    </row>
    <row r="797" spans="1:3" x14ac:dyDescent="0.2">
      <c r="A797" s="2">
        <v>796</v>
      </c>
      <c r="B797" s="2">
        <v>84</v>
      </c>
      <c r="C797" s="2" t="s">
        <v>1590</v>
      </c>
    </row>
    <row r="798" spans="1:3" x14ac:dyDescent="0.2">
      <c r="A798" s="2">
        <v>797</v>
      </c>
      <c r="B798" s="2">
        <v>84</v>
      </c>
      <c r="C798" s="2" t="s">
        <v>1591</v>
      </c>
    </row>
    <row r="799" spans="1:3" x14ac:dyDescent="0.2">
      <c r="A799" s="2">
        <v>798</v>
      </c>
      <c r="B799" s="2">
        <v>84</v>
      </c>
      <c r="C799" s="2" t="s">
        <v>1592</v>
      </c>
    </row>
    <row r="800" spans="1:3" x14ac:dyDescent="0.2">
      <c r="A800" s="2">
        <v>799</v>
      </c>
      <c r="B800" s="2">
        <v>84</v>
      </c>
      <c r="C800" s="2" t="s">
        <v>1593</v>
      </c>
    </row>
    <row r="801" spans="1:3" x14ac:dyDescent="0.2">
      <c r="A801" s="2">
        <v>800</v>
      </c>
      <c r="B801" s="2">
        <v>84</v>
      </c>
      <c r="C801" s="2" t="s">
        <v>1594</v>
      </c>
    </row>
    <row r="802" spans="1:3" x14ac:dyDescent="0.2">
      <c r="A802" s="2">
        <v>801</v>
      </c>
      <c r="B802" s="2">
        <v>84</v>
      </c>
      <c r="C802" s="2" t="s">
        <v>1595</v>
      </c>
    </row>
    <row r="803" spans="1:3" x14ac:dyDescent="0.2">
      <c r="A803" s="2">
        <v>802</v>
      </c>
      <c r="B803" s="2">
        <v>84</v>
      </c>
      <c r="C803" s="2" t="s">
        <v>1159</v>
      </c>
    </row>
    <row r="804" spans="1:3" x14ac:dyDescent="0.2">
      <c r="A804" s="2">
        <v>803</v>
      </c>
      <c r="B804" s="2">
        <v>84</v>
      </c>
      <c r="C804" s="2" t="s">
        <v>1596</v>
      </c>
    </row>
    <row r="805" spans="1:3" x14ac:dyDescent="0.2">
      <c r="A805" s="2">
        <v>804</v>
      </c>
      <c r="B805" s="2">
        <v>84</v>
      </c>
      <c r="C805" s="2" t="s">
        <v>733</v>
      </c>
    </row>
    <row r="806" spans="1:3" x14ac:dyDescent="0.2">
      <c r="A806" s="2">
        <v>805</v>
      </c>
      <c r="B806" s="2">
        <v>84</v>
      </c>
      <c r="C806" s="2" t="s">
        <v>1597</v>
      </c>
    </row>
    <row r="807" spans="1:3" x14ac:dyDescent="0.2">
      <c r="A807" s="2">
        <v>806</v>
      </c>
      <c r="B807" s="2">
        <v>84</v>
      </c>
      <c r="C807" s="2" t="s">
        <v>1598</v>
      </c>
    </row>
    <row r="808" spans="1:3" x14ac:dyDescent="0.2">
      <c r="A808" s="2">
        <v>807</v>
      </c>
      <c r="B808" s="2">
        <v>84</v>
      </c>
      <c r="C808" s="2" t="s">
        <v>1185</v>
      </c>
    </row>
    <row r="809" spans="1:3" x14ac:dyDescent="0.2">
      <c r="A809" s="2">
        <v>808</v>
      </c>
      <c r="B809" s="2">
        <v>84</v>
      </c>
      <c r="C809" s="2" t="s">
        <v>1599</v>
      </c>
    </row>
    <row r="810" spans="1:3" x14ac:dyDescent="0.2">
      <c r="A810" s="2">
        <v>809</v>
      </c>
      <c r="B810" s="2">
        <v>84</v>
      </c>
      <c r="C810" s="2" t="s">
        <v>1054</v>
      </c>
    </row>
    <row r="811" spans="1:3" x14ac:dyDescent="0.2">
      <c r="A811" s="2">
        <v>810</v>
      </c>
      <c r="B811" s="2">
        <v>84</v>
      </c>
      <c r="C811" s="2" t="s">
        <v>741</v>
      </c>
    </row>
    <row r="812" spans="1:3" x14ac:dyDescent="0.2">
      <c r="A812" s="2">
        <v>811</v>
      </c>
      <c r="B812" s="2">
        <v>84</v>
      </c>
      <c r="C812" s="2" t="s">
        <v>1600</v>
      </c>
    </row>
    <row r="813" spans="1:3" x14ac:dyDescent="0.2">
      <c r="A813" s="2">
        <v>812</v>
      </c>
      <c r="B813" s="2">
        <v>84</v>
      </c>
      <c r="C813" s="2" t="s">
        <v>1601</v>
      </c>
    </row>
    <row r="814" spans="1:3" x14ac:dyDescent="0.2">
      <c r="A814" s="2">
        <v>813</v>
      </c>
      <c r="B814" s="2">
        <v>84</v>
      </c>
      <c r="C814" s="2" t="s">
        <v>1602</v>
      </c>
    </row>
    <row r="815" spans="1:3" x14ac:dyDescent="0.2">
      <c r="A815" s="2">
        <v>814</v>
      </c>
      <c r="B815" s="2">
        <v>84</v>
      </c>
      <c r="C815" s="2" t="s">
        <v>1065</v>
      </c>
    </row>
    <row r="816" spans="1:3" x14ac:dyDescent="0.2">
      <c r="A816" s="2">
        <v>815</v>
      </c>
      <c r="B816" s="2">
        <v>84</v>
      </c>
      <c r="C816" s="2" t="s">
        <v>1603</v>
      </c>
    </row>
    <row r="817" spans="1:3" x14ac:dyDescent="0.2">
      <c r="A817" s="2">
        <v>816</v>
      </c>
      <c r="B817" s="2">
        <v>84</v>
      </c>
      <c r="C817" s="2" t="s">
        <v>1604</v>
      </c>
    </row>
    <row r="818" spans="1:3" x14ac:dyDescent="0.2">
      <c r="A818" s="2">
        <v>817</v>
      </c>
      <c r="B818" s="2">
        <v>84</v>
      </c>
      <c r="C818" s="2" t="s">
        <v>1605</v>
      </c>
    </row>
    <row r="819" spans="1:3" x14ac:dyDescent="0.2">
      <c r="A819" s="2">
        <v>818</v>
      </c>
      <c r="B819" s="2">
        <v>84</v>
      </c>
      <c r="C819" s="2" t="s">
        <v>1606</v>
      </c>
    </row>
    <row r="820" spans="1:3" x14ac:dyDescent="0.2">
      <c r="A820" s="2">
        <v>819</v>
      </c>
      <c r="B820" s="2">
        <v>84</v>
      </c>
      <c r="C820" s="2" t="s">
        <v>1607</v>
      </c>
    </row>
    <row r="821" spans="1:3" x14ac:dyDescent="0.2">
      <c r="A821" s="2">
        <v>820</v>
      </c>
      <c r="B821" s="2">
        <v>84</v>
      </c>
      <c r="C821" s="2" t="s">
        <v>1608</v>
      </c>
    </row>
    <row r="822" spans="1:3" x14ac:dyDescent="0.2">
      <c r="A822" s="2">
        <v>821</v>
      </c>
      <c r="B822" s="2">
        <v>84</v>
      </c>
      <c r="C822" s="2" t="s">
        <v>1609</v>
      </c>
    </row>
    <row r="823" spans="1:3" x14ac:dyDescent="0.2">
      <c r="A823" s="2">
        <v>822</v>
      </c>
      <c r="B823" s="2">
        <v>84</v>
      </c>
      <c r="C823" s="2" t="s">
        <v>1610</v>
      </c>
    </row>
    <row r="824" spans="1:3" x14ac:dyDescent="0.2">
      <c r="A824" s="2">
        <v>823</v>
      </c>
      <c r="B824" s="2">
        <v>84</v>
      </c>
      <c r="C824" s="2" t="s">
        <v>1611</v>
      </c>
    </row>
    <row r="825" spans="1:3" x14ac:dyDescent="0.2">
      <c r="A825" s="2">
        <v>824</v>
      </c>
      <c r="B825" s="2">
        <v>84</v>
      </c>
      <c r="C825" s="2" t="s">
        <v>1612</v>
      </c>
    </row>
    <row r="826" spans="1:3" x14ac:dyDescent="0.2">
      <c r="A826" s="2">
        <v>825</v>
      </c>
      <c r="B826" s="2">
        <v>84</v>
      </c>
      <c r="C826" s="2" t="s">
        <v>1613</v>
      </c>
    </row>
    <row r="827" spans="1:3" x14ac:dyDescent="0.2">
      <c r="A827" s="2">
        <v>826</v>
      </c>
      <c r="B827" s="2">
        <v>84</v>
      </c>
      <c r="C827" s="2" t="s">
        <v>1614</v>
      </c>
    </row>
    <row r="828" spans="1:3" x14ac:dyDescent="0.2">
      <c r="A828" s="2">
        <v>827</v>
      </c>
      <c r="B828" s="2">
        <v>84</v>
      </c>
      <c r="C828" s="2" t="s">
        <v>1615</v>
      </c>
    </row>
    <row r="829" spans="1:3" x14ac:dyDescent="0.2">
      <c r="A829" s="2">
        <v>828</v>
      </c>
      <c r="B829" s="2">
        <v>84</v>
      </c>
      <c r="C829" s="2" t="s">
        <v>1616</v>
      </c>
    </row>
    <row r="830" spans="1:3" x14ac:dyDescent="0.2">
      <c r="A830" s="2">
        <v>829</v>
      </c>
      <c r="B830" s="2">
        <v>84</v>
      </c>
      <c r="C830" s="2" t="s">
        <v>1617</v>
      </c>
    </row>
    <row r="831" spans="1:3" x14ac:dyDescent="0.2">
      <c r="A831" s="2">
        <v>830</v>
      </c>
      <c r="B831" s="2">
        <v>84</v>
      </c>
      <c r="C831" s="2" t="s">
        <v>1618</v>
      </c>
    </row>
    <row r="832" spans="1:3" x14ac:dyDescent="0.2">
      <c r="A832" s="2">
        <v>831</v>
      </c>
      <c r="B832" s="2">
        <v>84</v>
      </c>
      <c r="C832" s="2" t="s">
        <v>1619</v>
      </c>
    </row>
    <row r="833" spans="1:3" x14ac:dyDescent="0.2">
      <c r="A833" s="2">
        <v>832</v>
      </c>
      <c r="B833" s="2">
        <v>84</v>
      </c>
      <c r="C833" s="2" t="s">
        <v>1620</v>
      </c>
    </row>
    <row r="834" spans="1:3" x14ac:dyDescent="0.2">
      <c r="A834" s="2">
        <v>833</v>
      </c>
      <c r="B834" s="2">
        <v>84</v>
      </c>
      <c r="C834" s="2" t="s">
        <v>1621</v>
      </c>
    </row>
    <row r="835" spans="1:3" x14ac:dyDescent="0.2">
      <c r="A835" s="2">
        <v>834</v>
      </c>
      <c r="B835" s="2">
        <v>84</v>
      </c>
      <c r="C835" s="2" t="s">
        <v>1622</v>
      </c>
    </row>
    <row r="836" spans="1:3" x14ac:dyDescent="0.2">
      <c r="A836" s="2">
        <v>835</v>
      </c>
      <c r="B836" s="2">
        <v>84</v>
      </c>
      <c r="C836" s="2" t="s">
        <v>1623</v>
      </c>
    </row>
    <row r="837" spans="1:3" x14ac:dyDescent="0.2">
      <c r="A837" s="2">
        <v>836</v>
      </c>
      <c r="B837" s="2">
        <v>84</v>
      </c>
      <c r="C837" s="2" t="s">
        <v>1624</v>
      </c>
    </row>
    <row r="838" spans="1:3" x14ac:dyDescent="0.2">
      <c r="A838" s="2">
        <v>837</v>
      </c>
      <c r="B838" s="2">
        <v>84</v>
      </c>
      <c r="C838" s="2" t="s">
        <v>1625</v>
      </c>
    </row>
    <row r="839" spans="1:3" x14ac:dyDescent="0.2">
      <c r="A839" s="2">
        <v>838</v>
      </c>
      <c r="B839" s="2">
        <v>85</v>
      </c>
      <c r="C839" s="2" t="s">
        <v>1626</v>
      </c>
    </row>
    <row r="840" spans="1:3" x14ac:dyDescent="0.2">
      <c r="A840" s="2">
        <v>839</v>
      </c>
      <c r="B840" s="2">
        <v>85</v>
      </c>
      <c r="C840" s="2" t="s">
        <v>1627</v>
      </c>
    </row>
    <row r="841" spans="1:3" x14ac:dyDescent="0.2">
      <c r="A841" s="2">
        <v>840</v>
      </c>
      <c r="B841" s="2">
        <v>85</v>
      </c>
      <c r="C841" s="2" t="s">
        <v>1628</v>
      </c>
    </row>
    <row r="842" spans="1:3" x14ac:dyDescent="0.2">
      <c r="A842" s="2">
        <v>841</v>
      </c>
      <c r="B842" s="2">
        <v>85</v>
      </c>
      <c r="C842" s="2" t="s">
        <v>1629</v>
      </c>
    </row>
    <row r="843" spans="1:3" x14ac:dyDescent="0.2">
      <c r="A843" s="2">
        <v>842</v>
      </c>
      <c r="B843" s="2">
        <v>85</v>
      </c>
      <c r="C843" s="2" t="s">
        <v>1630</v>
      </c>
    </row>
    <row r="844" spans="1:3" x14ac:dyDescent="0.2">
      <c r="A844" s="2">
        <v>843</v>
      </c>
      <c r="B844" s="2">
        <v>85</v>
      </c>
      <c r="C844" s="2" t="s">
        <v>686</v>
      </c>
    </row>
    <row r="845" spans="1:3" x14ac:dyDescent="0.2">
      <c r="A845" s="2">
        <v>844</v>
      </c>
      <c r="B845" s="2">
        <v>85</v>
      </c>
      <c r="C845" s="2" t="s">
        <v>1631</v>
      </c>
    </row>
    <row r="846" spans="1:3" x14ac:dyDescent="0.2">
      <c r="A846" s="2">
        <v>845</v>
      </c>
      <c r="B846" s="2">
        <v>85</v>
      </c>
      <c r="C846" s="2" t="s">
        <v>1632</v>
      </c>
    </row>
    <row r="847" spans="1:3" x14ac:dyDescent="0.2">
      <c r="A847" s="2">
        <v>846</v>
      </c>
      <c r="B847" s="2">
        <v>85</v>
      </c>
      <c r="C847" s="2" t="s">
        <v>1633</v>
      </c>
    </row>
    <row r="848" spans="1:3" x14ac:dyDescent="0.2">
      <c r="A848" s="2">
        <v>847</v>
      </c>
      <c r="B848" s="2">
        <v>85</v>
      </c>
      <c r="C848" s="2" t="s">
        <v>1634</v>
      </c>
    </row>
    <row r="849" spans="1:3" x14ac:dyDescent="0.2">
      <c r="A849" s="2">
        <v>848</v>
      </c>
      <c r="B849" s="2">
        <v>85</v>
      </c>
      <c r="C849" s="2" t="s">
        <v>1635</v>
      </c>
    </row>
    <row r="850" spans="1:3" x14ac:dyDescent="0.2">
      <c r="A850" s="2">
        <v>849</v>
      </c>
      <c r="B850" s="2">
        <v>85</v>
      </c>
      <c r="C850" s="2" t="s">
        <v>1636</v>
      </c>
    </row>
    <row r="851" spans="1:3" x14ac:dyDescent="0.2">
      <c r="A851" s="2">
        <v>850</v>
      </c>
      <c r="B851" s="2">
        <v>85</v>
      </c>
      <c r="C851" s="2" t="s">
        <v>1637</v>
      </c>
    </row>
    <row r="852" spans="1:3" x14ac:dyDescent="0.2">
      <c r="A852" s="2">
        <v>851</v>
      </c>
      <c r="B852" s="2">
        <v>85</v>
      </c>
      <c r="C852" s="2" t="s">
        <v>1638</v>
      </c>
    </row>
    <row r="853" spans="1:3" x14ac:dyDescent="0.2">
      <c r="A853" s="2">
        <v>852</v>
      </c>
      <c r="B853" s="2">
        <v>85</v>
      </c>
      <c r="C853" s="2" t="s">
        <v>1639</v>
      </c>
    </row>
    <row r="854" spans="1:3" x14ac:dyDescent="0.2">
      <c r="A854" s="2">
        <v>853</v>
      </c>
      <c r="B854" s="2">
        <v>85</v>
      </c>
      <c r="C854" s="2" t="s">
        <v>751</v>
      </c>
    </row>
    <row r="855" spans="1:3" x14ac:dyDescent="0.2">
      <c r="A855" s="2">
        <v>854</v>
      </c>
      <c r="B855" s="2">
        <v>85</v>
      </c>
      <c r="C855" s="2" t="s">
        <v>1640</v>
      </c>
    </row>
    <row r="856" spans="1:3" x14ac:dyDescent="0.2">
      <c r="A856" s="2">
        <v>855</v>
      </c>
      <c r="B856" s="2">
        <v>85</v>
      </c>
      <c r="C856" s="2" t="s">
        <v>1513</v>
      </c>
    </row>
    <row r="857" spans="1:3" x14ac:dyDescent="0.2">
      <c r="A857" s="2">
        <v>856</v>
      </c>
      <c r="B857" s="2">
        <v>85</v>
      </c>
      <c r="C857" s="2" t="s">
        <v>1641</v>
      </c>
    </row>
    <row r="858" spans="1:3" x14ac:dyDescent="0.2">
      <c r="A858" s="2">
        <v>857</v>
      </c>
      <c r="B858" s="2">
        <v>85</v>
      </c>
      <c r="C858" s="2" t="s">
        <v>1642</v>
      </c>
    </row>
    <row r="859" spans="1:3" x14ac:dyDescent="0.2">
      <c r="A859" s="2">
        <v>858</v>
      </c>
      <c r="B859" s="2">
        <v>85</v>
      </c>
      <c r="C859" s="2" t="s">
        <v>1643</v>
      </c>
    </row>
    <row r="860" spans="1:3" x14ac:dyDescent="0.2">
      <c r="A860" s="2">
        <v>859</v>
      </c>
      <c r="B860" s="2">
        <v>85</v>
      </c>
      <c r="C860" s="2" t="s">
        <v>1644</v>
      </c>
    </row>
    <row r="861" spans="1:3" x14ac:dyDescent="0.2">
      <c r="A861" s="2">
        <v>860</v>
      </c>
      <c r="B861" s="2">
        <v>85</v>
      </c>
      <c r="C861" s="2" t="s">
        <v>1645</v>
      </c>
    </row>
    <row r="862" spans="1:3" x14ac:dyDescent="0.2">
      <c r="A862" s="2">
        <v>861</v>
      </c>
      <c r="B862" s="2">
        <v>85</v>
      </c>
      <c r="C862" s="2" t="s">
        <v>1646</v>
      </c>
    </row>
    <row r="863" spans="1:3" x14ac:dyDescent="0.2">
      <c r="A863" s="2">
        <v>862</v>
      </c>
      <c r="B863" s="2">
        <v>85</v>
      </c>
      <c r="C863" s="2" t="s">
        <v>1287</v>
      </c>
    </row>
    <row r="864" spans="1:3" x14ac:dyDescent="0.2">
      <c r="A864" s="2">
        <v>863</v>
      </c>
      <c r="B864" s="2">
        <v>85</v>
      </c>
      <c r="C864" s="2" t="s">
        <v>1647</v>
      </c>
    </row>
    <row r="865" spans="1:3" x14ac:dyDescent="0.2">
      <c r="A865" s="2">
        <v>864</v>
      </c>
      <c r="B865" s="2">
        <v>85</v>
      </c>
      <c r="C865" s="2" t="s">
        <v>1648</v>
      </c>
    </row>
    <row r="866" spans="1:3" x14ac:dyDescent="0.2">
      <c r="A866" s="2">
        <v>865</v>
      </c>
      <c r="B866" s="2">
        <v>85</v>
      </c>
      <c r="C866" s="2" t="s">
        <v>1649</v>
      </c>
    </row>
    <row r="867" spans="1:3" x14ac:dyDescent="0.2">
      <c r="A867" s="2">
        <v>866</v>
      </c>
      <c r="B867" s="2">
        <v>85</v>
      </c>
      <c r="C867" s="2" t="s">
        <v>1650</v>
      </c>
    </row>
    <row r="868" spans="1:3" x14ac:dyDescent="0.2">
      <c r="A868" s="2">
        <v>867</v>
      </c>
      <c r="B868" s="2">
        <v>85</v>
      </c>
      <c r="C868" s="2" t="s">
        <v>1651</v>
      </c>
    </row>
    <row r="869" spans="1:3" x14ac:dyDescent="0.2">
      <c r="A869" s="2">
        <v>868</v>
      </c>
      <c r="B869" s="2">
        <v>85</v>
      </c>
      <c r="C869" s="2" t="s">
        <v>1652</v>
      </c>
    </row>
    <row r="870" spans="1:3" x14ac:dyDescent="0.2">
      <c r="A870" s="2">
        <v>869</v>
      </c>
      <c r="B870" s="2">
        <v>85</v>
      </c>
      <c r="C870" s="2" t="s">
        <v>1653</v>
      </c>
    </row>
    <row r="871" spans="1:3" x14ac:dyDescent="0.2">
      <c r="A871" s="2">
        <v>870</v>
      </c>
      <c r="B871" s="2">
        <v>85</v>
      </c>
      <c r="C871" s="2" t="s">
        <v>1654</v>
      </c>
    </row>
    <row r="872" spans="1:3" x14ac:dyDescent="0.2">
      <c r="A872" s="2">
        <v>871</v>
      </c>
      <c r="B872" s="2">
        <v>85</v>
      </c>
      <c r="C872" s="2" t="s">
        <v>748</v>
      </c>
    </row>
    <row r="873" spans="1:3" x14ac:dyDescent="0.2">
      <c r="A873" s="2">
        <v>872</v>
      </c>
      <c r="B873" s="2">
        <v>85</v>
      </c>
      <c r="C873" s="2" t="s">
        <v>1655</v>
      </c>
    </row>
    <row r="874" spans="1:3" x14ac:dyDescent="0.2">
      <c r="A874" s="2">
        <v>873</v>
      </c>
      <c r="B874" s="2">
        <v>85</v>
      </c>
      <c r="C874" s="2" t="s">
        <v>756</v>
      </c>
    </row>
    <row r="875" spans="1:3" x14ac:dyDescent="0.2">
      <c r="A875" s="2">
        <v>874</v>
      </c>
      <c r="B875" s="2">
        <v>85</v>
      </c>
      <c r="C875" s="2" t="s">
        <v>1656</v>
      </c>
    </row>
    <row r="876" spans="1:3" x14ac:dyDescent="0.2">
      <c r="A876" s="2">
        <v>875</v>
      </c>
      <c r="B876" s="2">
        <v>85</v>
      </c>
      <c r="C876" s="2" t="s">
        <v>718</v>
      </c>
    </row>
    <row r="877" spans="1:3" x14ac:dyDescent="0.2">
      <c r="A877" s="2">
        <v>876</v>
      </c>
      <c r="B877" s="2">
        <v>85</v>
      </c>
      <c r="C877" s="2" t="s">
        <v>1657</v>
      </c>
    </row>
    <row r="878" spans="1:3" x14ac:dyDescent="0.2">
      <c r="A878" s="2">
        <v>877</v>
      </c>
      <c r="B878" s="2">
        <v>85</v>
      </c>
      <c r="C878" s="2" t="s">
        <v>1658</v>
      </c>
    </row>
    <row r="879" spans="1:3" x14ac:dyDescent="0.2">
      <c r="A879" s="2">
        <v>878</v>
      </c>
      <c r="B879" s="2">
        <v>85</v>
      </c>
      <c r="C879" s="2" t="s">
        <v>1659</v>
      </c>
    </row>
    <row r="880" spans="1:3" x14ac:dyDescent="0.2">
      <c r="A880" s="2">
        <v>879</v>
      </c>
      <c r="B880" s="2">
        <v>85</v>
      </c>
      <c r="C880" s="2" t="s">
        <v>1660</v>
      </c>
    </row>
    <row r="881" spans="1:3" x14ac:dyDescent="0.2">
      <c r="A881" s="2">
        <v>880</v>
      </c>
      <c r="B881" s="2">
        <v>85</v>
      </c>
      <c r="C881" s="2" t="s">
        <v>1661</v>
      </c>
    </row>
    <row r="882" spans="1:3" x14ac:dyDescent="0.2">
      <c r="A882" s="2">
        <v>881</v>
      </c>
      <c r="B882" s="2">
        <v>85</v>
      </c>
      <c r="C882" s="2" t="s">
        <v>1662</v>
      </c>
    </row>
    <row r="883" spans="1:3" x14ac:dyDescent="0.2">
      <c r="A883" s="2">
        <v>882</v>
      </c>
      <c r="B883" s="2">
        <v>85</v>
      </c>
      <c r="C883" s="2" t="s">
        <v>1663</v>
      </c>
    </row>
    <row r="884" spans="1:3" x14ac:dyDescent="0.2">
      <c r="A884" s="2">
        <v>883</v>
      </c>
      <c r="B884" s="2">
        <v>85</v>
      </c>
      <c r="C884" s="2" t="s">
        <v>1664</v>
      </c>
    </row>
    <row r="885" spans="1:3" x14ac:dyDescent="0.2">
      <c r="A885" s="2">
        <v>884</v>
      </c>
      <c r="B885" s="2">
        <v>85</v>
      </c>
      <c r="C885" s="2" t="s">
        <v>1665</v>
      </c>
    </row>
    <row r="886" spans="1:3" x14ac:dyDescent="0.2">
      <c r="A886" s="2">
        <v>885</v>
      </c>
      <c r="B886" s="2">
        <v>85</v>
      </c>
      <c r="C886" s="2" t="s">
        <v>1333</v>
      </c>
    </row>
    <row r="887" spans="1:3" x14ac:dyDescent="0.2">
      <c r="A887" s="2">
        <v>886</v>
      </c>
      <c r="B887" s="2">
        <v>85</v>
      </c>
      <c r="C887" s="2" t="s">
        <v>1666</v>
      </c>
    </row>
    <row r="888" spans="1:3" x14ac:dyDescent="0.2">
      <c r="A888" s="2">
        <v>887</v>
      </c>
      <c r="B888" s="2">
        <v>85</v>
      </c>
      <c r="C888" s="2" t="s">
        <v>1667</v>
      </c>
    </row>
    <row r="889" spans="1:3" x14ac:dyDescent="0.2">
      <c r="A889" s="2">
        <v>888</v>
      </c>
      <c r="B889" s="2">
        <v>85</v>
      </c>
      <c r="C889" s="2" t="s">
        <v>1668</v>
      </c>
    </row>
    <row r="890" spans="1:3" x14ac:dyDescent="0.2">
      <c r="A890" s="2">
        <v>889</v>
      </c>
      <c r="B890" s="2">
        <v>85</v>
      </c>
      <c r="C890" s="2" t="s">
        <v>1669</v>
      </c>
    </row>
    <row r="891" spans="1:3" x14ac:dyDescent="0.2">
      <c r="A891" s="2">
        <v>890</v>
      </c>
      <c r="B891" s="2">
        <v>85</v>
      </c>
      <c r="C891" s="2" t="s">
        <v>1670</v>
      </c>
    </row>
    <row r="892" spans="1:3" x14ac:dyDescent="0.2">
      <c r="A892" s="2">
        <v>891</v>
      </c>
      <c r="B892" s="2">
        <v>85</v>
      </c>
      <c r="C892" s="2" t="s">
        <v>1671</v>
      </c>
    </row>
    <row r="893" spans="1:3" x14ac:dyDescent="0.2">
      <c r="A893" s="2">
        <v>892</v>
      </c>
      <c r="B893" s="2">
        <v>85</v>
      </c>
      <c r="C893" s="2" t="s">
        <v>1540</v>
      </c>
    </row>
    <row r="894" spans="1:3" x14ac:dyDescent="0.2">
      <c r="A894" s="2">
        <v>893</v>
      </c>
      <c r="B894" s="2">
        <v>85</v>
      </c>
      <c r="C894" s="2" t="s">
        <v>1672</v>
      </c>
    </row>
    <row r="895" spans="1:3" x14ac:dyDescent="0.2">
      <c r="A895" s="2">
        <v>894</v>
      </c>
      <c r="B895" s="2">
        <v>85</v>
      </c>
      <c r="C895" s="2" t="s">
        <v>1673</v>
      </c>
    </row>
    <row r="896" spans="1:3" x14ac:dyDescent="0.2">
      <c r="A896" s="2">
        <v>895</v>
      </c>
      <c r="B896" s="2">
        <v>85</v>
      </c>
      <c r="C896" s="2" t="s">
        <v>1674</v>
      </c>
    </row>
    <row r="897" spans="1:3" x14ac:dyDescent="0.2">
      <c r="A897" s="2">
        <v>896</v>
      </c>
      <c r="B897" s="2">
        <v>85</v>
      </c>
      <c r="C897" s="2" t="s">
        <v>1675</v>
      </c>
    </row>
    <row r="898" spans="1:3" x14ac:dyDescent="0.2">
      <c r="A898" s="2">
        <v>897</v>
      </c>
      <c r="B898" s="2">
        <v>85</v>
      </c>
      <c r="C898" s="2" t="s">
        <v>1676</v>
      </c>
    </row>
    <row r="899" spans="1:3" x14ac:dyDescent="0.2">
      <c r="A899" s="2">
        <v>898</v>
      </c>
      <c r="B899" s="2">
        <v>85</v>
      </c>
      <c r="C899" s="2" t="s">
        <v>1677</v>
      </c>
    </row>
    <row r="900" spans="1:3" x14ac:dyDescent="0.2">
      <c r="A900" s="2">
        <v>899</v>
      </c>
      <c r="B900" s="2">
        <v>85</v>
      </c>
      <c r="C900" s="2" t="s">
        <v>1678</v>
      </c>
    </row>
    <row r="901" spans="1:3" x14ac:dyDescent="0.2">
      <c r="A901" s="2">
        <v>900</v>
      </c>
      <c r="B901" s="2">
        <v>85</v>
      </c>
      <c r="C901" s="2" t="s">
        <v>754</v>
      </c>
    </row>
    <row r="902" spans="1:3" x14ac:dyDescent="0.2">
      <c r="A902" s="2">
        <v>901</v>
      </c>
      <c r="B902" s="2">
        <v>85</v>
      </c>
      <c r="C902" s="2" t="s">
        <v>712</v>
      </c>
    </row>
    <row r="903" spans="1:3" x14ac:dyDescent="0.2">
      <c r="A903" s="2">
        <v>902</v>
      </c>
      <c r="B903" s="2">
        <v>85</v>
      </c>
      <c r="C903" s="2" t="s">
        <v>1679</v>
      </c>
    </row>
    <row r="904" spans="1:3" x14ac:dyDescent="0.2">
      <c r="A904" s="2">
        <v>903</v>
      </c>
      <c r="B904" s="2">
        <v>85</v>
      </c>
      <c r="C904" s="2" t="s">
        <v>1680</v>
      </c>
    </row>
    <row r="905" spans="1:3" x14ac:dyDescent="0.2">
      <c r="A905" s="2">
        <v>904</v>
      </c>
      <c r="B905" s="2">
        <v>85</v>
      </c>
      <c r="C905" s="2" t="s">
        <v>1681</v>
      </c>
    </row>
    <row r="906" spans="1:3" x14ac:dyDescent="0.2">
      <c r="A906" s="2">
        <v>905</v>
      </c>
      <c r="B906" s="2">
        <v>85</v>
      </c>
      <c r="C906" s="2" t="s">
        <v>1682</v>
      </c>
    </row>
    <row r="907" spans="1:3" x14ac:dyDescent="0.2">
      <c r="A907" s="2">
        <v>906</v>
      </c>
      <c r="B907" s="2">
        <v>85</v>
      </c>
      <c r="C907" s="2" t="s">
        <v>1683</v>
      </c>
    </row>
    <row r="908" spans="1:3" x14ac:dyDescent="0.2">
      <c r="A908" s="2">
        <v>907</v>
      </c>
      <c r="B908" s="2">
        <v>85</v>
      </c>
      <c r="C908" s="2" t="s">
        <v>1684</v>
      </c>
    </row>
    <row r="909" spans="1:3" x14ac:dyDescent="0.2">
      <c r="A909" s="2">
        <v>908</v>
      </c>
      <c r="B909" s="2">
        <v>85</v>
      </c>
      <c r="C909" s="2" t="s">
        <v>1685</v>
      </c>
    </row>
    <row r="910" spans="1:3" x14ac:dyDescent="0.2">
      <c r="A910" s="2">
        <v>909</v>
      </c>
      <c r="B910" s="2">
        <v>85</v>
      </c>
      <c r="C910" s="2" t="s">
        <v>1686</v>
      </c>
    </row>
    <row r="911" spans="1:3" x14ac:dyDescent="0.2">
      <c r="A911" s="2">
        <v>910</v>
      </c>
      <c r="B911" s="2">
        <v>85</v>
      </c>
      <c r="C911" s="2" t="s">
        <v>1687</v>
      </c>
    </row>
    <row r="912" spans="1:3" x14ac:dyDescent="0.2">
      <c r="A912" s="2">
        <v>911</v>
      </c>
      <c r="B912" s="2">
        <v>85</v>
      </c>
      <c r="C912" s="2" t="s">
        <v>1688</v>
      </c>
    </row>
    <row r="913" spans="1:3" x14ac:dyDescent="0.2">
      <c r="A913" s="2">
        <v>912</v>
      </c>
      <c r="B913" s="2">
        <v>85</v>
      </c>
      <c r="C913" s="2" t="s">
        <v>1029</v>
      </c>
    </row>
    <row r="914" spans="1:3" x14ac:dyDescent="0.2">
      <c r="A914" s="2">
        <v>913</v>
      </c>
      <c r="B914" s="2">
        <v>85</v>
      </c>
      <c r="C914" s="2" t="s">
        <v>1689</v>
      </c>
    </row>
    <row r="915" spans="1:3" x14ac:dyDescent="0.2">
      <c r="A915" s="2">
        <v>914</v>
      </c>
      <c r="B915" s="2">
        <v>85</v>
      </c>
      <c r="C915" s="2" t="s">
        <v>1690</v>
      </c>
    </row>
    <row r="916" spans="1:3" x14ac:dyDescent="0.2">
      <c r="A916" s="2">
        <v>915</v>
      </c>
      <c r="B916" s="2">
        <v>85</v>
      </c>
      <c r="C916" s="2" t="s">
        <v>1691</v>
      </c>
    </row>
    <row r="917" spans="1:3" x14ac:dyDescent="0.2">
      <c r="A917" s="2">
        <v>916</v>
      </c>
      <c r="B917" s="2">
        <v>85</v>
      </c>
      <c r="C917" s="2" t="s">
        <v>1692</v>
      </c>
    </row>
    <row r="918" spans="1:3" x14ac:dyDescent="0.2">
      <c r="A918" s="2">
        <v>917</v>
      </c>
      <c r="B918" s="2">
        <v>85</v>
      </c>
      <c r="C918" s="2" t="s">
        <v>1693</v>
      </c>
    </row>
    <row r="919" spans="1:3" x14ac:dyDescent="0.2">
      <c r="A919" s="2">
        <v>918</v>
      </c>
      <c r="B919" s="2">
        <v>85</v>
      </c>
      <c r="C919" s="2" t="s">
        <v>1694</v>
      </c>
    </row>
    <row r="920" spans="1:3" x14ac:dyDescent="0.2">
      <c r="A920" s="2">
        <v>919</v>
      </c>
      <c r="B920" s="2">
        <v>85</v>
      </c>
      <c r="C920" s="2" t="s">
        <v>1695</v>
      </c>
    </row>
    <row r="921" spans="1:3" x14ac:dyDescent="0.2">
      <c r="A921" s="2">
        <v>920</v>
      </c>
      <c r="B921" s="2">
        <v>85</v>
      </c>
      <c r="C921" s="2" t="s">
        <v>1696</v>
      </c>
    </row>
    <row r="922" spans="1:3" x14ac:dyDescent="0.2">
      <c r="A922" s="2">
        <v>921</v>
      </c>
      <c r="B922" s="2">
        <v>85</v>
      </c>
      <c r="C922" s="2" t="s">
        <v>1697</v>
      </c>
    </row>
    <row r="923" spans="1:3" x14ac:dyDescent="0.2">
      <c r="A923" s="2">
        <v>922</v>
      </c>
      <c r="B923" s="2">
        <v>85</v>
      </c>
      <c r="C923" s="2" t="s">
        <v>1698</v>
      </c>
    </row>
    <row r="924" spans="1:3" x14ac:dyDescent="0.2">
      <c r="A924" s="2">
        <v>923</v>
      </c>
      <c r="B924" s="2">
        <v>85</v>
      </c>
      <c r="C924" s="2" t="s">
        <v>1699</v>
      </c>
    </row>
    <row r="925" spans="1:3" x14ac:dyDescent="0.2">
      <c r="A925" s="2">
        <v>924</v>
      </c>
      <c r="B925" s="2">
        <v>85</v>
      </c>
      <c r="C925" s="2" t="s">
        <v>1700</v>
      </c>
    </row>
    <row r="926" spans="1:3" x14ac:dyDescent="0.2">
      <c r="A926" s="2">
        <v>925</v>
      </c>
      <c r="B926" s="2">
        <v>85</v>
      </c>
      <c r="C926" s="2" t="s">
        <v>1701</v>
      </c>
    </row>
    <row r="927" spans="1:3" x14ac:dyDescent="0.2">
      <c r="A927" s="2">
        <v>926</v>
      </c>
      <c r="B927" s="2">
        <v>85</v>
      </c>
      <c r="C927" s="2" t="s">
        <v>1702</v>
      </c>
    </row>
    <row r="928" spans="1:3" x14ac:dyDescent="0.2">
      <c r="A928" s="2">
        <v>927</v>
      </c>
      <c r="B928" s="2">
        <v>85</v>
      </c>
      <c r="C928" s="2" t="s">
        <v>1703</v>
      </c>
    </row>
    <row r="929" spans="1:3" x14ac:dyDescent="0.2">
      <c r="A929" s="2">
        <v>928</v>
      </c>
      <c r="B929" s="2">
        <v>85</v>
      </c>
      <c r="C929" s="2" t="s">
        <v>741</v>
      </c>
    </row>
    <row r="930" spans="1:3" x14ac:dyDescent="0.2">
      <c r="A930" s="2">
        <v>929</v>
      </c>
      <c r="B930" s="2">
        <v>85</v>
      </c>
      <c r="C930" s="2" t="s">
        <v>1471</v>
      </c>
    </row>
    <row r="931" spans="1:3" x14ac:dyDescent="0.2">
      <c r="A931" s="2">
        <v>930</v>
      </c>
      <c r="B931" s="2">
        <v>85</v>
      </c>
      <c r="C931" s="2" t="s">
        <v>1704</v>
      </c>
    </row>
    <row r="932" spans="1:3" x14ac:dyDescent="0.2">
      <c r="A932" s="2">
        <v>931</v>
      </c>
      <c r="B932" s="2">
        <v>85</v>
      </c>
      <c r="C932" s="2" t="s">
        <v>1705</v>
      </c>
    </row>
    <row r="933" spans="1:3" x14ac:dyDescent="0.2">
      <c r="A933" s="2">
        <v>932</v>
      </c>
      <c r="B933" s="2">
        <v>85</v>
      </c>
      <c r="C933" s="2" t="s">
        <v>1706</v>
      </c>
    </row>
    <row r="934" spans="1:3" x14ac:dyDescent="0.2">
      <c r="A934" s="2">
        <v>933</v>
      </c>
      <c r="B934" s="2">
        <v>85</v>
      </c>
      <c r="C934" s="2" t="s">
        <v>1707</v>
      </c>
    </row>
    <row r="935" spans="1:3" x14ac:dyDescent="0.2">
      <c r="A935" s="2">
        <v>934</v>
      </c>
      <c r="B935" s="2">
        <v>85</v>
      </c>
      <c r="C935" s="2" t="s">
        <v>1708</v>
      </c>
    </row>
    <row r="936" spans="1:3" x14ac:dyDescent="0.2">
      <c r="A936" s="2">
        <v>935</v>
      </c>
      <c r="B936" s="2">
        <v>85</v>
      </c>
      <c r="C936" s="2" t="s">
        <v>1709</v>
      </c>
    </row>
    <row r="937" spans="1:3" x14ac:dyDescent="0.2">
      <c r="A937" s="2">
        <v>936</v>
      </c>
      <c r="B937" s="2">
        <v>85</v>
      </c>
      <c r="C937" s="2" t="s">
        <v>1710</v>
      </c>
    </row>
    <row r="938" spans="1:3" x14ac:dyDescent="0.2">
      <c r="A938" s="2">
        <v>937</v>
      </c>
      <c r="B938" s="2">
        <v>85</v>
      </c>
      <c r="C938" s="2" t="s">
        <v>1711</v>
      </c>
    </row>
    <row r="939" spans="1:3" x14ac:dyDescent="0.2">
      <c r="A939" s="2">
        <v>938</v>
      </c>
      <c r="B939" s="2">
        <v>85</v>
      </c>
      <c r="C939" s="2" t="s">
        <v>1712</v>
      </c>
    </row>
    <row r="940" spans="1:3" x14ac:dyDescent="0.2">
      <c r="A940" s="2">
        <v>939</v>
      </c>
      <c r="B940" s="2">
        <v>85</v>
      </c>
      <c r="C940" s="2" t="s">
        <v>1713</v>
      </c>
    </row>
    <row r="941" spans="1:3" x14ac:dyDescent="0.2">
      <c r="A941" s="2">
        <v>940</v>
      </c>
      <c r="B941" s="2">
        <v>85</v>
      </c>
      <c r="C941" s="2" t="s">
        <v>1619</v>
      </c>
    </row>
    <row r="942" spans="1:3" x14ac:dyDescent="0.2">
      <c r="A942" s="2">
        <v>941</v>
      </c>
      <c r="B942" s="2">
        <v>85</v>
      </c>
      <c r="C942" s="2" t="s">
        <v>1714</v>
      </c>
    </row>
    <row r="943" spans="1:3" x14ac:dyDescent="0.2">
      <c r="A943" s="2">
        <v>942</v>
      </c>
      <c r="B943" s="2">
        <v>86</v>
      </c>
      <c r="C943" s="2" t="s">
        <v>1715</v>
      </c>
    </row>
    <row r="944" spans="1:3" x14ac:dyDescent="0.2">
      <c r="A944" s="2">
        <v>943</v>
      </c>
      <c r="B944" s="2">
        <v>86</v>
      </c>
      <c r="C944" s="2" t="s">
        <v>694</v>
      </c>
    </row>
    <row r="945" spans="1:3" x14ac:dyDescent="0.2">
      <c r="A945" s="2">
        <v>944</v>
      </c>
      <c r="B945" s="2">
        <v>86</v>
      </c>
      <c r="C945" s="2" t="s">
        <v>1501</v>
      </c>
    </row>
    <row r="946" spans="1:3" x14ac:dyDescent="0.2">
      <c r="A946" s="2">
        <v>945</v>
      </c>
      <c r="B946" s="2">
        <v>86</v>
      </c>
      <c r="C946" s="2" t="s">
        <v>1716</v>
      </c>
    </row>
    <row r="947" spans="1:3" x14ac:dyDescent="0.2">
      <c r="A947" s="2">
        <v>946</v>
      </c>
      <c r="B947" s="2">
        <v>86</v>
      </c>
      <c r="C947" s="2" t="s">
        <v>1717</v>
      </c>
    </row>
    <row r="948" spans="1:3" x14ac:dyDescent="0.2">
      <c r="A948" s="2">
        <v>947</v>
      </c>
      <c r="B948" s="2">
        <v>86</v>
      </c>
      <c r="C948" s="2" t="s">
        <v>1718</v>
      </c>
    </row>
    <row r="949" spans="1:3" x14ac:dyDescent="0.2">
      <c r="A949" s="2">
        <v>948</v>
      </c>
      <c r="B949" s="2">
        <v>86</v>
      </c>
      <c r="C949" s="2" t="s">
        <v>1287</v>
      </c>
    </row>
    <row r="950" spans="1:3" x14ac:dyDescent="0.2">
      <c r="A950" s="2">
        <v>949</v>
      </c>
      <c r="B950" s="2">
        <v>86</v>
      </c>
      <c r="C950" s="2" t="s">
        <v>1518</v>
      </c>
    </row>
    <row r="951" spans="1:3" x14ac:dyDescent="0.2">
      <c r="A951" s="2">
        <v>950</v>
      </c>
      <c r="B951" s="2">
        <v>86</v>
      </c>
      <c r="C951" s="2" t="s">
        <v>1719</v>
      </c>
    </row>
    <row r="952" spans="1:3" x14ac:dyDescent="0.2">
      <c r="A952" s="2">
        <v>951</v>
      </c>
      <c r="B952" s="2">
        <v>86</v>
      </c>
      <c r="C952" s="2" t="s">
        <v>1720</v>
      </c>
    </row>
    <row r="953" spans="1:3" x14ac:dyDescent="0.2">
      <c r="A953" s="2">
        <v>952</v>
      </c>
      <c r="B953" s="2">
        <v>86</v>
      </c>
      <c r="C953" s="2" t="s">
        <v>1721</v>
      </c>
    </row>
    <row r="954" spans="1:3" x14ac:dyDescent="0.2">
      <c r="A954" s="2">
        <v>953</v>
      </c>
      <c r="B954" s="2">
        <v>86</v>
      </c>
      <c r="C954" s="2" t="s">
        <v>1722</v>
      </c>
    </row>
    <row r="955" spans="1:3" x14ac:dyDescent="0.2">
      <c r="A955" s="2">
        <v>954</v>
      </c>
      <c r="B955" s="2">
        <v>86</v>
      </c>
      <c r="C955" s="2" t="s">
        <v>1723</v>
      </c>
    </row>
    <row r="956" spans="1:3" x14ac:dyDescent="0.2">
      <c r="A956" s="2">
        <v>955</v>
      </c>
      <c r="B956" s="2">
        <v>86</v>
      </c>
      <c r="C956" s="2" t="s">
        <v>1724</v>
      </c>
    </row>
    <row r="957" spans="1:3" x14ac:dyDescent="0.2">
      <c r="A957" s="2">
        <v>956</v>
      </c>
      <c r="B957" s="2">
        <v>86</v>
      </c>
      <c r="C957" s="2" t="s">
        <v>1725</v>
      </c>
    </row>
    <row r="958" spans="1:3" x14ac:dyDescent="0.2">
      <c r="A958" s="2">
        <v>957</v>
      </c>
      <c r="B958" s="2">
        <v>86</v>
      </c>
      <c r="C958" s="2" t="s">
        <v>1726</v>
      </c>
    </row>
    <row r="959" spans="1:3" x14ac:dyDescent="0.2">
      <c r="A959" s="2">
        <v>958</v>
      </c>
      <c r="B959" s="2">
        <v>86</v>
      </c>
      <c r="C959" s="2" t="s">
        <v>729</v>
      </c>
    </row>
    <row r="960" spans="1:3" x14ac:dyDescent="0.2">
      <c r="A960" s="2">
        <v>959</v>
      </c>
      <c r="B960" s="2">
        <v>86</v>
      </c>
      <c r="C960" s="2" t="s">
        <v>1727</v>
      </c>
    </row>
    <row r="961" spans="1:3" x14ac:dyDescent="0.2">
      <c r="A961" s="2">
        <v>960</v>
      </c>
      <c r="B961" s="2">
        <v>86</v>
      </c>
      <c r="C961" s="2" t="s">
        <v>1728</v>
      </c>
    </row>
    <row r="962" spans="1:3" x14ac:dyDescent="0.2">
      <c r="A962" s="2">
        <v>961</v>
      </c>
      <c r="B962" s="2">
        <v>86</v>
      </c>
      <c r="C962" s="2" t="s">
        <v>1729</v>
      </c>
    </row>
    <row r="963" spans="1:3" x14ac:dyDescent="0.2">
      <c r="A963" s="2">
        <v>962</v>
      </c>
      <c r="B963" s="2">
        <v>86</v>
      </c>
      <c r="C963" s="2" t="s">
        <v>712</v>
      </c>
    </row>
    <row r="964" spans="1:3" x14ac:dyDescent="0.2">
      <c r="A964" s="2">
        <v>963</v>
      </c>
      <c r="B964" s="2">
        <v>86</v>
      </c>
      <c r="C964" s="2" t="s">
        <v>1730</v>
      </c>
    </row>
    <row r="965" spans="1:3" x14ac:dyDescent="0.2">
      <c r="A965" s="2">
        <v>964</v>
      </c>
      <c r="B965" s="2">
        <v>86</v>
      </c>
      <c r="C965" s="2" t="s">
        <v>1731</v>
      </c>
    </row>
    <row r="966" spans="1:3" x14ac:dyDescent="0.2">
      <c r="A966" s="2">
        <v>965</v>
      </c>
      <c r="B966" s="2">
        <v>86</v>
      </c>
      <c r="C966" s="2" t="s">
        <v>1732</v>
      </c>
    </row>
    <row r="967" spans="1:3" x14ac:dyDescent="0.2">
      <c r="A967" s="2">
        <v>966</v>
      </c>
      <c r="B967" s="2">
        <v>86</v>
      </c>
      <c r="C967" s="2" t="s">
        <v>1733</v>
      </c>
    </row>
    <row r="968" spans="1:3" x14ac:dyDescent="0.2">
      <c r="A968" s="2">
        <v>967</v>
      </c>
      <c r="B968" s="2">
        <v>86</v>
      </c>
      <c r="C968" s="2" t="s">
        <v>1734</v>
      </c>
    </row>
    <row r="969" spans="1:3" x14ac:dyDescent="0.2">
      <c r="A969" s="2">
        <v>968</v>
      </c>
      <c r="B969" s="2">
        <v>86</v>
      </c>
      <c r="C969" s="2" t="s">
        <v>1735</v>
      </c>
    </row>
    <row r="970" spans="1:3" x14ac:dyDescent="0.2">
      <c r="A970" s="2">
        <v>969</v>
      </c>
      <c r="B970" s="2">
        <v>86</v>
      </c>
      <c r="C970" s="2" t="s">
        <v>755</v>
      </c>
    </row>
    <row r="971" spans="1:3" x14ac:dyDescent="0.2">
      <c r="A971" s="2">
        <v>970</v>
      </c>
      <c r="B971" s="2">
        <v>86</v>
      </c>
      <c r="C971" s="2" t="s">
        <v>1001</v>
      </c>
    </row>
    <row r="972" spans="1:3" x14ac:dyDescent="0.2">
      <c r="A972" s="2">
        <v>971</v>
      </c>
      <c r="B972" s="2">
        <v>86</v>
      </c>
      <c r="C972" s="2" t="s">
        <v>687</v>
      </c>
    </row>
    <row r="973" spans="1:3" x14ac:dyDescent="0.2">
      <c r="A973" s="2">
        <v>972</v>
      </c>
      <c r="B973" s="2">
        <v>86</v>
      </c>
      <c r="C973" s="2" t="s">
        <v>1736</v>
      </c>
    </row>
    <row r="974" spans="1:3" x14ac:dyDescent="0.2">
      <c r="A974" s="2">
        <v>973</v>
      </c>
      <c r="B974" s="2">
        <v>86</v>
      </c>
      <c r="C974" s="2" t="s">
        <v>1737</v>
      </c>
    </row>
    <row r="975" spans="1:3" x14ac:dyDescent="0.2">
      <c r="A975" s="2">
        <v>974</v>
      </c>
      <c r="B975" s="2">
        <v>86</v>
      </c>
      <c r="C975" s="2" t="s">
        <v>1738</v>
      </c>
    </row>
    <row r="976" spans="1:3" x14ac:dyDescent="0.2">
      <c r="A976" s="2">
        <v>975</v>
      </c>
      <c r="B976" s="2">
        <v>86</v>
      </c>
      <c r="C976" s="2" t="s">
        <v>1739</v>
      </c>
    </row>
    <row r="977" spans="1:3" x14ac:dyDescent="0.2">
      <c r="A977" s="2">
        <v>976</v>
      </c>
      <c r="B977" s="2">
        <v>86</v>
      </c>
      <c r="C977" s="2" t="s">
        <v>1740</v>
      </c>
    </row>
    <row r="978" spans="1:3" x14ac:dyDescent="0.2">
      <c r="A978" s="2">
        <v>977</v>
      </c>
      <c r="B978" s="2">
        <v>86</v>
      </c>
      <c r="C978" s="2" t="s">
        <v>1741</v>
      </c>
    </row>
    <row r="979" spans="1:3" x14ac:dyDescent="0.2">
      <c r="A979" s="2">
        <v>978</v>
      </c>
      <c r="B979" s="2">
        <v>86</v>
      </c>
      <c r="C979" s="2" t="s">
        <v>1742</v>
      </c>
    </row>
    <row r="980" spans="1:3" x14ac:dyDescent="0.2">
      <c r="A980" s="2">
        <v>979</v>
      </c>
      <c r="B980" s="2">
        <v>86</v>
      </c>
      <c r="C980" s="2" t="s">
        <v>1743</v>
      </c>
    </row>
    <row r="981" spans="1:3" x14ac:dyDescent="0.2">
      <c r="A981" s="2">
        <v>980</v>
      </c>
      <c r="B981" s="2">
        <v>86</v>
      </c>
      <c r="C981" s="2" t="s">
        <v>1744</v>
      </c>
    </row>
    <row r="982" spans="1:3" x14ac:dyDescent="0.2">
      <c r="A982" s="2">
        <v>981</v>
      </c>
      <c r="B982" s="2">
        <v>87</v>
      </c>
      <c r="C982" s="2" t="s">
        <v>1745</v>
      </c>
    </row>
    <row r="983" spans="1:3" x14ac:dyDescent="0.2">
      <c r="A983" s="2">
        <v>982</v>
      </c>
      <c r="B983" s="2">
        <v>87</v>
      </c>
      <c r="C983" s="2" t="s">
        <v>1746</v>
      </c>
    </row>
    <row r="984" spans="1:3" x14ac:dyDescent="0.2">
      <c r="A984" s="2">
        <v>983</v>
      </c>
      <c r="B984" s="2">
        <v>87</v>
      </c>
      <c r="C984" s="2" t="s">
        <v>1077</v>
      </c>
    </row>
    <row r="985" spans="1:3" x14ac:dyDescent="0.2">
      <c r="A985" s="2">
        <v>984</v>
      </c>
      <c r="B985" s="2">
        <v>87</v>
      </c>
      <c r="C985" s="2" t="s">
        <v>1747</v>
      </c>
    </row>
    <row r="986" spans="1:3" x14ac:dyDescent="0.2">
      <c r="A986" s="2">
        <v>985</v>
      </c>
      <c r="B986" s="2">
        <v>87</v>
      </c>
      <c r="C986" s="2" t="s">
        <v>1748</v>
      </c>
    </row>
    <row r="987" spans="1:3" x14ac:dyDescent="0.2">
      <c r="A987" s="2">
        <v>986</v>
      </c>
      <c r="B987" s="2">
        <v>87</v>
      </c>
      <c r="C987" s="2" t="s">
        <v>1585</v>
      </c>
    </row>
    <row r="988" spans="1:3" x14ac:dyDescent="0.2">
      <c r="A988" s="2">
        <v>987</v>
      </c>
      <c r="B988" s="2">
        <v>87</v>
      </c>
      <c r="C988" s="2" t="s">
        <v>1749</v>
      </c>
    </row>
    <row r="989" spans="1:3" x14ac:dyDescent="0.2">
      <c r="A989" s="2">
        <v>988</v>
      </c>
      <c r="B989" s="2">
        <v>87</v>
      </c>
      <c r="C989" s="2" t="s">
        <v>1750</v>
      </c>
    </row>
    <row r="990" spans="1:3" x14ac:dyDescent="0.2">
      <c r="A990" s="2">
        <v>989</v>
      </c>
      <c r="B990" s="2">
        <v>87</v>
      </c>
      <c r="C990" s="2" t="s">
        <v>1751</v>
      </c>
    </row>
    <row r="991" spans="1:3" x14ac:dyDescent="0.2">
      <c r="A991" s="2">
        <v>990</v>
      </c>
      <c r="B991" s="2">
        <v>87</v>
      </c>
      <c r="C991" s="2" t="s">
        <v>1752</v>
      </c>
    </row>
    <row r="992" spans="1:3" x14ac:dyDescent="0.2">
      <c r="A992" s="2">
        <v>991</v>
      </c>
      <c r="B992" s="2">
        <v>87</v>
      </c>
      <c r="C992" s="2" t="s">
        <v>1753</v>
      </c>
    </row>
    <row r="993" spans="1:3" x14ac:dyDescent="0.2">
      <c r="A993" s="2">
        <v>992</v>
      </c>
      <c r="B993" s="2">
        <v>87</v>
      </c>
      <c r="C993" s="2" t="s">
        <v>1754</v>
      </c>
    </row>
    <row r="994" spans="1:3" x14ac:dyDescent="0.2">
      <c r="A994" s="2">
        <v>993</v>
      </c>
      <c r="B994" s="2">
        <v>87</v>
      </c>
      <c r="C994" s="2" t="s">
        <v>1755</v>
      </c>
    </row>
    <row r="995" spans="1:3" x14ac:dyDescent="0.2">
      <c r="A995" s="2">
        <v>994</v>
      </c>
      <c r="B995" s="2">
        <v>44</v>
      </c>
      <c r="C995" s="2" t="s">
        <v>1756</v>
      </c>
    </row>
    <row r="996" spans="1:3" x14ac:dyDescent="0.2">
      <c r="A996" s="2">
        <v>995</v>
      </c>
      <c r="B996" s="2">
        <v>44</v>
      </c>
      <c r="C996" s="2" t="s">
        <v>1757</v>
      </c>
    </row>
    <row r="997" spans="1:3" x14ac:dyDescent="0.2">
      <c r="A997" s="2">
        <v>996</v>
      </c>
      <c r="B997" s="2">
        <v>44</v>
      </c>
      <c r="C997" s="2" t="s">
        <v>1758</v>
      </c>
    </row>
    <row r="998" spans="1:3" x14ac:dyDescent="0.2">
      <c r="A998" s="2">
        <v>997</v>
      </c>
      <c r="B998" s="2">
        <v>44</v>
      </c>
      <c r="C998" s="2" t="s">
        <v>1759</v>
      </c>
    </row>
    <row r="999" spans="1:3" x14ac:dyDescent="0.2">
      <c r="A999" s="2">
        <v>998</v>
      </c>
      <c r="B999" s="2">
        <v>44</v>
      </c>
      <c r="C999" s="2" t="s">
        <v>1760</v>
      </c>
    </row>
    <row r="1000" spans="1:3" x14ac:dyDescent="0.2">
      <c r="A1000" s="2">
        <v>999</v>
      </c>
      <c r="B1000" s="2">
        <v>44</v>
      </c>
      <c r="C1000" s="2" t="s">
        <v>1761</v>
      </c>
    </row>
    <row r="1001" spans="1:3" x14ac:dyDescent="0.2">
      <c r="A1001" s="2">
        <v>1000</v>
      </c>
      <c r="B1001" s="2">
        <v>44</v>
      </c>
      <c r="C1001" s="2" t="s">
        <v>1762</v>
      </c>
    </row>
    <row r="1002" spans="1:3" x14ac:dyDescent="0.2">
      <c r="A1002" s="2">
        <v>1001</v>
      </c>
      <c r="B1002" s="2">
        <v>44</v>
      </c>
      <c r="C1002" s="2" t="s">
        <v>1763</v>
      </c>
    </row>
    <row r="1003" spans="1:3" x14ac:dyDescent="0.2">
      <c r="A1003" s="2">
        <v>1002</v>
      </c>
      <c r="B1003" s="2">
        <v>44</v>
      </c>
      <c r="C1003" s="2" t="s">
        <v>1764</v>
      </c>
    </row>
    <row r="1004" spans="1:3" x14ac:dyDescent="0.2">
      <c r="A1004" s="2">
        <v>1003</v>
      </c>
      <c r="B1004" s="2">
        <v>44</v>
      </c>
      <c r="C1004" s="2" t="s">
        <v>1765</v>
      </c>
    </row>
    <row r="1005" spans="1:3" x14ac:dyDescent="0.2">
      <c r="A1005" s="2">
        <v>1004</v>
      </c>
      <c r="B1005" s="2">
        <v>44</v>
      </c>
      <c r="C1005" s="2" t="s">
        <v>1766</v>
      </c>
    </row>
    <row r="1006" spans="1:3" x14ac:dyDescent="0.2">
      <c r="A1006" s="2">
        <v>1005</v>
      </c>
      <c r="B1006" s="2">
        <v>44</v>
      </c>
      <c r="C1006" s="2" t="s">
        <v>1767</v>
      </c>
    </row>
    <row r="1007" spans="1:3" x14ac:dyDescent="0.2">
      <c r="A1007" s="2">
        <v>1006</v>
      </c>
      <c r="B1007" s="2">
        <v>44</v>
      </c>
      <c r="C1007" s="2" t="s">
        <v>1768</v>
      </c>
    </row>
    <row r="1008" spans="1:3" x14ac:dyDescent="0.2">
      <c r="A1008" s="2">
        <v>1007</v>
      </c>
      <c r="B1008" s="2">
        <v>44</v>
      </c>
      <c r="C1008" s="2" t="s">
        <v>1769</v>
      </c>
    </row>
    <row r="1009" spans="1:3" x14ac:dyDescent="0.2">
      <c r="A1009" s="2">
        <v>1008</v>
      </c>
      <c r="B1009" s="2">
        <v>44</v>
      </c>
      <c r="C1009" s="2" t="s">
        <v>1770</v>
      </c>
    </row>
    <row r="1010" spans="1:3" x14ac:dyDescent="0.2">
      <c r="A1010" s="2">
        <v>1009</v>
      </c>
      <c r="B1010" s="2">
        <v>44</v>
      </c>
      <c r="C1010" s="2" t="s">
        <v>1771</v>
      </c>
    </row>
    <row r="1011" spans="1:3" x14ac:dyDescent="0.2">
      <c r="A1011" s="2">
        <v>1010</v>
      </c>
      <c r="B1011" s="2">
        <v>44</v>
      </c>
      <c r="C1011" s="2" t="s">
        <v>1772</v>
      </c>
    </row>
    <row r="1012" spans="1:3" x14ac:dyDescent="0.2">
      <c r="A1012" s="2">
        <v>1011</v>
      </c>
      <c r="B1012" s="2">
        <v>44</v>
      </c>
      <c r="C1012" s="2" t="s">
        <v>1773</v>
      </c>
    </row>
    <row r="1013" spans="1:3" x14ac:dyDescent="0.2">
      <c r="A1013" s="2">
        <v>1012</v>
      </c>
      <c r="B1013" s="2">
        <v>44</v>
      </c>
      <c r="C1013" s="2" t="s">
        <v>1774</v>
      </c>
    </row>
    <row r="1014" spans="1:3" x14ac:dyDescent="0.2">
      <c r="A1014" s="2">
        <v>1013</v>
      </c>
      <c r="B1014" s="2">
        <v>44</v>
      </c>
      <c r="C1014" s="2" t="s">
        <v>1775</v>
      </c>
    </row>
    <row r="1015" spans="1:3" x14ac:dyDescent="0.2">
      <c r="A1015" s="2">
        <v>1014</v>
      </c>
      <c r="B1015" s="2">
        <v>44</v>
      </c>
      <c r="C1015" s="2" t="s">
        <v>1776</v>
      </c>
    </row>
    <row r="1016" spans="1:3" x14ac:dyDescent="0.2">
      <c r="A1016" s="2">
        <v>1015</v>
      </c>
      <c r="B1016" s="2">
        <v>44</v>
      </c>
      <c r="C1016" s="2" t="s">
        <v>1777</v>
      </c>
    </row>
    <row r="1017" spans="1:3" x14ac:dyDescent="0.2">
      <c r="A1017" s="2">
        <v>1016</v>
      </c>
      <c r="B1017" s="2">
        <v>44</v>
      </c>
      <c r="C1017" s="2" t="s">
        <v>1573</v>
      </c>
    </row>
    <row r="1018" spans="1:3" x14ac:dyDescent="0.2">
      <c r="A1018" s="2">
        <v>1017</v>
      </c>
      <c r="B1018" s="2">
        <v>44</v>
      </c>
      <c r="C1018" s="2" t="s">
        <v>1778</v>
      </c>
    </row>
    <row r="1019" spans="1:3" x14ac:dyDescent="0.2">
      <c r="A1019" s="2">
        <v>1018</v>
      </c>
      <c r="B1019" s="2">
        <v>44</v>
      </c>
      <c r="C1019" s="2" t="s">
        <v>1779</v>
      </c>
    </row>
    <row r="1020" spans="1:3" x14ac:dyDescent="0.2">
      <c r="A1020" s="2">
        <v>1019</v>
      </c>
      <c r="B1020" s="2">
        <v>44</v>
      </c>
      <c r="C1020" s="2" t="s">
        <v>1780</v>
      </c>
    </row>
    <row r="1021" spans="1:3" x14ac:dyDescent="0.2">
      <c r="A1021" s="2">
        <v>1020</v>
      </c>
      <c r="B1021" s="2">
        <v>44</v>
      </c>
      <c r="C1021" s="2" t="s">
        <v>1781</v>
      </c>
    </row>
    <row r="1022" spans="1:3" x14ac:dyDescent="0.2">
      <c r="A1022" s="2">
        <v>1021</v>
      </c>
      <c r="B1022" s="2">
        <v>44</v>
      </c>
      <c r="C1022" s="2" t="s">
        <v>1782</v>
      </c>
    </row>
    <row r="1023" spans="1:3" x14ac:dyDescent="0.2">
      <c r="A1023" s="2">
        <v>1022</v>
      </c>
      <c r="B1023" s="2">
        <v>44</v>
      </c>
      <c r="C1023" s="2" t="s">
        <v>1783</v>
      </c>
    </row>
    <row r="1024" spans="1:3" x14ac:dyDescent="0.2">
      <c r="A1024" s="2">
        <v>1023</v>
      </c>
      <c r="B1024" s="2">
        <v>44</v>
      </c>
      <c r="C1024" s="2" t="s">
        <v>1784</v>
      </c>
    </row>
    <row r="1025" spans="1:3" x14ac:dyDescent="0.2">
      <c r="A1025" s="2">
        <v>1024</v>
      </c>
      <c r="B1025" s="2">
        <v>44</v>
      </c>
      <c r="C1025" s="2" t="s">
        <v>1785</v>
      </c>
    </row>
    <row r="1026" spans="1:3" x14ac:dyDescent="0.2">
      <c r="A1026" s="2">
        <v>1025</v>
      </c>
      <c r="B1026" s="2">
        <v>44</v>
      </c>
      <c r="C1026" s="2" t="s">
        <v>1786</v>
      </c>
    </row>
    <row r="1027" spans="1:3" x14ac:dyDescent="0.2">
      <c r="A1027" s="2">
        <v>1026</v>
      </c>
      <c r="B1027" s="2">
        <v>44</v>
      </c>
      <c r="C1027" s="2" t="s">
        <v>1787</v>
      </c>
    </row>
    <row r="1028" spans="1:3" x14ac:dyDescent="0.2">
      <c r="A1028" s="2">
        <v>1027</v>
      </c>
      <c r="B1028" s="2">
        <v>45</v>
      </c>
      <c r="C1028" s="2" t="s">
        <v>1788</v>
      </c>
    </row>
    <row r="1029" spans="1:3" x14ac:dyDescent="0.2">
      <c r="A1029" s="2">
        <v>1028</v>
      </c>
      <c r="B1029" s="2">
        <v>45</v>
      </c>
      <c r="C1029" s="2" t="s">
        <v>1789</v>
      </c>
    </row>
    <row r="1030" spans="1:3" x14ac:dyDescent="0.2">
      <c r="A1030" s="2">
        <v>1029</v>
      </c>
      <c r="B1030" s="2">
        <v>45</v>
      </c>
      <c r="C1030" s="2" t="s">
        <v>1790</v>
      </c>
    </row>
    <row r="1031" spans="1:3" x14ac:dyDescent="0.2">
      <c r="A1031" s="2">
        <v>1030</v>
      </c>
      <c r="B1031" s="2">
        <v>45</v>
      </c>
      <c r="C1031" s="2" t="s">
        <v>1791</v>
      </c>
    </row>
    <row r="1032" spans="1:3" x14ac:dyDescent="0.2">
      <c r="A1032" s="2">
        <v>1031</v>
      </c>
      <c r="B1032" s="2">
        <v>45</v>
      </c>
      <c r="C1032" s="2" t="s">
        <v>1792</v>
      </c>
    </row>
    <row r="1033" spans="1:3" x14ac:dyDescent="0.2">
      <c r="A1033" s="2">
        <v>1032</v>
      </c>
      <c r="B1033" s="2">
        <v>45</v>
      </c>
      <c r="C1033" s="2" t="s">
        <v>1793</v>
      </c>
    </row>
    <row r="1034" spans="1:3" x14ac:dyDescent="0.2">
      <c r="A1034" s="2">
        <v>1033</v>
      </c>
      <c r="B1034" s="2">
        <v>45</v>
      </c>
      <c r="C1034" s="2" t="s">
        <v>1794</v>
      </c>
    </row>
    <row r="1035" spans="1:3" x14ac:dyDescent="0.2">
      <c r="A1035" s="2">
        <v>1034</v>
      </c>
      <c r="B1035" s="2">
        <v>45</v>
      </c>
      <c r="C1035" s="2" t="s">
        <v>1795</v>
      </c>
    </row>
    <row r="1036" spans="1:3" x14ac:dyDescent="0.2">
      <c r="A1036" s="2">
        <v>1035</v>
      </c>
      <c r="B1036" s="2">
        <v>45</v>
      </c>
      <c r="C1036" s="2" t="s">
        <v>1796</v>
      </c>
    </row>
    <row r="1037" spans="1:3" x14ac:dyDescent="0.2">
      <c r="A1037" s="2">
        <v>1036</v>
      </c>
      <c r="B1037" s="2">
        <v>45</v>
      </c>
      <c r="C1037" s="2" t="s">
        <v>1797</v>
      </c>
    </row>
    <row r="1038" spans="1:3" x14ac:dyDescent="0.2">
      <c r="A1038" s="2">
        <v>1037</v>
      </c>
      <c r="B1038" s="2">
        <v>45</v>
      </c>
      <c r="C1038" s="2" t="s">
        <v>1798</v>
      </c>
    </row>
    <row r="1039" spans="1:3" x14ac:dyDescent="0.2">
      <c r="A1039" s="2">
        <v>1038</v>
      </c>
      <c r="B1039" s="2">
        <v>45</v>
      </c>
      <c r="C1039" s="2" t="s">
        <v>1799</v>
      </c>
    </row>
    <row r="1040" spans="1:3" x14ac:dyDescent="0.2">
      <c r="A1040" s="2">
        <v>1039</v>
      </c>
      <c r="B1040" s="2">
        <v>45</v>
      </c>
      <c r="C1040" s="2" t="s">
        <v>1800</v>
      </c>
    </row>
    <row r="1041" spans="1:3" x14ac:dyDescent="0.2">
      <c r="A1041" s="2">
        <v>1040</v>
      </c>
      <c r="B1041" s="2">
        <v>45</v>
      </c>
      <c r="C1041" s="2" t="s">
        <v>1801</v>
      </c>
    </row>
    <row r="1042" spans="1:3" x14ac:dyDescent="0.2">
      <c r="A1042" s="2">
        <v>1041</v>
      </c>
      <c r="B1042" s="2">
        <v>45</v>
      </c>
      <c r="C1042" s="2" t="s">
        <v>1802</v>
      </c>
    </row>
    <row r="1043" spans="1:3" x14ac:dyDescent="0.2">
      <c r="A1043" s="2">
        <v>1042</v>
      </c>
      <c r="B1043" s="2">
        <v>45</v>
      </c>
      <c r="C1043" s="2" t="s">
        <v>1430</v>
      </c>
    </row>
    <row r="1044" spans="1:3" x14ac:dyDescent="0.2">
      <c r="A1044" s="2">
        <v>1043</v>
      </c>
      <c r="B1044" s="2">
        <v>45</v>
      </c>
      <c r="C1044" s="2" t="s">
        <v>1803</v>
      </c>
    </row>
    <row r="1045" spans="1:3" x14ac:dyDescent="0.2">
      <c r="A1045" s="2">
        <v>1044</v>
      </c>
      <c r="B1045" s="2">
        <v>45</v>
      </c>
      <c r="C1045" s="2" t="s">
        <v>1804</v>
      </c>
    </row>
    <row r="1046" spans="1:3" x14ac:dyDescent="0.2">
      <c r="A1046" s="2">
        <v>1045</v>
      </c>
      <c r="B1046" s="2">
        <v>45</v>
      </c>
      <c r="C1046" s="2" t="s">
        <v>1805</v>
      </c>
    </row>
    <row r="1047" spans="1:3" x14ac:dyDescent="0.2">
      <c r="A1047" s="2">
        <v>1046</v>
      </c>
      <c r="B1047" s="2">
        <v>45</v>
      </c>
      <c r="C1047" s="2" t="s">
        <v>1806</v>
      </c>
    </row>
    <row r="1048" spans="1:3" x14ac:dyDescent="0.2">
      <c r="A1048" s="2">
        <v>1047</v>
      </c>
      <c r="B1048" s="2">
        <v>45</v>
      </c>
      <c r="C1048" s="2" t="s">
        <v>1807</v>
      </c>
    </row>
    <row r="1049" spans="1:3" x14ac:dyDescent="0.2">
      <c r="A1049" s="2">
        <v>1048</v>
      </c>
      <c r="B1049" s="2">
        <v>45</v>
      </c>
      <c r="C1049" s="2" t="s">
        <v>1808</v>
      </c>
    </row>
    <row r="1050" spans="1:3" x14ac:dyDescent="0.2">
      <c r="A1050" s="2">
        <v>1049</v>
      </c>
      <c r="B1050" s="2">
        <v>45</v>
      </c>
      <c r="C1050" s="2" t="s">
        <v>1809</v>
      </c>
    </row>
    <row r="1051" spans="1:3" x14ac:dyDescent="0.2">
      <c r="A1051" s="2">
        <v>1050</v>
      </c>
      <c r="B1051" s="2">
        <v>45</v>
      </c>
      <c r="C1051" s="2" t="s">
        <v>1810</v>
      </c>
    </row>
    <row r="1052" spans="1:3" x14ac:dyDescent="0.2">
      <c r="A1052" s="2">
        <v>1051</v>
      </c>
      <c r="B1052" s="2">
        <v>45</v>
      </c>
      <c r="C1052" s="2" t="s">
        <v>1811</v>
      </c>
    </row>
    <row r="1053" spans="1:3" x14ac:dyDescent="0.2">
      <c r="A1053" s="2">
        <v>1052</v>
      </c>
      <c r="B1053" s="2">
        <v>45</v>
      </c>
      <c r="C1053" s="2" t="s">
        <v>1812</v>
      </c>
    </row>
    <row r="1054" spans="1:3" x14ac:dyDescent="0.2">
      <c r="A1054" s="2">
        <v>1053</v>
      </c>
      <c r="B1054" s="2">
        <v>45</v>
      </c>
      <c r="C1054" s="2" t="s">
        <v>1813</v>
      </c>
    </row>
    <row r="1055" spans="1:3" x14ac:dyDescent="0.2">
      <c r="A1055" s="2">
        <v>1054</v>
      </c>
      <c r="B1055" s="2">
        <v>45</v>
      </c>
      <c r="C1055" s="2" t="s">
        <v>1814</v>
      </c>
    </row>
    <row r="1056" spans="1:3" x14ac:dyDescent="0.2">
      <c r="A1056" s="2">
        <v>1055</v>
      </c>
      <c r="B1056" s="2">
        <v>45</v>
      </c>
      <c r="C1056" s="2" t="s">
        <v>702</v>
      </c>
    </row>
    <row r="1057" spans="1:3" x14ac:dyDescent="0.2">
      <c r="A1057" s="2">
        <v>1056</v>
      </c>
      <c r="B1057" s="2">
        <v>45</v>
      </c>
      <c r="C1057" s="2" t="s">
        <v>1815</v>
      </c>
    </row>
    <row r="1058" spans="1:3" x14ac:dyDescent="0.2">
      <c r="A1058" s="2">
        <v>1057</v>
      </c>
      <c r="B1058" s="2">
        <v>45</v>
      </c>
      <c r="C1058" s="2" t="s">
        <v>1816</v>
      </c>
    </row>
    <row r="1059" spans="1:3" x14ac:dyDescent="0.2">
      <c r="A1059" s="2">
        <v>1058</v>
      </c>
      <c r="B1059" s="2">
        <v>45</v>
      </c>
      <c r="C1059" s="2" t="s">
        <v>1817</v>
      </c>
    </row>
    <row r="1060" spans="1:3" x14ac:dyDescent="0.2">
      <c r="A1060" s="2">
        <v>1059</v>
      </c>
      <c r="B1060" s="2">
        <v>45</v>
      </c>
      <c r="C1060" s="2" t="s">
        <v>1818</v>
      </c>
    </row>
    <row r="1061" spans="1:3" x14ac:dyDescent="0.2">
      <c r="A1061" s="2">
        <v>1060</v>
      </c>
      <c r="B1061" s="2">
        <v>45</v>
      </c>
      <c r="C1061" s="2" t="s">
        <v>1819</v>
      </c>
    </row>
    <row r="1062" spans="1:3" x14ac:dyDescent="0.2">
      <c r="A1062" s="2">
        <v>1061</v>
      </c>
      <c r="B1062" s="2">
        <v>45</v>
      </c>
      <c r="C1062" s="2" t="s">
        <v>1820</v>
      </c>
    </row>
    <row r="1063" spans="1:3" x14ac:dyDescent="0.2">
      <c r="A1063" s="2">
        <v>1062</v>
      </c>
      <c r="B1063" s="2">
        <v>45</v>
      </c>
      <c r="C1063" s="2" t="s">
        <v>1821</v>
      </c>
    </row>
    <row r="1064" spans="1:3" x14ac:dyDescent="0.2">
      <c r="A1064" s="2">
        <v>1063</v>
      </c>
      <c r="B1064" s="2">
        <v>45</v>
      </c>
      <c r="C1064" s="2" t="s">
        <v>1822</v>
      </c>
    </row>
    <row r="1065" spans="1:3" x14ac:dyDescent="0.2">
      <c r="A1065" s="2">
        <v>1064</v>
      </c>
      <c r="B1065" s="2">
        <v>45</v>
      </c>
      <c r="C1065" s="2" t="s">
        <v>1823</v>
      </c>
    </row>
    <row r="1066" spans="1:3" x14ac:dyDescent="0.2">
      <c r="A1066" s="2">
        <v>1065</v>
      </c>
      <c r="B1066" s="2">
        <v>45</v>
      </c>
      <c r="C1066" s="2" t="s">
        <v>1824</v>
      </c>
    </row>
    <row r="1067" spans="1:3" x14ac:dyDescent="0.2">
      <c r="A1067" s="2">
        <v>1066</v>
      </c>
      <c r="B1067" s="2">
        <v>45</v>
      </c>
      <c r="C1067" s="2" t="s">
        <v>1825</v>
      </c>
    </row>
    <row r="1068" spans="1:3" x14ac:dyDescent="0.2">
      <c r="A1068" s="2">
        <v>1067</v>
      </c>
      <c r="B1068" s="2">
        <v>46</v>
      </c>
      <c r="C1068" s="2" t="s">
        <v>1826</v>
      </c>
    </row>
    <row r="1069" spans="1:3" x14ac:dyDescent="0.2">
      <c r="A1069" s="2">
        <v>1068</v>
      </c>
      <c r="B1069" s="2">
        <v>46</v>
      </c>
      <c r="C1069" s="2" t="s">
        <v>1827</v>
      </c>
    </row>
    <row r="1070" spans="1:3" x14ac:dyDescent="0.2">
      <c r="A1070" s="2">
        <v>1069</v>
      </c>
      <c r="B1070" s="2">
        <v>46</v>
      </c>
      <c r="C1070" s="2" t="s">
        <v>1626</v>
      </c>
    </row>
    <row r="1071" spans="1:3" x14ac:dyDescent="0.2">
      <c r="A1071" s="2">
        <v>1070</v>
      </c>
      <c r="B1071" s="2">
        <v>46</v>
      </c>
      <c r="C1071" s="2" t="s">
        <v>1828</v>
      </c>
    </row>
    <row r="1072" spans="1:3" x14ac:dyDescent="0.2">
      <c r="A1072" s="2">
        <v>1071</v>
      </c>
      <c r="B1072" s="2">
        <v>46</v>
      </c>
      <c r="C1072" s="2" t="s">
        <v>1829</v>
      </c>
    </row>
    <row r="1073" spans="1:3" x14ac:dyDescent="0.2">
      <c r="A1073" s="2">
        <v>1072</v>
      </c>
      <c r="B1073" s="2">
        <v>46</v>
      </c>
      <c r="C1073" s="2" t="s">
        <v>1830</v>
      </c>
    </row>
    <row r="1074" spans="1:3" x14ac:dyDescent="0.2">
      <c r="A1074" s="2">
        <v>1073</v>
      </c>
      <c r="B1074" s="2">
        <v>46</v>
      </c>
      <c r="C1074" s="2" t="s">
        <v>1831</v>
      </c>
    </row>
    <row r="1075" spans="1:3" x14ac:dyDescent="0.2">
      <c r="A1075" s="2">
        <v>1074</v>
      </c>
      <c r="B1075" s="2">
        <v>46</v>
      </c>
      <c r="C1075" s="2" t="s">
        <v>1832</v>
      </c>
    </row>
    <row r="1076" spans="1:3" x14ac:dyDescent="0.2">
      <c r="A1076" s="2">
        <v>1075</v>
      </c>
      <c r="B1076" s="2">
        <v>46</v>
      </c>
      <c r="C1076" s="2" t="s">
        <v>1833</v>
      </c>
    </row>
    <row r="1077" spans="1:3" x14ac:dyDescent="0.2">
      <c r="A1077" s="2">
        <v>1076</v>
      </c>
      <c r="B1077" s="2">
        <v>46</v>
      </c>
      <c r="C1077" s="2" t="s">
        <v>1020</v>
      </c>
    </row>
    <row r="1078" spans="1:3" x14ac:dyDescent="0.2">
      <c r="A1078" s="2">
        <v>1077</v>
      </c>
      <c r="B1078" s="2">
        <v>46</v>
      </c>
      <c r="C1078" s="2" t="s">
        <v>1834</v>
      </c>
    </row>
    <row r="1079" spans="1:3" x14ac:dyDescent="0.2">
      <c r="A1079" s="2">
        <v>1078</v>
      </c>
      <c r="B1079" s="2">
        <v>46</v>
      </c>
      <c r="C1079" s="2" t="s">
        <v>1835</v>
      </c>
    </row>
    <row r="1080" spans="1:3" x14ac:dyDescent="0.2">
      <c r="A1080" s="2">
        <v>1079</v>
      </c>
      <c r="B1080" s="2">
        <v>46</v>
      </c>
      <c r="C1080" s="2" t="s">
        <v>1836</v>
      </c>
    </row>
    <row r="1081" spans="1:3" x14ac:dyDescent="0.2">
      <c r="A1081" s="2">
        <v>1080</v>
      </c>
      <c r="B1081" s="2">
        <v>46</v>
      </c>
      <c r="C1081" s="2" t="s">
        <v>1837</v>
      </c>
    </row>
    <row r="1082" spans="1:3" x14ac:dyDescent="0.2">
      <c r="A1082" s="2">
        <v>1081</v>
      </c>
      <c r="B1082" s="2">
        <v>46</v>
      </c>
      <c r="C1082" s="2" t="s">
        <v>1838</v>
      </c>
    </row>
    <row r="1083" spans="1:3" x14ac:dyDescent="0.2">
      <c r="A1083" s="2">
        <v>1082</v>
      </c>
      <c r="B1083" s="2">
        <v>46</v>
      </c>
      <c r="C1083" s="2" t="s">
        <v>1839</v>
      </c>
    </row>
    <row r="1084" spans="1:3" x14ac:dyDescent="0.2">
      <c r="A1084" s="2">
        <v>1083</v>
      </c>
      <c r="B1084" s="2">
        <v>46</v>
      </c>
      <c r="C1084" s="2" t="s">
        <v>1840</v>
      </c>
    </row>
    <row r="1085" spans="1:3" x14ac:dyDescent="0.2">
      <c r="A1085" s="2">
        <v>1084</v>
      </c>
      <c r="B1085" s="2">
        <v>46</v>
      </c>
      <c r="C1085" s="2" t="s">
        <v>1841</v>
      </c>
    </row>
    <row r="1086" spans="1:3" x14ac:dyDescent="0.2">
      <c r="A1086" s="2">
        <v>1085</v>
      </c>
      <c r="B1086" s="2">
        <v>46</v>
      </c>
      <c r="C1086" s="2" t="s">
        <v>1842</v>
      </c>
    </row>
    <row r="1087" spans="1:3" x14ac:dyDescent="0.2">
      <c r="A1087" s="2">
        <v>1086</v>
      </c>
      <c r="B1087" s="2">
        <v>46</v>
      </c>
      <c r="C1087" s="2" t="s">
        <v>1843</v>
      </c>
    </row>
    <row r="1088" spans="1:3" x14ac:dyDescent="0.2">
      <c r="A1088" s="2">
        <v>1087</v>
      </c>
      <c r="B1088" s="2">
        <v>46</v>
      </c>
      <c r="C1088" s="2" t="s">
        <v>1844</v>
      </c>
    </row>
    <row r="1089" spans="1:3" x14ac:dyDescent="0.2">
      <c r="A1089" s="2">
        <v>1088</v>
      </c>
      <c r="B1089" s="2">
        <v>46</v>
      </c>
      <c r="C1089" s="2" t="s">
        <v>1845</v>
      </c>
    </row>
    <row r="1090" spans="1:3" x14ac:dyDescent="0.2">
      <c r="A1090" s="2">
        <v>1089</v>
      </c>
      <c r="B1090" s="2">
        <v>46</v>
      </c>
      <c r="C1090" s="2" t="s">
        <v>1846</v>
      </c>
    </row>
    <row r="1091" spans="1:3" x14ac:dyDescent="0.2">
      <c r="A1091" s="2">
        <v>1090</v>
      </c>
      <c r="B1091" s="2">
        <v>46</v>
      </c>
      <c r="C1091" s="2" t="s">
        <v>1847</v>
      </c>
    </row>
    <row r="1092" spans="1:3" x14ac:dyDescent="0.2">
      <c r="A1092" s="2">
        <v>1091</v>
      </c>
      <c r="B1092" s="2">
        <v>46</v>
      </c>
      <c r="C1092" s="2" t="s">
        <v>1848</v>
      </c>
    </row>
    <row r="1093" spans="1:3" x14ac:dyDescent="0.2">
      <c r="A1093" s="2">
        <v>1092</v>
      </c>
      <c r="B1093" s="2">
        <v>46</v>
      </c>
      <c r="C1093" s="2" t="s">
        <v>1849</v>
      </c>
    </row>
    <row r="1094" spans="1:3" x14ac:dyDescent="0.2">
      <c r="A1094" s="2">
        <v>1093</v>
      </c>
      <c r="B1094" s="2">
        <v>46</v>
      </c>
      <c r="C1094" s="2" t="s">
        <v>1850</v>
      </c>
    </row>
    <row r="1095" spans="1:3" x14ac:dyDescent="0.2">
      <c r="A1095" s="2">
        <v>1094</v>
      </c>
      <c r="B1095" s="2">
        <v>46</v>
      </c>
      <c r="C1095" s="2" t="s">
        <v>1851</v>
      </c>
    </row>
    <row r="1096" spans="1:3" x14ac:dyDescent="0.2">
      <c r="A1096" s="2">
        <v>1095</v>
      </c>
      <c r="B1096" s="2">
        <v>46</v>
      </c>
      <c r="C1096" s="2" t="s">
        <v>1852</v>
      </c>
    </row>
    <row r="1097" spans="1:3" x14ac:dyDescent="0.2">
      <c r="A1097" s="2">
        <v>1096</v>
      </c>
      <c r="B1097" s="2">
        <v>46</v>
      </c>
      <c r="C1097" s="2" t="s">
        <v>1853</v>
      </c>
    </row>
    <row r="1098" spans="1:3" x14ac:dyDescent="0.2">
      <c r="A1098" s="2">
        <v>1097</v>
      </c>
      <c r="B1098" s="2">
        <v>46</v>
      </c>
      <c r="C1098" s="2" t="s">
        <v>719</v>
      </c>
    </row>
    <row r="1099" spans="1:3" x14ac:dyDescent="0.2">
      <c r="A1099" s="2">
        <v>1098</v>
      </c>
      <c r="B1099" s="2">
        <v>46</v>
      </c>
      <c r="C1099" s="2" t="s">
        <v>1854</v>
      </c>
    </row>
    <row r="1100" spans="1:3" x14ac:dyDescent="0.2">
      <c r="A1100" s="2">
        <v>1099</v>
      </c>
      <c r="B1100" s="2">
        <v>46</v>
      </c>
      <c r="C1100" s="2" t="s">
        <v>1855</v>
      </c>
    </row>
    <row r="1101" spans="1:3" x14ac:dyDescent="0.2">
      <c r="A1101" s="2">
        <v>1100</v>
      </c>
      <c r="B1101" s="2">
        <v>46</v>
      </c>
      <c r="C1101" s="2" t="s">
        <v>1856</v>
      </c>
    </row>
    <row r="1102" spans="1:3" x14ac:dyDescent="0.2">
      <c r="A1102" s="2">
        <v>1101</v>
      </c>
      <c r="B1102" s="2">
        <v>46</v>
      </c>
      <c r="C1102" s="2" t="s">
        <v>1857</v>
      </c>
    </row>
    <row r="1103" spans="1:3" x14ac:dyDescent="0.2">
      <c r="A1103" s="2">
        <v>1102</v>
      </c>
      <c r="B1103" s="2">
        <v>46</v>
      </c>
      <c r="C1103" s="2" t="s">
        <v>1858</v>
      </c>
    </row>
    <row r="1104" spans="1:3" x14ac:dyDescent="0.2">
      <c r="A1104" s="2">
        <v>1103</v>
      </c>
      <c r="B1104" s="2">
        <v>46</v>
      </c>
      <c r="C1104" s="2" t="s">
        <v>1859</v>
      </c>
    </row>
    <row r="1105" spans="1:3" x14ac:dyDescent="0.2">
      <c r="A1105" s="2">
        <v>1104</v>
      </c>
      <c r="B1105" s="2">
        <v>46</v>
      </c>
      <c r="C1105" s="2" t="s">
        <v>1860</v>
      </c>
    </row>
    <row r="1106" spans="1:3" x14ac:dyDescent="0.2">
      <c r="A1106" s="2">
        <v>1105</v>
      </c>
      <c r="B1106" s="2">
        <v>46</v>
      </c>
      <c r="C1106" s="2" t="s">
        <v>1861</v>
      </c>
    </row>
    <row r="1107" spans="1:3" x14ac:dyDescent="0.2">
      <c r="A1107" s="2">
        <v>1106</v>
      </c>
      <c r="B1107" s="2">
        <v>46</v>
      </c>
      <c r="C1107" s="2" t="s">
        <v>1862</v>
      </c>
    </row>
    <row r="1108" spans="1:3" x14ac:dyDescent="0.2">
      <c r="A1108" s="2">
        <v>1107</v>
      </c>
      <c r="B1108" s="2">
        <v>46</v>
      </c>
      <c r="C1108" s="2" t="s">
        <v>1863</v>
      </c>
    </row>
    <row r="1109" spans="1:3" x14ac:dyDescent="0.2">
      <c r="A1109" s="2">
        <v>1108</v>
      </c>
      <c r="B1109" s="2">
        <v>46</v>
      </c>
      <c r="C1109" s="2" t="s">
        <v>1863</v>
      </c>
    </row>
    <row r="1110" spans="1:3" x14ac:dyDescent="0.2">
      <c r="A1110" s="2">
        <v>1109</v>
      </c>
      <c r="B1110" s="2">
        <v>46</v>
      </c>
      <c r="C1110" s="2" t="s">
        <v>1864</v>
      </c>
    </row>
    <row r="1111" spans="1:3" x14ac:dyDescent="0.2">
      <c r="A1111" s="2">
        <v>1110</v>
      </c>
      <c r="B1111" s="2">
        <v>46</v>
      </c>
      <c r="C1111" s="2" t="s">
        <v>1865</v>
      </c>
    </row>
    <row r="1112" spans="1:3" x14ac:dyDescent="0.2">
      <c r="A1112" s="2">
        <v>1111</v>
      </c>
      <c r="B1112" s="2">
        <v>46</v>
      </c>
      <c r="C1112" s="2" t="s">
        <v>1866</v>
      </c>
    </row>
    <row r="1113" spans="1:3" x14ac:dyDescent="0.2">
      <c r="A1113" s="2">
        <v>1112</v>
      </c>
      <c r="B1113" s="2">
        <v>46</v>
      </c>
      <c r="C1113" s="2" t="s">
        <v>1867</v>
      </c>
    </row>
    <row r="1114" spans="1:3" x14ac:dyDescent="0.2">
      <c r="A1114" s="2">
        <v>1113</v>
      </c>
      <c r="B1114" s="2">
        <v>46</v>
      </c>
      <c r="C1114" s="2" t="s">
        <v>1868</v>
      </c>
    </row>
    <row r="1115" spans="1:3" x14ac:dyDescent="0.2">
      <c r="A1115" s="2">
        <v>1114</v>
      </c>
      <c r="B1115" s="2">
        <v>46</v>
      </c>
      <c r="C1115" s="2" t="s">
        <v>1869</v>
      </c>
    </row>
    <row r="1116" spans="1:3" x14ac:dyDescent="0.2">
      <c r="A1116" s="2">
        <v>1115</v>
      </c>
      <c r="B1116" s="2">
        <v>46</v>
      </c>
      <c r="C1116" s="2" t="s">
        <v>1870</v>
      </c>
    </row>
    <row r="1117" spans="1:3" x14ac:dyDescent="0.2">
      <c r="A1117" s="2">
        <v>1116</v>
      </c>
      <c r="B1117" s="2">
        <v>47</v>
      </c>
      <c r="C1117" s="2" t="s">
        <v>1871</v>
      </c>
    </row>
    <row r="1118" spans="1:3" x14ac:dyDescent="0.2">
      <c r="A1118" s="2">
        <v>1117</v>
      </c>
      <c r="B1118" s="2">
        <v>47</v>
      </c>
      <c r="C1118" s="2" t="s">
        <v>1872</v>
      </c>
    </row>
    <row r="1119" spans="1:3" x14ac:dyDescent="0.2">
      <c r="A1119" s="2">
        <v>1118</v>
      </c>
      <c r="B1119" s="2">
        <v>47</v>
      </c>
      <c r="C1119" s="2" t="s">
        <v>1873</v>
      </c>
    </row>
    <row r="1120" spans="1:3" x14ac:dyDescent="0.2">
      <c r="A1120" s="2">
        <v>1119</v>
      </c>
      <c r="B1120" s="2">
        <v>47</v>
      </c>
      <c r="C1120" s="2" t="s">
        <v>1874</v>
      </c>
    </row>
    <row r="1121" spans="1:3" x14ac:dyDescent="0.2">
      <c r="A1121" s="2">
        <v>1120</v>
      </c>
      <c r="B1121" s="2">
        <v>47</v>
      </c>
      <c r="C1121" s="2" t="s">
        <v>1875</v>
      </c>
    </row>
    <row r="1122" spans="1:3" x14ac:dyDescent="0.2">
      <c r="A1122" s="2">
        <v>1121</v>
      </c>
      <c r="B1122" s="2">
        <v>47</v>
      </c>
      <c r="C1122" s="2" t="s">
        <v>1876</v>
      </c>
    </row>
    <row r="1123" spans="1:3" x14ac:dyDescent="0.2">
      <c r="A1123" s="2">
        <v>1122</v>
      </c>
      <c r="B1123" s="2">
        <v>47</v>
      </c>
      <c r="C1123" s="2" t="s">
        <v>1877</v>
      </c>
    </row>
    <row r="1124" spans="1:3" x14ac:dyDescent="0.2">
      <c r="A1124" s="2">
        <v>1123</v>
      </c>
      <c r="B1124" s="2">
        <v>47</v>
      </c>
      <c r="C1124" s="2" t="s">
        <v>1878</v>
      </c>
    </row>
    <row r="1125" spans="1:3" x14ac:dyDescent="0.2">
      <c r="A1125" s="2">
        <v>1124</v>
      </c>
      <c r="B1125" s="2">
        <v>47</v>
      </c>
      <c r="C1125" s="2" t="s">
        <v>1879</v>
      </c>
    </row>
    <row r="1126" spans="1:3" x14ac:dyDescent="0.2">
      <c r="A1126" s="2">
        <v>1125</v>
      </c>
      <c r="B1126" s="2">
        <v>47</v>
      </c>
      <c r="C1126" s="2" t="s">
        <v>1880</v>
      </c>
    </row>
    <row r="1127" spans="1:3" x14ac:dyDescent="0.2">
      <c r="A1127" s="2">
        <v>1126</v>
      </c>
      <c r="B1127" s="2">
        <v>47</v>
      </c>
      <c r="C1127" s="2" t="s">
        <v>1881</v>
      </c>
    </row>
    <row r="1128" spans="1:3" x14ac:dyDescent="0.2">
      <c r="A1128" s="2">
        <v>1127</v>
      </c>
      <c r="B1128" s="2">
        <v>47</v>
      </c>
      <c r="C1128" s="2" t="s">
        <v>1882</v>
      </c>
    </row>
    <row r="1129" spans="1:3" x14ac:dyDescent="0.2">
      <c r="A1129" s="2">
        <v>1128</v>
      </c>
      <c r="B1129" s="2">
        <v>47</v>
      </c>
      <c r="C1129" s="2" t="s">
        <v>1883</v>
      </c>
    </row>
    <row r="1130" spans="1:3" x14ac:dyDescent="0.2">
      <c r="A1130" s="2">
        <v>1129</v>
      </c>
      <c r="B1130" s="2">
        <v>47</v>
      </c>
      <c r="C1130" s="2" t="s">
        <v>1884</v>
      </c>
    </row>
    <row r="1131" spans="1:3" x14ac:dyDescent="0.2">
      <c r="A1131" s="2">
        <v>1130</v>
      </c>
      <c r="B1131" s="2">
        <v>47</v>
      </c>
      <c r="C1131" s="2" t="s">
        <v>1885</v>
      </c>
    </row>
    <row r="1132" spans="1:3" x14ac:dyDescent="0.2">
      <c r="A1132" s="2">
        <v>1131</v>
      </c>
      <c r="B1132" s="2">
        <v>47</v>
      </c>
      <c r="C1132" s="2" t="s">
        <v>1886</v>
      </c>
    </row>
    <row r="1133" spans="1:3" x14ac:dyDescent="0.2">
      <c r="A1133" s="2">
        <v>1132</v>
      </c>
      <c r="B1133" s="2">
        <v>47</v>
      </c>
      <c r="C1133" s="2" t="s">
        <v>1887</v>
      </c>
    </row>
    <row r="1134" spans="1:3" x14ac:dyDescent="0.2">
      <c r="A1134" s="2">
        <v>1133</v>
      </c>
      <c r="B1134" s="2">
        <v>47</v>
      </c>
      <c r="C1134" s="2" t="s">
        <v>1888</v>
      </c>
    </row>
    <row r="1135" spans="1:3" x14ac:dyDescent="0.2">
      <c r="A1135" s="2">
        <v>1134</v>
      </c>
      <c r="B1135" s="2">
        <v>47</v>
      </c>
      <c r="C1135" s="2" t="s">
        <v>1889</v>
      </c>
    </row>
    <row r="1136" spans="1:3" x14ac:dyDescent="0.2">
      <c r="A1136" s="2">
        <v>1135</v>
      </c>
      <c r="B1136" s="2">
        <v>47</v>
      </c>
      <c r="C1136" s="2" t="s">
        <v>1890</v>
      </c>
    </row>
    <row r="1137" spans="1:3" x14ac:dyDescent="0.2">
      <c r="A1137" s="2">
        <v>1136</v>
      </c>
      <c r="B1137" s="2">
        <v>47</v>
      </c>
      <c r="C1137" s="2" t="s">
        <v>1891</v>
      </c>
    </row>
    <row r="1138" spans="1:3" x14ac:dyDescent="0.2">
      <c r="A1138" s="2">
        <v>1137</v>
      </c>
      <c r="B1138" s="2">
        <v>47</v>
      </c>
      <c r="C1138" s="2" t="s">
        <v>1892</v>
      </c>
    </row>
    <row r="1139" spans="1:3" x14ac:dyDescent="0.2">
      <c r="A1139" s="2">
        <v>1138</v>
      </c>
      <c r="B1139" s="2">
        <v>47</v>
      </c>
      <c r="C1139" s="2" t="s">
        <v>1893</v>
      </c>
    </row>
    <row r="1140" spans="1:3" x14ac:dyDescent="0.2">
      <c r="A1140" s="2">
        <v>1139</v>
      </c>
      <c r="B1140" s="2">
        <v>47</v>
      </c>
      <c r="C1140" s="2" t="s">
        <v>1894</v>
      </c>
    </row>
    <row r="1141" spans="1:3" x14ac:dyDescent="0.2">
      <c r="A1141" s="2">
        <v>1140</v>
      </c>
      <c r="B1141" s="2">
        <v>47</v>
      </c>
      <c r="C1141" s="2" t="s">
        <v>1895</v>
      </c>
    </row>
    <row r="1142" spans="1:3" x14ac:dyDescent="0.2">
      <c r="A1142" s="2">
        <v>1141</v>
      </c>
      <c r="B1142" s="2">
        <v>47</v>
      </c>
      <c r="C1142" s="2" t="s">
        <v>1896</v>
      </c>
    </row>
    <row r="1143" spans="1:3" x14ac:dyDescent="0.2">
      <c r="A1143" s="2">
        <v>1142</v>
      </c>
      <c r="B1143" s="2">
        <v>47</v>
      </c>
      <c r="C1143" s="2" t="s">
        <v>1897</v>
      </c>
    </row>
    <row r="1144" spans="1:3" x14ac:dyDescent="0.2">
      <c r="A1144" s="2">
        <v>1143</v>
      </c>
      <c r="B1144" s="2">
        <v>47</v>
      </c>
      <c r="C1144" s="2" t="s">
        <v>1898</v>
      </c>
    </row>
    <row r="1145" spans="1:3" x14ac:dyDescent="0.2">
      <c r="A1145" s="2">
        <v>1144</v>
      </c>
      <c r="B1145" s="2">
        <v>47</v>
      </c>
      <c r="C1145" s="2" t="s">
        <v>1899</v>
      </c>
    </row>
    <row r="1146" spans="1:3" x14ac:dyDescent="0.2">
      <c r="A1146" s="2">
        <v>1145</v>
      </c>
      <c r="B1146" s="2">
        <v>47</v>
      </c>
      <c r="C1146" s="2" t="s">
        <v>1900</v>
      </c>
    </row>
    <row r="1147" spans="1:3" x14ac:dyDescent="0.2">
      <c r="A1147" s="2">
        <v>1146</v>
      </c>
      <c r="B1147" s="2">
        <v>47</v>
      </c>
      <c r="C1147" s="2" t="s">
        <v>1901</v>
      </c>
    </row>
    <row r="1148" spans="1:3" x14ac:dyDescent="0.2">
      <c r="A1148" s="2">
        <v>1147</v>
      </c>
      <c r="B1148" s="2">
        <v>47</v>
      </c>
      <c r="C1148" s="2" t="s">
        <v>1902</v>
      </c>
    </row>
    <row r="1149" spans="1:3" x14ac:dyDescent="0.2">
      <c r="A1149" s="2">
        <v>1148</v>
      </c>
      <c r="B1149" s="2">
        <v>47</v>
      </c>
      <c r="C1149" s="2" t="s">
        <v>1903</v>
      </c>
    </row>
    <row r="1150" spans="1:3" x14ac:dyDescent="0.2">
      <c r="A1150" s="2">
        <v>1149</v>
      </c>
      <c r="B1150" s="2">
        <v>47</v>
      </c>
      <c r="C1150" s="2" t="s">
        <v>1904</v>
      </c>
    </row>
    <row r="1151" spans="1:3" x14ac:dyDescent="0.2">
      <c r="A1151" s="2">
        <v>1150</v>
      </c>
      <c r="B1151" s="2">
        <v>47</v>
      </c>
      <c r="C1151" s="2" t="s">
        <v>1905</v>
      </c>
    </row>
    <row r="1152" spans="1:3" x14ac:dyDescent="0.2">
      <c r="A1152" s="2">
        <v>1151</v>
      </c>
      <c r="B1152" s="2">
        <v>47</v>
      </c>
      <c r="C1152" s="2" t="s">
        <v>1906</v>
      </c>
    </row>
    <row r="1153" spans="1:3" x14ac:dyDescent="0.2">
      <c r="A1153" s="2">
        <v>1152</v>
      </c>
      <c r="B1153" s="2">
        <v>47</v>
      </c>
      <c r="C1153" s="2" t="s">
        <v>1907</v>
      </c>
    </row>
    <row r="1154" spans="1:3" x14ac:dyDescent="0.2">
      <c r="A1154" s="2">
        <v>1153</v>
      </c>
      <c r="B1154" s="2">
        <v>47</v>
      </c>
      <c r="C1154" s="2" t="s">
        <v>1908</v>
      </c>
    </row>
    <row r="1155" spans="1:3" x14ac:dyDescent="0.2">
      <c r="A1155" s="2">
        <v>1154</v>
      </c>
      <c r="B1155" s="2">
        <v>47</v>
      </c>
      <c r="C1155" s="2" t="s">
        <v>1909</v>
      </c>
    </row>
    <row r="1156" spans="1:3" x14ac:dyDescent="0.2">
      <c r="A1156" s="2">
        <v>1155</v>
      </c>
      <c r="B1156" s="2">
        <v>47</v>
      </c>
      <c r="C1156" s="2" t="s">
        <v>1910</v>
      </c>
    </row>
    <row r="1157" spans="1:3" x14ac:dyDescent="0.2">
      <c r="A1157" s="2">
        <v>1156</v>
      </c>
      <c r="B1157" s="2">
        <v>47</v>
      </c>
      <c r="C1157" s="2" t="s">
        <v>1911</v>
      </c>
    </row>
    <row r="1158" spans="1:3" x14ac:dyDescent="0.2">
      <c r="A1158" s="2">
        <v>1157</v>
      </c>
      <c r="B1158" s="2">
        <v>47</v>
      </c>
      <c r="C1158" s="2" t="s">
        <v>1912</v>
      </c>
    </row>
    <row r="1159" spans="1:3" x14ac:dyDescent="0.2">
      <c r="A1159" s="2">
        <v>1158</v>
      </c>
      <c r="B1159" s="2">
        <v>48</v>
      </c>
      <c r="C1159" s="2" t="s">
        <v>1913</v>
      </c>
    </row>
    <row r="1160" spans="1:3" x14ac:dyDescent="0.2">
      <c r="A1160" s="2">
        <v>1159</v>
      </c>
      <c r="B1160" s="2">
        <v>48</v>
      </c>
      <c r="C1160" s="2" t="s">
        <v>1914</v>
      </c>
    </row>
    <row r="1161" spans="1:3" x14ac:dyDescent="0.2">
      <c r="A1161" s="2">
        <v>1160</v>
      </c>
      <c r="B1161" s="2">
        <v>48</v>
      </c>
      <c r="C1161" s="2" t="s">
        <v>1915</v>
      </c>
    </row>
    <row r="1162" spans="1:3" x14ac:dyDescent="0.2">
      <c r="A1162" s="2">
        <v>1161</v>
      </c>
      <c r="B1162" s="2">
        <v>48</v>
      </c>
      <c r="C1162" s="2" t="s">
        <v>716</v>
      </c>
    </row>
    <row r="1163" spans="1:3" x14ac:dyDescent="0.2">
      <c r="A1163" s="2">
        <v>1162</v>
      </c>
      <c r="B1163" s="2">
        <v>48</v>
      </c>
      <c r="C1163" s="2" t="s">
        <v>1916</v>
      </c>
    </row>
    <row r="1164" spans="1:3" x14ac:dyDescent="0.2">
      <c r="A1164" s="2">
        <v>1163</v>
      </c>
      <c r="B1164" s="2">
        <v>48</v>
      </c>
      <c r="C1164" s="2" t="s">
        <v>1917</v>
      </c>
    </row>
    <row r="1165" spans="1:3" x14ac:dyDescent="0.2">
      <c r="A1165" s="2">
        <v>1164</v>
      </c>
      <c r="B1165" s="2">
        <v>48</v>
      </c>
      <c r="C1165" s="2" t="s">
        <v>1918</v>
      </c>
    </row>
    <row r="1166" spans="1:3" x14ac:dyDescent="0.2">
      <c r="A1166" s="2">
        <v>1165</v>
      </c>
      <c r="B1166" s="2">
        <v>48</v>
      </c>
      <c r="C1166" s="2" t="s">
        <v>1919</v>
      </c>
    </row>
    <row r="1167" spans="1:3" x14ac:dyDescent="0.2">
      <c r="A1167" s="2">
        <v>1166</v>
      </c>
      <c r="B1167" s="2">
        <v>48</v>
      </c>
      <c r="C1167" s="2" t="s">
        <v>1920</v>
      </c>
    </row>
    <row r="1168" spans="1:3" x14ac:dyDescent="0.2">
      <c r="A1168" s="2">
        <v>1167</v>
      </c>
      <c r="B1168" s="2">
        <v>48</v>
      </c>
      <c r="C1168" s="2" t="s">
        <v>1921</v>
      </c>
    </row>
    <row r="1169" spans="1:3" x14ac:dyDescent="0.2">
      <c r="A1169" s="2">
        <v>1168</v>
      </c>
      <c r="B1169" s="2">
        <v>48</v>
      </c>
      <c r="C1169" s="2" t="s">
        <v>1922</v>
      </c>
    </row>
    <row r="1170" spans="1:3" x14ac:dyDescent="0.2">
      <c r="A1170" s="2">
        <v>1169</v>
      </c>
      <c r="B1170" s="2">
        <v>48</v>
      </c>
      <c r="C1170" s="2" t="s">
        <v>1324</v>
      </c>
    </row>
    <row r="1171" spans="1:3" x14ac:dyDescent="0.2">
      <c r="A1171" s="2">
        <v>1170</v>
      </c>
      <c r="B1171" s="2">
        <v>48</v>
      </c>
      <c r="C1171" s="2" t="s">
        <v>1923</v>
      </c>
    </row>
    <row r="1172" spans="1:3" x14ac:dyDescent="0.2">
      <c r="A1172" s="2">
        <v>1171</v>
      </c>
      <c r="B1172" s="2">
        <v>48</v>
      </c>
      <c r="C1172" s="2" t="s">
        <v>1924</v>
      </c>
    </row>
    <row r="1173" spans="1:3" x14ac:dyDescent="0.2">
      <c r="A1173" s="2">
        <v>1172</v>
      </c>
      <c r="B1173" s="2">
        <v>48</v>
      </c>
      <c r="C1173" s="2" t="s">
        <v>1288</v>
      </c>
    </row>
    <row r="1174" spans="1:3" x14ac:dyDescent="0.2">
      <c r="A1174" s="2">
        <v>1173</v>
      </c>
      <c r="B1174" s="2">
        <v>48</v>
      </c>
      <c r="C1174" s="2" t="s">
        <v>1925</v>
      </c>
    </row>
    <row r="1175" spans="1:3" x14ac:dyDescent="0.2">
      <c r="A1175" s="2">
        <v>1174</v>
      </c>
      <c r="B1175" s="2">
        <v>48</v>
      </c>
      <c r="C1175" s="2" t="s">
        <v>1398</v>
      </c>
    </row>
    <row r="1176" spans="1:3" x14ac:dyDescent="0.2">
      <c r="A1176" s="2">
        <v>1175</v>
      </c>
      <c r="B1176" s="2">
        <v>48</v>
      </c>
      <c r="C1176" s="2" t="s">
        <v>1926</v>
      </c>
    </row>
    <row r="1177" spans="1:3" x14ac:dyDescent="0.2">
      <c r="A1177" s="2">
        <v>1176</v>
      </c>
      <c r="B1177" s="2">
        <v>48</v>
      </c>
      <c r="C1177" s="2" t="s">
        <v>1927</v>
      </c>
    </row>
    <row r="1178" spans="1:3" x14ac:dyDescent="0.2">
      <c r="A1178" s="2">
        <v>1177</v>
      </c>
      <c r="B1178" s="2">
        <v>48</v>
      </c>
      <c r="C1178" s="2" t="s">
        <v>1107</v>
      </c>
    </row>
    <row r="1179" spans="1:3" x14ac:dyDescent="0.2">
      <c r="A1179" s="2">
        <v>1178</v>
      </c>
      <c r="B1179" s="2">
        <v>48</v>
      </c>
      <c r="C1179" s="2" t="s">
        <v>1928</v>
      </c>
    </row>
    <row r="1180" spans="1:3" x14ac:dyDescent="0.2">
      <c r="A1180" s="2">
        <v>1179</v>
      </c>
      <c r="B1180" s="2">
        <v>48</v>
      </c>
      <c r="C1180" s="2" t="s">
        <v>1929</v>
      </c>
    </row>
    <row r="1181" spans="1:3" x14ac:dyDescent="0.2">
      <c r="A1181" s="2">
        <v>1180</v>
      </c>
      <c r="B1181" s="2">
        <v>48</v>
      </c>
      <c r="C1181" s="2" t="s">
        <v>1930</v>
      </c>
    </row>
    <row r="1182" spans="1:3" x14ac:dyDescent="0.2">
      <c r="A1182" s="2">
        <v>1181</v>
      </c>
      <c r="B1182" s="2">
        <v>48</v>
      </c>
      <c r="C1182" s="2" t="s">
        <v>1931</v>
      </c>
    </row>
    <row r="1183" spans="1:3" x14ac:dyDescent="0.2">
      <c r="A1183" s="2">
        <v>1182</v>
      </c>
      <c r="B1183" s="2">
        <v>48</v>
      </c>
      <c r="C1183" s="2" t="s">
        <v>1932</v>
      </c>
    </row>
    <row r="1184" spans="1:3" x14ac:dyDescent="0.2">
      <c r="A1184" s="2">
        <v>1183</v>
      </c>
      <c r="B1184" s="2">
        <v>48</v>
      </c>
      <c r="C1184" s="2" t="s">
        <v>1933</v>
      </c>
    </row>
    <row r="1185" spans="1:3" x14ac:dyDescent="0.2">
      <c r="A1185" s="2">
        <v>1184</v>
      </c>
      <c r="B1185" s="2">
        <v>48</v>
      </c>
      <c r="C1185" s="2" t="s">
        <v>1934</v>
      </c>
    </row>
    <row r="1186" spans="1:3" x14ac:dyDescent="0.2">
      <c r="A1186" s="2">
        <v>1185</v>
      </c>
      <c r="B1186" s="2">
        <v>48</v>
      </c>
      <c r="C1186" s="2" t="s">
        <v>1902</v>
      </c>
    </row>
    <row r="1187" spans="1:3" x14ac:dyDescent="0.2">
      <c r="A1187" s="2">
        <v>1186</v>
      </c>
      <c r="B1187" s="2">
        <v>48</v>
      </c>
      <c r="C1187" s="2" t="s">
        <v>1935</v>
      </c>
    </row>
    <row r="1188" spans="1:3" x14ac:dyDescent="0.2">
      <c r="A1188" s="2">
        <v>1187</v>
      </c>
      <c r="B1188" s="2">
        <v>48</v>
      </c>
      <c r="C1188" s="2" t="s">
        <v>1936</v>
      </c>
    </row>
    <row r="1189" spans="1:3" x14ac:dyDescent="0.2">
      <c r="A1189" s="2">
        <v>1188</v>
      </c>
      <c r="B1189" s="2">
        <v>48</v>
      </c>
      <c r="C1189" s="2" t="s">
        <v>1937</v>
      </c>
    </row>
    <row r="1190" spans="1:3" x14ac:dyDescent="0.2">
      <c r="A1190" s="2">
        <v>1189</v>
      </c>
      <c r="B1190" s="2">
        <v>48</v>
      </c>
      <c r="C1190" s="2" t="s">
        <v>1938</v>
      </c>
    </row>
    <row r="1191" spans="1:3" x14ac:dyDescent="0.2">
      <c r="A1191" s="2">
        <v>1190</v>
      </c>
      <c r="B1191" s="2">
        <v>48</v>
      </c>
      <c r="C1191" s="2" t="s">
        <v>1939</v>
      </c>
    </row>
    <row r="1192" spans="1:3" x14ac:dyDescent="0.2">
      <c r="A1192" s="2">
        <v>1191</v>
      </c>
      <c r="B1192" s="2">
        <v>48</v>
      </c>
      <c r="C1192" s="2" t="s">
        <v>1940</v>
      </c>
    </row>
    <row r="1193" spans="1:3" x14ac:dyDescent="0.2">
      <c r="A1193" s="2">
        <v>1192</v>
      </c>
      <c r="B1193" s="2">
        <v>48</v>
      </c>
      <c r="C1193" s="2" t="s">
        <v>1941</v>
      </c>
    </row>
    <row r="1194" spans="1:3" x14ac:dyDescent="0.2">
      <c r="A1194" s="2">
        <v>1193</v>
      </c>
      <c r="B1194" s="2">
        <v>48</v>
      </c>
      <c r="C1194" s="2" t="s">
        <v>976</v>
      </c>
    </row>
    <row r="1195" spans="1:3" x14ac:dyDescent="0.2">
      <c r="A1195" s="2">
        <v>1194</v>
      </c>
      <c r="B1195" s="2">
        <v>48</v>
      </c>
      <c r="C1195" s="2" t="s">
        <v>1032</v>
      </c>
    </row>
    <row r="1196" spans="1:3" x14ac:dyDescent="0.2">
      <c r="A1196" s="2">
        <v>1195</v>
      </c>
      <c r="B1196" s="2">
        <v>48</v>
      </c>
      <c r="C1196" s="2" t="s">
        <v>1942</v>
      </c>
    </row>
    <row r="1197" spans="1:3" x14ac:dyDescent="0.2">
      <c r="A1197" s="2">
        <v>1196</v>
      </c>
      <c r="B1197" s="2">
        <v>48</v>
      </c>
      <c r="C1197" s="2" t="s">
        <v>1943</v>
      </c>
    </row>
    <row r="1198" spans="1:3" x14ac:dyDescent="0.2">
      <c r="A1198" s="2">
        <v>1197</v>
      </c>
      <c r="B1198" s="2">
        <v>48</v>
      </c>
      <c r="C1198" s="2" t="s">
        <v>1944</v>
      </c>
    </row>
    <row r="1199" spans="1:3" x14ac:dyDescent="0.2">
      <c r="A1199" s="2">
        <v>1198</v>
      </c>
      <c r="B1199" s="2">
        <v>48</v>
      </c>
      <c r="C1199" s="2" t="s">
        <v>1945</v>
      </c>
    </row>
    <row r="1200" spans="1:3" x14ac:dyDescent="0.2">
      <c r="A1200" s="2">
        <v>1199</v>
      </c>
      <c r="B1200" s="2">
        <v>48</v>
      </c>
      <c r="C1200" s="2" t="s">
        <v>1946</v>
      </c>
    </row>
    <row r="1201" spans="1:3" x14ac:dyDescent="0.2">
      <c r="A1201" s="2">
        <v>1200</v>
      </c>
      <c r="B1201" s="2">
        <v>48</v>
      </c>
      <c r="C1201" s="2" t="s">
        <v>1947</v>
      </c>
    </row>
    <row r="1202" spans="1:3" x14ac:dyDescent="0.2">
      <c r="A1202" s="2">
        <v>1201</v>
      </c>
      <c r="B1202" s="2">
        <v>48</v>
      </c>
      <c r="C1202" s="2" t="s">
        <v>1948</v>
      </c>
    </row>
    <row r="1203" spans="1:3" x14ac:dyDescent="0.2">
      <c r="A1203" s="2">
        <v>1202</v>
      </c>
      <c r="B1203" s="2">
        <v>48</v>
      </c>
      <c r="C1203" s="2" t="s">
        <v>1949</v>
      </c>
    </row>
    <row r="1204" spans="1:3" x14ac:dyDescent="0.2">
      <c r="A1204" s="2">
        <v>1203</v>
      </c>
      <c r="B1204" s="2">
        <v>48</v>
      </c>
      <c r="C1204" s="2" t="s">
        <v>1950</v>
      </c>
    </row>
    <row r="1205" spans="1:3" x14ac:dyDescent="0.2">
      <c r="A1205" s="2">
        <v>1204</v>
      </c>
      <c r="B1205" s="2">
        <v>48</v>
      </c>
      <c r="C1205" s="2" t="s">
        <v>1951</v>
      </c>
    </row>
    <row r="1206" spans="1:3" x14ac:dyDescent="0.2">
      <c r="A1206" s="2">
        <v>1205</v>
      </c>
      <c r="B1206" s="2">
        <v>48</v>
      </c>
      <c r="C1206" s="2" t="s">
        <v>1952</v>
      </c>
    </row>
    <row r="1207" spans="1:3" x14ac:dyDescent="0.2">
      <c r="A1207" s="2">
        <v>1206</v>
      </c>
      <c r="B1207" s="2">
        <v>48</v>
      </c>
      <c r="C1207" s="2" t="s">
        <v>1953</v>
      </c>
    </row>
    <row r="1208" spans="1:3" x14ac:dyDescent="0.2">
      <c r="A1208" s="2">
        <v>1207</v>
      </c>
      <c r="B1208" s="2">
        <v>78</v>
      </c>
      <c r="C1208" s="2" t="s">
        <v>1954</v>
      </c>
    </row>
    <row r="1209" spans="1:3" x14ac:dyDescent="0.2">
      <c r="A1209" s="2">
        <v>1208</v>
      </c>
      <c r="B1209" s="2">
        <v>78</v>
      </c>
      <c r="C1209" s="2" t="s">
        <v>1955</v>
      </c>
    </row>
    <row r="1210" spans="1:3" x14ac:dyDescent="0.2">
      <c r="A1210" s="2">
        <v>1209</v>
      </c>
      <c r="B1210" s="2">
        <v>79</v>
      </c>
      <c r="C1210" s="2" t="s">
        <v>1956</v>
      </c>
    </row>
    <row r="1211" spans="1:3" x14ac:dyDescent="0.2">
      <c r="A1211" s="2">
        <v>1210</v>
      </c>
      <c r="B1211" s="2">
        <v>79</v>
      </c>
      <c r="C1211" s="2" t="s">
        <v>1957</v>
      </c>
    </row>
    <row r="1212" spans="1:3" x14ac:dyDescent="0.2">
      <c r="A1212" s="2">
        <v>1211</v>
      </c>
      <c r="B1212" s="2">
        <v>79</v>
      </c>
      <c r="C1212" s="2" t="s">
        <v>1958</v>
      </c>
    </row>
    <row r="1213" spans="1:3" x14ac:dyDescent="0.2">
      <c r="A1213" s="2">
        <v>1212</v>
      </c>
      <c r="B1213" s="2">
        <v>79</v>
      </c>
      <c r="C1213" s="2" t="s">
        <v>739</v>
      </c>
    </row>
    <row r="1214" spans="1:3" x14ac:dyDescent="0.2">
      <c r="A1214" s="2">
        <v>1213</v>
      </c>
      <c r="B1214" s="2">
        <v>79</v>
      </c>
      <c r="C1214" s="2" t="s">
        <v>1848</v>
      </c>
    </row>
    <row r="1215" spans="1:3" x14ac:dyDescent="0.2">
      <c r="A1215" s="2">
        <v>1214</v>
      </c>
      <c r="B1215" s="2">
        <v>79</v>
      </c>
      <c r="C1215" s="2" t="s">
        <v>1959</v>
      </c>
    </row>
    <row r="1216" spans="1:3" x14ac:dyDescent="0.2">
      <c r="A1216" s="2">
        <v>1215</v>
      </c>
      <c r="B1216" s="2">
        <v>79</v>
      </c>
      <c r="C1216" s="2" t="s">
        <v>1960</v>
      </c>
    </row>
    <row r="1217" spans="1:3" x14ac:dyDescent="0.2">
      <c r="A1217" s="2">
        <v>1216</v>
      </c>
      <c r="B1217" s="2">
        <v>80</v>
      </c>
      <c r="C1217" s="2" t="s">
        <v>1961</v>
      </c>
    </row>
    <row r="1218" spans="1:3" x14ac:dyDescent="0.2">
      <c r="A1218" s="2">
        <v>1217</v>
      </c>
      <c r="B1218" s="2">
        <v>80</v>
      </c>
      <c r="C1218" s="2" t="s">
        <v>1962</v>
      </c>
    </row>
    <row r="1219" spans="1:3" x14ac:dyDescent="0.2">
      <c r="A1219" s="2">
        <v>1218</v>
      </c>
      <c r="B1219" s="2">
        <v>80</v>
      </c>
      <c r="C1219" s="2" t="s">
        <v>1963</v>
      </c>
    </row>
    <row r="1220" spans="1:3" x14ac:dyDescent="0.2">
      <c r="A1220" s="2">
        <v>1219</v>
      </c>
      <c r="B1220" s="2">
        <v>80</v>
      </c>
      <c r="C1220" s="2" t="s">
        <v>1641</v>
      </c>
    </row>
    <row r="1221" spans="1:3" x14ac:dyDescent="0.2">
      <c r="A1221" s="2">
        <v>1220</v>
      </c>
      <c r="B1221" s="2">
        <v>80</v>
      </c>
      <c r="C1221" s="2" t="s">
        <v>1964</v>
      </c>
    </row>
    <row r="1222" spans="1:3" x14ac:dyDescent="0.2">
      <c r="A1222" s="2">
        <v>1221</v>
      </c>
      <c r="B1222" s="2">
        <v>80</v>
      </c>
      <c r="C1222" s="2" t="s">
        <v>1965</v>
      </c>
    </row>
    <row r="1223" spans="1:3" x14ac:dyDescent="0.2">
      <c r="A1223" s="2">
        <v>1222</v>
      </c>
      <c r="B1223" s="2">
        <v>80</v>
      </c>
      <c r="C1223" s="2" t="s">
        <v>1966</v>
      </c>
    </row>
    <row r="1224" spans="1:3" x14ac:dyDescent="0.2">
      <c r="A1224" s="2">
        <v>1223</v>
      </c>
      <c r="B1224" s="2">
        <v>80</v>
      </c>
      <c r="C1224" s="2" t="s">
        <v>1967</v>
      </c>
    </row>
    <row r="1225" spans="1:3" x14ac:dyDescent="0.2">
      <c r="A1225" s="2">
        <v>1224</v>
      </c>
      <c r="B1225" s="2">
        <v>80</v>
      </c>
      <c r="C1225" s="2" t="s">
        <v>973</v>
      </c>
    </row>
    <row r="1226" spans="1:3" x14ac:dyDescent="0.2">
      <c r="A1226" s="2">
        <v>1225</v>
      </c>
      <c r="B1226" s="2">
        <v>80</v>
      </c>
      <c r="C1226" s="2" t="s">
        <v>1151</v>
      </c>
    </row>
    <row r="1227" spans="1:3" x14ac:dyDescent="0.2">
      <c r="A1227" s="2">
        <v>1226</v>
      </c>
      <c r="B1227" s="2">
        <v>80</v>
      </c>
      <c r="C1227" s="2" t="s">
        <v>1968</v>
      </c>
    </row>
    <row r="1228" spans="1:3" x14ac:dyDescent="0.2">
      <c r="A1228" s="2">
        <v>1227</v>
      </c>
      <c r="B1228" s="2">
        <v>80</v>
      </c>
      <c r="C1228" s="2" t="s">
        <v>1969</v>
      </c>
    </row>
    <row r="1229" spans="1:3" x14ac:dyDescent="0.2">
      <c r="A1229" s="2">
        <v>1228</v>
      </c>
      <c r="B1229" s="2">
        <v>80</v>
      </c>
      <c r="C1229" s="2" t="s">
        <v>1970</v>
      </c>
    </row>
    <row r="1230" spans="1:3" x14ac:dyDescent="0.2">
      <c r="A1230" s="2">
        <v>1229</v>
      </c>
      <c r="B1230" s="2">
        <v>80</v>
      </c>
      <c r="C1230" s="2" t="s">
        <v>1971</v>
      </c>
    </row>
    <row r="1231" spans="1:3" x14ac:dyDescent="0.2">
      <c r="A1231" s="2">
        <v>1230</v>
      </c>
      <c r="B1231" s="2">
        <v>80</v>
      </c>
      <c r="C1231" s="2" t="s">
        <v>1479</v>
      </c>
    </row>
    <row r="1232" spans="1:3" x14ac:dyDescent="0.2">
      <c r="A1232" s="2">
        <v>1231</v>
      </c>
      <c r="B1232" s="2">
        <v>80</v>
      </c>
      <c r="C1232" s="2" t="s">
        <v>1972</v>
      </c>
    </row>
    <row r="1233" spans="1:3" x14ac:dyDescent="0.2">
      <c r="A1233" s="2">
        <v>1232</v>
      </c>
      <c r="B1233" s="2">
        <v>80</v>
      </c>
      <c r="C1233" s="2" t="s">
        <v>1973</v>
      </c>
    </row>
    <row r="1234" spans="1:3" x14ac:dyDescent="0.2">
      <c r="A1234" s="2">
        <v>1233</v>
      </c>
      <c r="B1234" s="2">
        <v>80</v>
      </c>
      <c r="C1234" s="2" t="s">
        <v>1974</v>
      </c>
    </row>
    <row r="1235" spans="1:3" x14ac:dyDescent="0.2">
      <c r="A1235" s="2">
        <v>1234</v>
      </c>
      <c r="B1235" s="2">
        <v>80</v>
      </c>
      <c r="C1235" s="2" t="s">
        <v>1975</v>
      </c>
    </row>
    <row r="1236" spans="1:3" x14ac:dyDescent="0.2">
      <c r="A1236" s="2">
        <v>1235</v>
      </c>
      <c r="B1236" s="2">
        <v>80</v>
      </c>
      <c r="C1236" s="2" t="s">
        <v>1374</v>
      </c>
    </row>
    <row r="1237" spans="1:3" x14ac:dyDescent="0.2">
      <c r="A1237" s="2">
        <v>1236</v>
      </c>
      <c r="B1237" s="2">
        <v>80</v>
      </c>
      <c r="C1237" s="2" t="s">
        <v>1976</v>
      </c>
    </row>
    <row r="1238" spans="1:3" x14ac:dyDescent="0.2">
      <c r="A1238" s="2">
        <v>1237</v>
      </c>
      <c r="B1238" s="2">
        <v>80</v>
      </c>
      <c r="C1238" s="2" t="s">
        <v>1977</v>
      </c>
    </row>
    <row r="1239" spans="1:3" x14ac:dyDescent="0.2">
      <c r="A1239" s="2">
        <v>1238</v>
      </c>
      <c r="B1239" s="2">
        <v>81</v>
      </c>
      <c r="C1239" s="2" t="s">
        <v>1978</v>
      </c>
    </row>
    <row r="1240" spans="1:3" x14ac:dyDescent="0.2">
      <c r="A1240" s="2">
        <v>1239</v>
      </c>
      <c r="B1240" s="2">
        <v>81</v>
      </c>
      <c r="C1240" s="2" t="s">
        <v>1979</v>
      </c>
    </row>
    <row r="1241" spans="1:3" x14ac:dyDescent="0.2">
      <c r="A1241" s="2">
        <v>1240</v>
      </c>
      <c r="B1241" s="2">
        <v>81</v>
      </c>
      <c r="C1241" s="2" t="s">
        <v>1980</v>
      </c>
    </row>
    <row r="1242" spans="1:3" x14ac:dyDescent="0.2">
      <c r="A1242" s="2">
        <v>1241</v>
      </c>
      <c r="B1242" s="2">
        <v>81</v>
      </c>
      <c r="C1242" s="2" t="s">
        <v>1981</v>
      </c>
    </row>
    <row r="1243" spans="1:3" x14ac:dyDescent="0.2">
      <c r="A1243" s="2">
        <v>1242</v>
      </c>
      <c r="B1243" s="2">
        <v>81</v>
      </c>
      <c r="C1243" s="2" t="s">
        <v>1982</v>
      </c>
    </row>
    <row r="1244" spans="1:3" x14ac:dyDescent="0.2">
      <c r="A1244" s="2">
        <v>1243</v>
      </c>
      <c r="B1244" s="2">
        <v>81</v>
      </c>
      <c r="C1244" s="2" t="s">
        <v>1983</v>
      </c>
    </row>
    <row r="1245" spans="1:3" x14ac:dyDescent="0.2">
      <c r="A1245" s="2">
        <v>1244</v>
      </c>
      <c r="B1245" s="2">
        <v>81</v>
      </c>
      <c r="C1245" s="2" t="s">
        <v>1984</v>
      </c>
    </row>
    <row r="1246" spans="1:3" x14ac:dyDescent="0.2">
      <c r="A1246" s="2">
        <v>1245</v>
      </c>
      <c r="B1246" s="2">
        <v>81</v>
      </c>
      <c r="C1246" s="2" t="s">
        <v>1985</v>
      </c>
    </row>
    <row r="1247" spans="1:3" x14ac:dyDescent="0.2">
      <c r="A1247" s="2">
        <v>1246</v>
      </c>
      <c r="B1247" s="2">
        <v>81</v>
      </c>
      <c r="C1247" s="2" t="s">
        <v>1986</v>
      </c>
    </row>
    <row r="1248" spans="1:3" x14ac:dyDescent="0.2">
      <c r="A1248" s="2">
        <v>1247</v>
      </c>
      <c r="B1248" s="2">
        <v>81</v>
      </c>
      <c r="C1248" s="2" t="s">
        <v>973</v>
      </c>
    </row>
    <row r="1249" spans="1:3" x14ac:dyDescent="0.2">
      <c r="A1249" s="2">
        <v>1248</v>
      </c>
      <c r="B1249" s="2">
        <v>81</v>
      </c>
      <c r="C1249" s="2" t="s">
        <v>1151</v>
      </c>
    </row>
    <row r="1250" spans="1:3" x14ac:dyDescent="0.2">
      <c r="A1250" s="2">
        <v>1249</v>
      </c>
      <c r="B1250" s="2">
        <v>81</v>
      </c>
      <c r="C1250" s="2" t="s">
        <v>1987</v>
      </c>
    </row>
    <row r="1251" spans="1:3" x14ac:dyDescent="0.2">
      <c r="A1251" s="2">
        <v>1250</v>
      </c>
      <c r="B1251" s="2">
        <v>81</v>
      </c>
      <c r="C1251" s="2" t="s">
        <v>1988</v>
      </c>
    </row>
    <row r="1252" spans="1:3" x14ac:dyDescent="0.2">
      <c r="A1252" s="2">
        <v>1251</v>
      </c>
      <c r="B1252" s="2">
        <v>81</v>
      </c>
      <c r="C1252" s="2" t="s">
        <v>1989</v>
      </c>
    </row>
    <row r="1253" spans="1:3" x14ac:dyDescent="0.2">
      <c r="A1253" s="2">
        <v>1252</v>
      </c>
      <c r="B1253" s="2">
        <v>81</v>
      </c>
      <c r="C1253" s="2" t="s">
        <v>1990</v>
      </c>
    </row>
    <row r="1254" spans="1:3" x14ac:dyDescent="0.2">
      <c r="A1254" s="2">
        <v>1253</v>
      </c>
      <c r="B1254" s="2">
        <v>81</v>
      </c>
      <c r="C1254" s="2" t="s">
        <v>1033</v>
      </c>
    </row>
    <row r="1255" spans="1:3" x14ac:dyDescent="0.2">
      <c r="A1255" s="2">
        <v>1254</v>
      </c>
      <c r="B1255" s="2">
        <v>81</v>
      </c>
      <c r="C1255" s="2" t="s">
        <v>1991</v>
      </c>
    </row>
    <row r="1256" spans="1:3" x14ac:dyDescent="0.2">
      <c r="A1256" s="2">
        <v>1255</v>
      </c>
      <c r="B1256" s="2">
        <v>81</v>
      </c>
      <c r="C1256" s="2" t="s">
        <v>1374</v>
      </c>
    </row>
    <row r="1257" spans="1:3" x14ac:dyDescent="0.2">
      <c r="A1257" s="2">
        <v>1256</v>
      </c>
      <c r="B1257" s="2">
        <v>81</v>
      </c>
      <c r="C1257" s="2" t="s">
        <v>1992</v>
      </c>
    </row>
    <row r="1258" spans="1:3" x14ac:dyDescent="0.2">
      <c r="A1258" s="2">
        <v>1257</v>
      </c>
      <c r="B1258" s="2">
        <v>81</v>
      </c>
      <c r="C1258" s="2" t="s">
        <v>1993</v>
      </c>
    </row>
    <row r="1259" spans="1:3" x14ac:dyDescent="0.2">
      <c r="A1259" s="2">
        <v>1258</v>
      </c>
      <c r="B1259" s="2">
        <v>82</v>
      </c>
      <c r="C1259" s="2" t="s">
        <v>1994</v>
      </c>
    </row>
    <row r="1260" spans="1:3" x14ac:dyDescent="0.2">
      <c r="A1260" s="2">
        <v>1259</v>
      </c>
      <c r="B1260" s="2">
        <v>82</v>
      </c>
      <c r="C1260" s="2" t="s">
        <v>1995</v>
      </c>
    </row>
    <row r="1261" spans="1:3" x14ac:dyDescent="0.2">
      <c r="A1261" s="2">
        <v>1260</v>
      </c>
      <c r="B1261" s="2">
        <v>82</v>
      </c>
      <c r="C1261" s="2" t="s">
        <v>1309</v>
      </c>
    </row>
    <row r="1262" spans="1:3" x14ac:dyDescent="0.2">
      <c r="A1262" s="2">
        <v>1261</v>
      </c>
      <c r="B1262" s="2">
        <v>82</v>
      </c>
      <c r="C1262" s="2" t="s">
        <v>965</v>
      </c>
    </row>
    <row r="1263" spans="1:3" x14ac:dyDescent="0.2">
      <c r="A1263" s="2">
        <v>1262</v>
      </c>
      <c r="B1263" s="2">
        <v>82</v>
      </c>
      <c r="C1263" s="2" t="s">
        <v>1501</v>
      </c>
    </row>
    <row r="1264" spans="1:3" x14ac:dyDescent="0.2">
      <c r="A1264" s="2">
        <v>1263</v>
      </c>
      <c r="B1264" s="2">
        <v>82</v>
      </c>
      <c r="C1264" s="2" t="s">
        <v>1996</v>
      </c>
    </row>
    <row r="1265" spans="1:3" x14ac:dyDescent="0.2">
      <c r="A1265" s="2">
        <v>1264</v>
      </c>
      <c r="B1265" s="2">
        <v>82</v>
      </c>
      <c r="C1265" s="2" t="s">
        <v>1997</v>
      </c>
    </row>
    <row r="1266" spans="1:3" x14ac:dyDescent="0.2">
      <c r="A1266" s="2">
        <v>1265</v>
      </c>
      <c r="B1266" s="2">
        <v>82</v>
      </c>
      <c r="C1266" s="2" t="s">
        <v>1998</v>
      </c>
    </row>
    <row r="1267" spans="1:3" x14ac:dyDescent="0.2">
      <c r="A1267" s="2">
        <v>1266</v>
      </c>
      <c r="B1267" s="2">
        <v>82</v>
      </c>
      <c r="C1267" s="2" t="s">
        <v>1999</v>
      </c>
    </row>
    <row r="1268" spans="1:3" x14ac:dyDescent="0.2">
      <c r="A1268" s="2">
        <v>1267</v>
      </c>
      <c r="B1268" s="2">
        <v>82</v>
      </c>
      <c r="C1268" s="2" t="s">
        <v>707</v>
      </c>
    </row>
    <row r="1269" spans="1:3" x14ac:dyDescent="0.2">
      <c r="A1269" s="2">
        <v>1268</v>
      </c>
      <c r="B1269" s="2">
        <v>82</v>
      </c>
      <c r="C1269" s="2" t="s">
        <v>2000</v>
      </c>
    </row>
    <row r="1270" spans="1:3" x14ac:dyDescent="0.2">
      <c r="A1270" s="2">
        <v>1269</v>
      </c>
      <c r="B1270" s="2">
        <v>82</v>
      </c>
      <c r="C1270" s="2" t="s">
        <v>2001</v>
      </c>
    </row>
    <row r="1271" spans="1:3" x14ac:dyDescent="0.2">
      <c r="A1271" s="2">
        <v>1270</v>
      </c>
      <c r="B1271" s="2">
        <v>82</v>
      </c>
      <c r="C1271" s="2" t="s">
        <v>2002</v>
      </c>
    </row>
    <row r="1272" spans="1:3" x14ac:dyDescent="0.2">
      <c r="A1272" s="2">
        <v>1271</v>
      </c>
      <c r="B1272" s="2">
        <v>82</v>
      </c>
      <c r="C1272" s="2" t="s">
        <v>1966</v>
      </c>
    </row>
    <row r="1273" spans="1:3" x14ac:dyDescent="0.2">
      <c r="A1273" s="2">
        <v>1272</v>
      </c>
      <c r="B1273" s="2">
        <v>82</v>
      </c>
      <c r="C1273" s="2" t="s">
        <v>1077</v>
      </c>
    </row>
    <row r="1274" spans="1:3" x14ac:dyDescent="0.2">
      <c r="A1274" s="2">
        <v>1273</v>
      </c>
      <c r="B1274" s="2">
        <v>82</v>
      </c>
      <c r="C1274" s="2" t="s">
        <v>2003</v>
      </c>
    </row>
    <row r="1275" spans="1:3" x14ac:dyDescent="0.2">
      <c r="A1275" s="2">
        <v>1274</v>
      </c>
      <c r="B1275" s="2">
        <v>82</v>
      </c>
      <c r="C1275" s="2" t="s">
        <v>2004</v>
      </c>
    </row>
    <row r="1276" spans="1:3" x14ac:dyDescent="0.2">
      <c r="A1276" s="2">
        <v>1275</v>
      </c>
      <c r="B1276" s="2">
        <v>82</v>
      </c>
      <c r="C1276" s="2" t="s">
        <v>2005</v>
      </c>
    </row>
    <row r="1277" spans="1:3" x14ac:dyDescent="0.2">
      <c r="A1277" s="2">
        <v>1276</v>
      </c>
      <c r="B1277" s="2">
        <v>82</v>
      </c>
      <c r="C1277" s="2" t="s">
        <v>2006</v>
      </c>
    </row>
    <row r="1278" spans="1:3" x14ac:dyDescent="0.2">
      <c r="A1278" s="2">
        <v>1277</v>
      </c>
      <c r="B1278" s="2">
        <v>82</v>
      </c>
      <c r="C1278" s="2" t="s">
        <v>740</v>
      </c>
    </row>
    <row r="1279" spans="1:3" x14ac:dyDescent="0.2">
      <c r="A1279" s="2">
        <v>1278</v>
      </c>
      <c r="B1279" s="2">
        <v>82</v>
      </c>
      <c r="C1279" s="2" t="s">
        <v>1152</v>
      </c>
    </row>
    <row r="1280" spans="1:3" x14ac:dyDescent="0.2">
      <c r="A1280" s="2">
        <v>1279</v>
      </c>
      <c r="B1280" s="2">
        <v>82</v>
      </c>
      <c r="C1280" s="2" t="s">
        <v>2007</v>
      </c>
    </row>
    <row r="1281" spans="1:3" x14ac:dyDescent="0.2">
      <c r="A1281" s="2">
        <v>1280</v>
      </c>
      <c r="B1281" s="2">
        <v>82</v>
      </c>
      <c r="C1281" s="2" t="s">
        <v>2008</v>
      </c>
    </row>
    <row r="1282" spans="1:3" x14ac:dyDescent="0.2">
      <c r="A1282" s="2">
        <v>1281</v>
      </c>
      <c r="B1282" s="2">
        <v>82</v>
      </c>
      <c r="C1282" s="2" t="s">
        <v>1570</v>
      </c>
    </row>
    <row r="1283" spans="1:3" x14ac:dyDescent="0.2">
      <c r="A1283" s="2">
        <v>1282</v>
      </c>
      <c r="B1283" s="2">
        <v>82</v>
      </c>
      <c r="C1283" s="2" t="s">
        <v>696</v>
      </c>
    </row>
    <row r="1284" spans="1:3" x14ac:dyDescent="0.2">
      <c r="A1284" s="2">
        <v>1283</v>
      </c>
      <c r="B1284" s="2">
        <v>82</v>
      </c>
      <c r="C1284" s="2" t="s">
        <v>1302</v>
      </c>
    </row>
    <row r="1285" spans="1:3" x14ac:dyDescent="0.2">
      <c r="A1285" s="2">
        <v>1284</v>
      </c>
      <c r="B1285" s="2">
        <v>82</v>
      </c>
      <c r="C1285" s="2" t="s">
        <v>2009</v>
      </c>
    </row>
    <row r="1286" spans="1:3" x14ac:dyDescent="0.2">
      <c r="A1286" s="2">
        <v>1285</v>
      </c>
      <c r="B1286" s="2">
        <v>82</v>
      </c>
      <c r="C1286" s="2" t="s">
        <v>2010</v>
      </c>
    </row>
    <row r="1287" spans="1:3" x14ac:dyDescent="0.2">
      <c r="A1287" s="2">
        <v>1286</v>
      </c>
      <c r="B1287" s="2">
        <v>82</v>
      </c>
      <c r="C1287" s="2" t="s">
        <v>2011</v>
      </c>
    </row>
    <row r="1288" spans="1:3" x14ac:dyDescent="0.2">
      <c r="A1288" s="2">
        <v>1287</v>
      </c>
      <c r="B1288" s="2">
        <v>82</v>
      </c>
      <c r="C1288" s="2" t="s">
        <v>2012</v>
      </c>
    </row>
    <row r="1289" spans="1:3" x14ac:dyDescent="0.2">
      <c r="A1289" s="2">
        <v>1288</v>
      </c>
      <c r="B1289" s="2">
        <v>82</v>
      </c>
      <c r="C1289" s="2" t="s">
        <v>1083</v>
      </c>
    </row>
    <row r="1290" spans="1:3" x14ac:dyDescent="0.2">
      <c r="A1290" s="2">
        <v>1289</v>
      </c>
      <c r="B1290" s="2">
        <v>82</v>
      </c>
      <c r="C1290" s="2" t="s">
        <v>2013</v>
      </c>
    </row>
    <row r="1291" spans="1:3" x14ac:dyDescent="0.2">
      <c r="A1291" s="2">
        <v>1290</v>
      </c>
      <c r="B1291" s="2">
        <v>82</v>
      </c>
      <c r="C1291" s="2" t="s">
        <v>938</v>
      </c>
    </row>
    <row r="1292" spans="1:3" x14ac:dyDescent="0.2">
      <c r="A1292" s="2">
        <v>1291</v>
      </c>
      <c r="B1292" s="2">
        <v>82</v>
      </c>
      <c r="C1292" s="2" t="s">
        <v>2014</v>
      </c>
    </row>
    <row r="1293" spans="1:3" x14ac:dyDescent="0.2">
      <c r="A1293" s="2">
        <v>1292</v>
      </c>
      <c r="B1293" s="2">
        <v>82</v>
      </c>
      <c r="C1293" s="2" t="s">
        <v>691</v>
      </c>
    </row>
    <row r="1294" spans="1:3" x14ac:dyDescent="0.2">
      <c r="A1294" s="2">
        <v>1293</v>
      </c>
      <c r="B1294" s="2">
        <v>82</v>
      </c>
      <c r="C1294" s="2" t="s">
        <v>2015</v>
      </c>
    </row>
    <row r="1295" spans="1:3" x14ac:dyDescent="0.2">
      <c r="A1295" s="2">
        <v>1294</v>
      </c>
      <c r="B1295" s="2">
        <v>82</v>
      </c>
      <c r="C1295" s="2" t="s">
        <v>2016</v>
      </c>
    </row>
    <row r="1296" spans="1:3" x14ac:dyDescent="0.2">
      <c r="A1296" s="2">
        <v>1295</v>
      </c>
      <c r="B1296" s="2">
        <v>82</v>
      </c>
      <c r="C1296" s="2" t="s">
        <v>2017</v>
      </c>
    </row>
    <row r="1297" spans="1:3" x14ac:dyDescent="0.2">
      <c r="A1297" s="2">
        <v>1296</v>
      </c>
      <c r="B1297" s="2">
        <v>82</v>
      </c>
      <c r="C1297" s="2" t="s">
        <v>1945</v>
      </c>
    </row>
    <row r="1298" spans="1:3" x14ac:dyDescent="0.2">
      <c r="A1298" s="2">
        <v>1297</v>
      </c>
      <c r="B1298" s="2">
        <v>82</v>
      </c>
      <c r="C1298" s="2" t="s">
        <v>2018</v>
      </c>
    </row>
    <row r="1299" spans="1:3" x14ac:dyDescent="0.2">
      <c r="A1299" s="2">
        <v>1298</v>
      </c>
      <c r="B1299" s="2">
        <v>82</v>
      </c>
      <c r="C1299" s="2" t="s">
        <v>2019</v>
      </c>
    </row>
    <row r="1300" spans="1:3" x14ac:dyDescent="0.2">
      <c r="A1300" s="2">
        <v>1299</v>
      </c>
      <c r="B1300" s="2">
        <v>82</v>
      </c>
      <c r="C1300" s="2" t="s">
        <v>2020</v>
      </c>
    </row>
    <row r="1301" spans="1:3" x14ac:dyDescent="0.2">
      <c r="A1301" s="2">
        <v>1300</v>
      </c>
      <c r="B1301" s="2">
        <v>82</v>
      </c>
      <c r="C1301" s="2" t="s">
        <v>742</v>
      </c>
    </row>
    <row r="1302" spans="1:3" x14ac:dyDescent="0.2">
      <c r="A1302" s="2">
        <v>1301</v>
      </c>
      <c r="B1302" s="2">
        <v>82</v>
      </c>
      <c r="C1302" s="2" t="s">
        <v>2021</v>
      </c>
    </row>
    <row r="1303" spans="1:3" x14ac:dyDescent="0.2">
      <c r="A1303" s="2">
        <v>1302</v>
      </c>
      <c r="B1303" s="2">
        <v>83</v>
      </c>
      <c r="C1303" s="2" t="s">
        <v>712</v>
      </c>
    </row>
    <row r="1304" spans="1:3" x14ac:dyDescent="0.2">
      <c r="A1304" s="2">
        <v>1303</v>
      </c>
      <c r="B1304" s="2">
        <v>83</v>
      </c>
      <c r="C1304" s="2" t="s">
        <v>2022</v>
      </c>
    </row>
    <row r="1305" spans="1:3" x14ac:dyDescent="0.2">
      <c r="A1305" s="2">
        <v>1304</v>
      </c>
      <c r="B1305" s="2">
        <v>83</v>
      </c>
      <c r="C1305" s="2" t="s">
        <v>2023</v>
      </c>
    </row>
    <row r="1306" spans="1:3" x14ac:dyDescent="0.2">
      <c r="A1306" s="2">
        <v>1305</v>
      </c>
      <c r="B1306" s="2">
        <v>113</v>
      </c>
      <c r="C1306" s="2" t="s">
        <v>2024</v>
      </c>
    </row>
    <row r="1307" spans="1:3" x14ac:dyDescent="0.2">
      <c r="A1307" s="2">
        <v>1306</v>
      </c>
      <c r="B1307" s="2">
        <v>113</v>
      </c>
      <c r="C1307" s="2" t="s">
        <v>2025</v>
      </c>
    </row>
    <row r="1308" spans="1:3" x14ac:dyDescent="0.2">
      <c r="A1308" s="2">
        <v>1307</v>
      </c>
      <c r="B1308" s="2">
        <v>113</v>
      </c>
      <c r="C1308" s="2" t="s">
        <v>2026</v>
      </c>
    </row>
    <row r="1309" spans="1:3" x14ac:dyDescent="0.2">
      <c r="A1309" s="2">
        <v>1308</v>
      </c>
      <c r="B1309" s="2">
        <v>113</v>
      </c>
      <c r="C1309" s="2" t="s">
        <v>2027</v>
      </c>
    </row>
    <row r="1310" spans="1:3" x14ac:dyDescent="0.2">
      <c r="A1310" s="2">
        <v>1309</v>
      </c>
      <c r="B1310" s="2">
        <v>113</v>
      </c>
      <c r="C1310" s="2" t="s">
        <v>1834</v>
      </c>
    </row>
    <row r="1311" spans="1:3" x14ac:dyDescent="0.2">
      <c r="A1311" s="2">
        <v>1310</v>
      </c>
      <c r="B1311" s="2">
        <v>113</v>
      </c>
      <c r="C1311" s="2" t="s">
        <v>2028</v>
      </c>
    </row>
    <row r="1312" spans="1:3" x14ac:dyDescent="0.2">
      <c r="A1312" s="2">
        <v>1311</v>
      </c>
      <c r="B1312" s="2">
        <v>113</v>
      </c>
      <c r="C1312" s="2" t="s">
        <v>2029</v>
      </c>
    </row>
    <row r="1313" spans="1:3" x14ac:dyDescent="0.2">
      <c r="A1313" s="2">
        <v>1312</v>
      </c>
      <c r="B1313" s="2">
        <v>113</v>
      </c>
      <c r="C1313" s="2" t="s">
        <v>2030</v>
      </c>
    </row>
    <row r="1314" spans="1:3" x14ac:dyDescent="0.2">
      <c r="A1314" s="2">
        <v>1313</v>
      </c>
      <c r="B1314" s="2">
        <v>113</v>
      </c>
      <c r="C1314" s="2" t="s">
        <v>2031</v>
      </c>
    </row>
    <row r="1315" spans="1:3" x14ac:dyDescent="0.2">
      <c r="A1315" s="2">
        <v>1314</v>
      </c>
      <c r="B1315" s="2">
        <v>113</v>
      </c>
      <c r="C1315" s="2" t="s">
        <v>2032</v>
      </c>
    </row>
    <row r="1316" spans="1:3" x14ac:dyDescent="0.2">
      <c r="A1316" s="2">
        <v>1315</v>
      </c>
      <c r="B1316" s="2">
        <v>113</v>
      </c>
      <c r="C1316" s="2" t="s">
        <v>1847</v>
      </c>
    </row>
    <row r="1317" spans="1:3" x14ac:dyDescent="0.2">
      <c r="A1317" s="2">
        <v>1316</v>
      </c>
      <c r="B1317" s="2">
        <v>113</v>
      </c>
      <c r="C1317" s="2" t="s">
        <v>1851</v>
      </c>
    </row>
    <row r="1318" spans="1:3" x14ac:dyDescent="0.2">
      <c r="A1318" s="2">
        <v>1317</v>
      </c>
      <c r="B1318" s="2">
        <v>113</v>
      </c>
      <c r="C1318" s="2" t="s">
        <v>2033</v>
      </c>
    </row>
    <row r="1319" spans="1:3" x14ac:dyDescent="0.2">
      <c r="A1319" s="2">
        <v>1318</v>
      </c>
      <c r="B1319" s="2">
        <v>113</v>
      </c>
      <c r="C1319" s="2" t="s">
        <v>1856</v>
      </c>
    </row>
    <row r="1320" spans="1:3" x14ac:dyDescent="0.2">
      <c r="A1320" s="2">
        <v>1319</v>
      </c>
      <c r="B1320" s="2">
        <v>113</v>
      </c>
      <c r="C1320" s="2" t="s">
        <v>1865</v>
      </c>
    </row>
    <row r="1321" spans="1:3" x14ac:dyDescent="0.2">
      <c r="A1321" s="2">
        <v>1320</v>
      </c>
      <c r="B1321" s="2">
        <v>62</v>
      </c>
      <c r="C1321" s="2" t="s">
        <v>1477</v>
      </c>
    </row>
    <row r="1322" spans="1:3" x14ac:dyDescent="0.2">
      <c r="A1322" s="2">
        <v>1321</v>
      </c>
      <c r="B1322" s="2">
        <v>62</v>
      </c>
      <c r="C1322" s="2" t="s">
        <v>1478</v>
      </c>
    </row>
    <row r="1323" spans="1:3" x14ac:dyDescent="0.2">
      <c r="A1323" s="2">
        <v>1322</v>
      </c>
      <c r="B1323" s="2">
        <v>62</v>
      </c>
      <c r="C1323" s="2" t="s">
        <v>1479</v>
      </c>
    </row>
    <row r="1324" spans="1:3" x14ac:dyDescent="0.2">
      <c r="A1324" s="2">
        <v>1323</v>
      </c>
      <c r="B1324" s="2">
        <v>62</v>
      </c>
      <c r="C1324" s="2" t="s">
        <v>1480</v>
      </c>
    </row>
    <row r="1325" spans="1:3" x14ac:dyDescent="0.2">
      <c r="A1325" s="2">
        <v>1324</v>
      </c>
      <c r="B1325" s="2">
        <v>62</v>
      </c>
      <c r="C1325" s="2" t="s">
        <v>690</v>
      </c>
    </row>
    <row r="1326" spans="1:3" x14ac:dyDescent="0.2">
      <c r="A1326" s="2">
        <v>1325</v>
      </c>
      <c r="B1326" s="2">
        <v>75</v>
      </c>
      <c r="C1326" s="2" t="s">
        <v>2034</v>
      </c>
    </row>
    <row r="1327" spans="1:3" x14ac:dyDescent="0.2">
      <c r="A1327" s="2">
        <v>1326</v>
      </c>
      <c r="B1327" s="2">
        <v>75</v>
      </c>
      <c r="C1327" s="2" t="s">
        <v>2035</v>
      </c>
    </row>
    <row r="1328" spans="1:3" x14ac:dyDescent="0.2">
      <c r="A1328" s="2">
        <v>1327</v>
      </c>
      <c r="B1328" s="2">
        <v>75</v>
      </c>
      <c r="C1328" s="2" t="s">
        <v>2036</v>
      </c>
    </row>
    <row r="1329" spans="1:3" x14ac:dyDescent="0.2">
      <c r="A1329" s="2">
        <v>1328</v>
      </c>
      <c r="B1329" s="2">
        <v>75</v>
      </c>
      <c r="C1329" s="2" t="s">
        <v>2037</v>
      </c>
    </row>
    <row r="1330" spans="1:3" x14ac:dyDescent="0.2">
      <c r="A1330" s="2">
        <v>1329</v>
      </c>
      <c r="B1330" s="2">
        <v>75</v>
      </c>
      <c r="C1330" s="2" t="s">
        <v>2038</v>
      </c>
    </row>
    <row r="1331" spans="1:3" x14ac:dyDescent="0.2">
      <c r="A1331" s="2">
        <v>1330</v>
      </c>
      <c r="B1331" s="2">
        <v>75</v>
      </c>
      <c r="C1331" s="2" t="s">
        <v>1311</v>
      </c>
    </row>
    <row r="1332" spans="1:3" x14ac:dyDescent="0.2">
      <c r="A1332" s="2">
        <v>1331</v>
      </c>
      <c r="B1332" s="2">
        <v>75</v>
      </c>
      <c r="C1332" s="2" t="s">
        <v>2039</v>
      </c>
    </row>
    <row r="1333" spans="1:3" x14ac:dyDescent="0.2">
      <c r="A1333" s="2">
        <v>1332</v>
      </c>
      <c r="B1333" s="2">
        <v>75</v>
      </c>
      <c r="C1333" s="2" t="s">
        <v>2040</v>
      </c>
    </row>
    <row r="1334" spans="1:3" x14ac:dyDescent="0.2">
      <c r="A1334" s="2">
        <v>1333</v>
      </c>
      <c r="B1334" s="2">
        <v>75</v>
      </c>
      <c r="C1334" s="2" t="s">
        <v>1457</v>
      </c>
    </row>
    <row r="1335" spans="1:3" x14ac:dyDescent="0.2">
      <c r="A1335" s="2">
        <v>1334</v>
      </c>
      <c r="B1335" s="2">
        <v>75</v>
      </c>
      <c r="C1335" s="2" t="s">
        <v>2041</v>
      </c>
    </row>
    <row r="1336" spans="1:3" x14ac:dyDescent="0.2">
      <c r="A1336" s="2">
        <v>1335</v>
      </c>
      <c r="B1336" s="2">
        <v>75</v>
      </c>
      <c r="C1336" s="2" t="s">
        <v>2042</v>
      </c>
    </row>
    <row r="1337" spans="1:3" x14ac:dyDescent="0.2">
      <c r="A1337" s="2">
        <v>1336</v>
      </c>
      <c r="B1337" s="2">
        <v>75</v>
      </c>
      <c r="C1337" s="2" t="s">
        <v>2043</v>
      </c>
    </row>
    <row r="1338" spans="1:3" x14ac:dyDescent="0.2">
      <c r="A1338" s="2">
        <v>1337</v>
      </c>
      <c r="B1338" s="2">
        <v>75</v>
      </c>
      <c r="C1338" s="2" t="s">
        <v>1324</v>
      </c>
    </row>
    <row r="1339" spans="1:3" x14ac:dyDescent="0.2">
      <c r="A1339" s="2">
        <v>1338</v>
      </c>
      <c r="B1339" s="2">
        <v>75</v>
      </c>
      <c r="C1339" s="2" t="s">
        <v>968</v>
      </c>
    </row>
    <row r="1340" spans="1:3" x14ac:dyDescent="0.2">
      <c r="A1340" s="2">
        <v>1339</v>
      </c>
      <c r="B1340" s="2">
        <v>75</v>
      </c>
      <c r="C1340" s="2" t="s">
        <v>1398</v>
      </c>
    </row>
    <row r="1341" spans="1:3" x14ac:dyDescent="0.2">
      <c r="A1341" s="2">
        <v>1340</v>
      </c>
      <c r="B1341" s="2">
        <v>75</v>
      </c>
      <c r="C1341" s="2" t="s">
        <v>2044</v>
      </c>
    </row>
    <row r="1342" spans="1:3" x14ac:dyDescent="0.2">
      <c r="A1342" s="2">
        <v>1341</v>
      </c>
      <c r="B1342" s="2">
        <v>75</v>
      </c>
      <c r="C1342" s="2" t="s">
        <v>2045</v>
      </c>
    </row>
    <row r="1343" spans="1:3" x14ac:dyDescent="0.2">
      <c r="A1343" s="2">
        <v>1342</v>
      </c>
      <c r="B1343" s="2">
        <v>75</v>
      </c>
      <c r="C1343" s="2" t="s">
        <v>2046</v>
      </c>
    </row>
    <row r="1344" spans="1:3" x14ac:dyDescent="0.2">
      <c r="A1344" s="2">
        <v>1343</v>
      </c>
      <c r="B1344" s="2">
        <v>75</v>
      </c>
      <c r="C1344" s="2" t="s">
        <v>2047</v>
      </c>
    </row>
    <row r="1345" spans="1:3" x14ac:dyDescent="0.2">
      <c r="A1345" s="2">
        <v>1344</v>
      </c>
      <c r="B1345" s="2">
        <v>75</v>
      </c>
      <c r="C1345" s="2" t="s">
        <v>2048</v>
      </c>
    </row>
    <row r="1346" spans="1:3" x14ac:dyDescent="0.2">
      <c r="A1346" s="2">
        <v>1345</v>
      </c>
      <c r="B1346" s="2">
        <v>75</v>
      </c>
      <c r="C1346" s="2" t="s">
        <v>2049</v>
      </c>
    </row>
    <row r="1347" spans="1:3" x14ac:dyDescent="0.2">
      <c r="A1347" s="2">
        <v>1346</v>
      </c>
      <c r="B1347" s="2">
        <v>75</v>
      </c>
      <c r="C1347" s="2" t="s">
        <v>2050</v>
      </c>
    </row>
    <row r="1348" spans="1:3" x14ac:dyDescent="0.2">
      <c r="A1348" s="2">
        <v>1347</v>
      </c>
      <c r="B1348" s="2">
        <v>75</v>
      </c>
      <c r="C1348" s="2" t="s">
        <v>1405</v>
      </c>
    </row>
    <row r="1349" spans="1:3" x14ac:dyDescent="0.2">
      <c r="A1349" s="2">
        <v>1348</v>
      </c>
      <c r="B1349" s="2">
        <v>75</v>
      </c>
      <c r="C1349" s="2" t="s">
        <v>1693</v>
      </c>
    </row>
    <row r="1350" spans="1:3" x14ac:dyDescent="0.2">
      <c r="A1350" s="2">
        <v>1349</v>
      </c>
      <c r="B1350" s="2">
        <v>75</v>
      </c>
      <c r="C1350" s="2" t="s">
        <v>2051</v>
      </c>
    </row>
    <row r="1351" spans="1:3" x14ac:dyDescent="0.2">
      <c r="A1351" s="2">
        <v>1350</v>
      </c>
      <c r="B1351" s="2">
        <v>75</v>
      </c>
      <c r="C1351" s="2" t="s">
        <v>2052</v>
      </c>
    </row>
    <row r="1352" spans="1:3" x14ac:dyDescent="0.2">
      <c r="A1352" s="2">
        <v>1351</v>
      </c>
      <c r="B1352" s="2">
        <v>75</v>
      </c>
      <c r="C1352" s="2" t="s">
        <v>2053</v>
      </c>
    </row>
    <row r="1353" spans="1:3" x14ac:dyDescent="0.2">
      <c r="A1353" s="2">
        <v>1352</v>
      </c>
      <c r="B1353" s="2">
        <v>75</v>
      </c>
      <c r="C1353" s="2" t="s">
        <v>925</v>
      </c>
    </row>
    <row r="1354" spans="1:3" x14ac:dyDescent="0.2">
      <c r="A1354" s="2">
        <v>1353</v>
      </c>
      <c r="B1354" s="2">
        <v>75</v>
      </c>
      <c r="C1354" s="2" t="s">
        <v>2054</v>
      </c>
    </row>
    <row r="1355" spans="1:3" x14ac:dyDescent="0.2">
      <c r="A1355" s="2">
        <v>1354</v>
      </c>
      <c r="B1355" s="2">
        <v>75</v>
      </c>
      <c r="C1355" s="2" t="s">
        <v>2055</v>
      </c>
    </row>
    <row r="1356" spans="1:3" x14ac:dyDescent="0.2">
      <c r="A1356" s="2">
        <v>1355</v>
      </c>
      <c r="B1356" s="2">
        <v>75</v>
      </c>
      <c r="C1356" s="2" t="s">
        <v>2056</v>
      </c>
    </row>
    <row r="1357" spans="1:3" x14ac:dyDescent="0.2">
      <c r="A1357" s="2">
        <v>1356</v>
      </c>
      <c r="B1357" s="2">
        <v>75</v>
      </c>
      <c r="C1357" s="2" t="s">
        <v>2057</v>
      </c>
    </row>
    <row r="1358" spans="1:3" x14ac:dyDescent="0.2">
      <c r="A1358" s="2">
        <v>1357</v>
      </c>
      <c r="B1358" s="2">
        <v>75</v>
      </c>
      <c r="C1358" s="2" t="s">
        <v>2058</v>
      </c>
    </row>
    <row r="1359" spans="1:3" x14ac:dyDescent="0.2">
      <c r="A1359" s="2">
        <v>1358</v>
      </c>
      <c r="B1359" s="2">
        <v>75</v>
      </c>
      <c r="C1359" s="2" t="s">
        <v>2059</v>
      </c>
    </row>
    <row r="1360" spans="1:3" x14ac:dyDescent="0.2">
      <c r="A1360" s="2">
        <v>1359</v>
      </c>
      <c r="B1360" s="2">
        <v>75</v>
      </c>
      <c r="C1360" s="2" t="s">
        <v>2060</v>
      </c>
    </row>
    <row r="1361" spans="1:3" x14ac:dyDescent="0.2">
      <c r="A1361" s="2">
        <v>1360</v>
      </c>
      <c r="B1361" s="2">
        <v>76</v>
      </c>
      <c r="C1361" s="2" t="s">
        <v>2061</v>
      </c>
    </row>
    <row r="1362" spans="1:3" x14ac:dyDescent="0.2">
      <c r="A1362" s="2">
        <v>1361</v>
      </c>
      <c r="B1362" s="2">
        <v>76</v>
      </c>
      <c r="C1362" s="2" t="s">
        <v>2062</v>
      </c>
    </row>
    <row r="1363" spans="1:3" x14ac:dyDescent="0.2">
      <c r="A1363" s="2">
        <v>1362</v>
      </c>
      <c r="B1363" s="2">
        <v>76</v>
      </c>
      <c r="C1363" s="2" t="s">
        <v>2063</v>
      </c>
    </row>
    <row r="1364" spans="1:3" x14ac:dyDescent="0.2">
      <c r="A1364" s="2">
        <v>1363</v>
      </c>
      <c r="B1364" s="2">
        <v>76</v>
      </c>
      <c r="C1364" s="2" t="s">
        <v>1008</v>
      </c>
    </row>
    <row r="1365" spans="1:3" x14ac:dyDescent="0.2">
      <c r="A1365" s="2">
        <v>1364</v>
      </c>
      <c r="B1365" s="2">
        <v>76</v>
      </c>
      <c r="C1365" s="2" t="s">
        <v>1430</v>
      </c>
    </row>
    <row r="1366" spans="1:3" x14ac:dyDescent="0.2">
      <c r="A1366" s="2">
        <v>1365</v>
      </c>
      <c r="B1366" s="2">
        <v>76</v>
      </c>
      <c r="C1366" s="2" t="s">
        <v>2064</v>
      </c>
    </row>
    <row r="1367" spans="1:3" x14ac:dyDescent="0.2">
      <c r="A1367" s="2">
        <v>1366</v>
      </c>
      <c r="B1367" s="2">
        <v>76</v>
      </c>
      <c r="C1367" s="2" t="s">
        <v>2065</v>
      </c>
    </row>
    <row r="1368" spans="1:3" x14ac:dyDescent="0.2">
      <c r="A1368" s="2">
        <v>1367</v>
      </c>
      <c r="B1368" s="2">
        <v>76</v>
      </c>
      <c r="C1368" s="2" t="s">
        <v>2066</v>
      </c>
    </row>
    <row r="1369" spans="1:3" x14ac:dyDescent="0.2">
      <c r="A1369" s="2">
        <v>1368</v>
      </c>
      <c r="B1369" s="2">
        <v>76</v>
      </c>
      <c r="C1369" s="2" t="s">
        <v>1673</v>
      </c>
    </row>
    <row r="1370" spans="1:3" x14ac:dyDescent="0.2">
      <c r="A1370" s="2">
        <v>1369</v>
      </c>
      <c r="B1370" s="2">
        <v>76</v>
      </c>
      <c r="C1370" s="2" t="s">
        <v>2067</v>
      </c>
    </row>
    <row r="1371" spans="1:3" x14ac:dyDescent="0.2">
      <c r="A1371" s="2">
        <v>1370</v>
      </c>
      <c r="B1371" s="2">
        <v>76</v>
      </c>
      <c r="C1371" s="2" t="s">
        <v>2068</v>
      </c>
    </row>
    <row r="1372" spans="1:3" x14ac:dyDescent="0.2">
      <c r="A1372" s="2">
        <v>1371</v>
      </c>
      <c r="B1372" s="2">
        <v>76</v>
      </c>
      <c r="C1372" s="2" t="s">
        <v>1152</v>
      </c>
    </row>
    <row r="1373" spans="1:3" x14ac:dyDescent="0.2">
      <c r="A1373" s="2">
        <v>1372</v>
      </c>
      <c r="B1373" s="2">
        <v>76</v>
      </c>
      <c r="C1373" s="2" t="s">
        <v>2069</v>
      </c>
    </row>
    <row r="1374" spans="1:3" x14ac:dyDescent="0.2">
      <c r="A1374" s="2">
        <v>1373</v>
      </c>
      <c r="B1374" s="2">
        <v>76</v>
      </c>
      <c r="C1374" s="2" t="s">
        <v>2070</v>
      </c>
    </row>
    <row r="1375" spans="1:3" x14ac:dyDescent="0.2">
      <c r="A1375" s="2">
        <v>1374</v>
      </c>
      <c r="B1375" s="2">
        <v>76</v>
      </c>
      <c r="C1375" s="2" t="s">
        <v>755</v>
      </c>
    </row>
    <row r="1376" spans="1:3" x14ac:dyDescent="0.2">
      <c r="A1376" s="2">
        <v>1375</v>
      </c>
      <c r="B1376" s="2">
        <v>76</v>
      </c>
      <c r="C1376" s="2" t="s">
        <v>2071</v>
      </c>
    </row>
    <row r="1377" spans="1:3" x14ac:dyDescent="0.2">
      <c r="A1377" s="2">
        <v>1376</v>
      </c>
      <c r="B1377" s="2">
        <v>76</v>
      </c>
      <c r="C1377" s="2" t="s">
        <v>1868</v>
      </c>
    </row>
    <row r="1378" spans="1:3" x14ac:dyDescent="0.2">
      <c r="A1378" s="2">
        <v>1377</v>
      </c>
      <c r="B1378" s="2">
        <v>77</v>
      </c>
      <c r="C1378" s="2" t="s">
        <v>2072</v>
      </c>
    </row>
    <row r="1379" spans="1:3" x14ac:dyDescent="0.2">
      <c r="A1379" s="2">
        <v>1378</v>
      </c>
      <c r="B1379" s="2">
        <v>77</v>
      </c>
      <c r="C1379" s="2" t="s">
        <v>2073</v>
      </c>
    </row>
    <row r="1380" spans="1:3" x14ac:dyDescent="0.2">
      <c r="A1380" s="2">
        <v>1379</v>
      </c>
      <c r="B1380" s="2">
        <v>110</v>
      </c>
      <c r="C1380" s="2" t="s">
        <v>2074</v>
      </c>
    </row>
    <row r="1381" spans="1:3" x14ac:dyDescent="0.2">
      <c r="A1381" s="2">
        <v>1380</v>
      </c>
      <c r="B1381" s="2">
        <v>110</v>
      </c>
      <c r="C1381" s="2" t="s">
        <v>2075</v>
      </c>
    </row>
    <row r="1382" spans="1:3" x14ac:dyDescent="0.2">
      <c r="A1382" s="2">
        <v>1381</v>
      </c>
      <c r="B1382" s="2">
        <v>110</v>
      </c>
      <c r="C1382" s="2" t="s">
        <v>2076</v>
      </c>
    </row>
    <row r="1383" spans="1:3" x14ac:dyDescent="0.2">
      <c r="A1383" s="2">
        <v>1382</v>
      </c>
      <c r="B1383" s="2">
        <v>110</v>
      </c>
      <c r="C1383" s="2" t="s">
        <v>2077</v>
      </c>
    </row>
    <row r="1384" spans="1:3" x14ac:dyDescent="0.2">
      <c r="A1384" s="2">
        <v>1383</v>
      </c>
      <c r="B1384" s="2">
        <v>112</v>
      </c>
      <c r="C1384" s="2" t="s">
        <v>2078</v>
      </c>
    </row>
    <row r="1385" spans="1:3" x14ac:dyDescent="0.2">
      <c r="A1385" s="2">
        <v>1384</v>
      </c>
      <c r="B1385" s="2">
        <v>112</v>
      </c>
      <c r="C1385" s="2" t="s">
        <v>2079</v>
      </c>
    </row>
    <row r="1386" spans="1:3" x14ac:dyDescent="0.2">
      <c r="A1386" s="2">
        <v>1385</v>
      </c>
      <c r="B1386" s="2">
        <v>112</v>
      </c>
      <c r="C1386" s="2" t="s">
        <v>1411</v>
      </c>
    </row>
    <row r="1387" spans="1:3" x14ac:dyDescent="0.2">
      <c r="A1387" s="2">
        <v>1386</v>
      </c>
      <c r="B1387" s="2">
        <v>112</v>
      </c>
      <c r="C1387" s="2" t="s">
        <v>2080</v>
      </c>
    </row>
    <row r="1388" spans="1:3" x14ac:dyDescent="0.2">
      <c r="A1388" s="2">
        <v>1387</v>
      </c>
      <c r="B1388" s="2">
        <v>112</v>
      </c>
      <c r="C1388" s="2" t="s">
        <v>2081</v>
      </c>
    </row>
    <row r="1389" spans="1:3" x14ac:dyDescent="0.2">
      <c r="A1389" s="2">
        <v>1388</v>
      </c>
      <c r="B1389" s="2">
        <v>114</v>
      </c>
      <c r="C1389" s="2" t="s">
        <v>2082</v>
      </c>
    </row>
    <row r="1390" spans="1:3" x14ac:dyDescent="0.2">
      <c r="A1390" s="2">
        <v>1389</v>
      </c>
      <c r="B1390" s="2">
        <v>114</v>
      </c>
      <c r="C1390" s="2" t="s">
        <v>2083</v>
      </c>
    </row>
    <row r="1391" spans="1:3" x14ac:dyDescent="0.2">
      <c r="A1391" s="2">
        <v>1390</v>
      </c>
      <c r="B1391" s="2">
        <v>114</v>
      </c>
      <c r="C1391" s="2" t="s">
        <v>2084</v>
      </c>
    </row>
    <row r="1392" spans="1:3" x14ac:dyDescent="0.2">
      <c r="A1392" s="2">
        <v>1391</v>
      </c>
      <c r="B1392" s="2">
        <v>114</v>
      </c>
      <c r="C1392" s="2" t="s">
        <v>2085</v>
      </c>
    </row>
    <row r="1393" spans="1:3" x14ac:dyDescent="0.2">
      <c r="A1393" s="2">
        <v>1392</v>
      </c>
      <c r="B1393" s="2">
        <v>114</v>
      </c>
      <c r="C1393" s="2" t="s">
        <v>2086</v>
      </c>
    </row>
    <row r="1394" spans="1:3" x14ac:dyDescent="0.2">
      <c r="A1394" s="2">
        <v>1393</v>
      </c>
      <c r="B1394" s="2">
        <v>114</v>
      </c>
      <c r="C1394" s="2" t="s">
        <v>973</v>
      </c>
    </row>
    <row r="1395" spans="1:3" x14ac:dyDescent="0.2">
      <c r="A1395" s="2">
        <v>1394</v>
      </c>
      <c r="B1395" s="2">
        <v>114</v>
      </c>
      <c r="C1395" s="2" t="s">
        <v>2087</v>
      </c>
    </row>
    <row r="1396" spans="1:3" x14ac:dyDescent="0.2">
      <c r="A1396" s="2">
        <v>1395</v>
      </c>
      <c r="B1396" s="2">
        <v>114</v>
      </c>
      <c r="C1396" s="2" t="s">
        <v>2088</v>
      </c>
    </row>
    <row r="1397" spans="1:3" x14ac:dyDescent="0.2">
      <c r="A1397" s="2">
        <v>1396</v>
      </c>
      <c r="B1397" s="2">
        <v>114</v>
      </c>
      <c r="C1397" s="2" t="s">
        <v>2089</v>
      </c>
    </row>
    <row r="1398" spans="1:3" x14ac:dyDescent="0.2">
      <c r="A1398" s="2">
        <v>1397</v>
      </c>
      <c r="B1398" s="2">
        <v>114</v>
      </c>
      <c r="C1398" s="2" t="s">
        <v>719</v>
      </c>
    </row>
    <row r="1399" spans="1:3" x14ac:dyDescent="0.2">
      <c r="A1399" s="2">
        <v>1398</v>
      </c>
      <c r="B1399" s="2">
        <v>114</v>
      </c>
      <c r="C1399" s="2" t="s">
        <v>2090</v>
      </c>
    </row>
    <row r="1400" spans="1:3" x14ac:dyDescent="0.2">
      <c r="A1400" s="2">
        <v>1399</v>
      </c>
      <c r="B1400" s="2">
        <v>115</v>
      </c>
      <c r="C1400" s="2" t="s">
        <v>751</v>
      </c>
    </row>
    <row r="1401" spans="1:3" x14ac:dyDescent="0.2">
      <c r="A1401" s="2">
        <v>1400</v>
      </c>
      <c r="B1401" s="2">
        <v>115</v>
      </c>
      <c r="C1401" s="2" t="s">
        <v>2091</v>
      </c>
    </row>
    <row r="1402" spans="1:3" x14ac:dyDescent="0.2">
      <c r="A1402" s="2">
        <v>1401</v>
      </c>
      <c r="B1402" s="2">
        <v>115</v>
      </c>
      <c r="C1402" s="2" t="s">
        <v>2092</v>
      </c>
    </row>
    <row r="1403" spans="1:3" x14ac:dyDescent="0.2">
      <c r="A1403" s="2">
        <v>1402</v>
      </c>
      <c r="B1403" s="2">
        <v>115</v>
      </c>
      <c r="C1403" s="2" t="s">
        <v>1222</v>
      </c>
    </row>
    <row r="1404" spans="1:3" x14ac:dyDescent="0.2">
      <c r="A1404" s="2">
        <v>1403</v>
      </c>
      <c r="B1404" s="2">
        <v>115</v>
      </c>
      <c r="C1404" s="2" t="s">
        <v>2056</v>
      </c>
    </row>
    <row r="1405" spans="1:3" x14ac:dyDescent="0.2">
      <c r="A1405" s="2">
        <v>1404</v>
      </c>
      <c r="B1405" s="2">
        <v>117</v>
      </c>
      <c r="C1405" s="2" t="s">
        <v>2093</v>
      </c>
    </row>
    <row r="1406" spans="1:3" x14ac:dyDescent="0.2">
      <c r="A1406" s="2">
        <v>1405</v>
      </c>
      <c r="B1406" s="2">
        <v>26</v>
      </c>
      <c r="C1406" s="2" t="s">
        <v>2094</v>
      </c>
    </row>
    <row r="1407" spans="1:3" x14ac:dyDescent="0.2">
      <c r="A1407" s="2">
        <v>1406</v>
      </c>
      <c r="B1407" s="2">
        <v>26</v>
      </c>
      <c r="C1407" s="2" t="s">
        <v>2095</v>
      </c>
    </row>
    <row r="1408" spans="1:3" x14ac:dyDescent="0.2">
      <c r="A1408" s="2">
        <v>1407</v>
      </c>
      <c r="B1408" s="2">
        <v>26</v>
      </c>
      <c r="C1408" s="2" t="s">
        <v>2096</v>
      </c>
    </row>
    <row r="1409" spans="1:3" x14ac:dyDescent="0.2">
      <c r="A1409" s="2">
        <v>1408</v>
      </c>
      <c r="B1409" s="2">
        <v>26</v>
      </c>
      <c r="C1409" s="2" t="s">
        <v>2097</v>
      </c>
    </row>
    <row r="1410" spans="1:3" x14ac:dyDescent="0.2">
      <c r="A1410" s="2">
        <v>1409</v>
      </c>
      <c r="B1410" s="2">
        <v>26</v>
      </c>
      <c r="C1410" s="2" t="s">
        <v>1046</v>
      </c>
    </row>
    <row r="1411" spans="1:3" x14ac:dyDescent="0.2">
      <c r="A1411" s="2">
        <v>1410</v>
      </c>
      <c r="B1411" s="2">
        <v>26</v>
      </c>
      <c r="C1411" s="2" t="s">
        <v>2098</v>
      </c>
    </row>
    <row r="1412" spans="1:3" x14ac:dyDescent="0.2">
      <c r="A1412" s="2">
        <v>1411</v>
      </c>
      <c r="B1412" s="2">
        <v>26</v>
      </c>
      <c r="C1412" s="2" t="s">
        <v>2099</v>
      </c>
    </row>
    <row r="1413" spans="1:3" x14ac:dyDescent="0.2">
      <c r="A1413" s="2">
        <v>1412</v>
      </c>
      <c r="B1413" s="2">
        <v>26</v>
      </c>
      <c r="C1413" s="2" t="s">
        <v>2100</v>
      </c>
    </row>
    <row r="1414" spans="1:3" x14ac:dyDescent="0.2">
      <c r="A1414" s="2">
        <v>1413</v>
      </c>
      <c r="B1414" s="2">
        <v>26</v>
      </c>
      <c r="C1414" s="2" t="s">
        <v>2101</v>
      </c>
    </row>
    <row r="1415" spans="1:3" x14ac:dyDescent="0.2">
      <c r="A1415" s="2">
        <v>1414</v>
      </c>
      <c r="B1415" s="2">
        <v>26</v>
      </c>
      <c r="C1415" s="2" t="s">
        <v>2102</v>
      </c>
    </row>
    <row r="1416" spans="1:3" x14ac:dyDescent="0.2">
      <c r="A1416" s="2">
        <v>1415</v>
      </c>
      <c r="B1416" s="2">
        <v>26</v>
      </c>
      <c r="C1416" s="2" t="s">
        <v>2103</v>
      </c>
    </row>
    <row r="1417" spans="1:3" x14ac:dyDescent="0.2">
      <c r="A1417" s="2">
        <v>1416</v>
      </c>
      <c r="B1417" s="2">
        <v>26</v>
      </c>
      <c r="C1417" s="2" t="s">
        <v>729</v>
      </c>
    </row>
    <row r="1418" spans="1:3" x14ac:dyDescent="0.2">
      <c r="A1418" s="2">
        <v>1417</v>
      </c>
      <c r="B1418" s="2">
        <v>26</v>
      </c>
      <c r="C1418" s="2" t="s">
        <v>2104</v>
      </c>
    </row>
    <row r="1419" spans="1:3" x14ac:dyDescent="0.2">
      <c r="A1419" s="2">
        <v>1418</v>
      </c>
      <c r="B1419" s="2">
        <v>26</v>
      </c>
      <c r="C1419" s="2" t="s">
        <v>2105</v>
      </c>
    </row>
    <row r="1420" spans="1:3" x14ac:dyDescent="0.2">
      <c r="A1420" s="2">
        <v>1419</v>
      </c>
      <c r="B1420" s="2">
        <v>26</v>
      </c>
      <c r="C1420" s="2" t="s">
        <v>2106</v>
      </c>
    </row>
    <row r="1421" spans="1:3" x14ac:dyDescent="0.2">
      <c r="A1421" s="2">
        <v>1420</v>
      </c>
      <c r="B1421" s="2">
        <v>26</v>
      </c>
      <c r="C1421" s="2" t="s">
        <v>2107</v>
      </c>
    </row>
    <row r="1422" spans="1:3" x14ac:dyDescent="0.2">
      <c r="A1422" s="2">
        <v>1421</v>
      </c>
      <c r="B1422" s="2">
        <v>26</v>
      </c>
      <c r="C1422" s="2" t="s">
        <v>2108</v>
      </c>
    </row>
    <row r="1423" spans="1:3" x14ac:dyDescent="0.2">
      <c r="A1423" s="2">
        <v>1422</v>
      </c>
      <c r="B1423" s="2">
        <v>26</v>
      </c>
      <c r="C1423" s="2" t="s">
        <v>2109</v>
      </c>
    </row>
    <row r="1424" spans="1:3" x14ac:dyDescent="0.2">
      <c r="A1424" s="2">
        <v>1423</v>
      </c>
      <c r="B1424" s="2">
        <v>26</v>
      </c>
      <c r="C1424" s="2" t="s">
        <v>2110</v>
      </c>
    </row>
    <row r="1425" spans="1:3" x14ac:dyDescent="0.2">
      <c r="A1425" s="2">
        <v>1424</v>
      </c>
      <c r="B1425" s="2">
        <v>26</v>
      </c>
      <c r="C1425" s="2" t="s">
        <v>2111</v>
      </c>
    </row>
    <row r="1426" spans="1:3" x14ac:dyDescent="0.2">
      <c r="A1426" s="2">
        <v>1425</v>
      </c>
      <c r="B1426" s="2">
        <v>26</v>
      </c>
      <c r="C1426" s="2" t="s">
        <v>2112</v>
      </c>
    </row>
    <row r="1427" spans="1:3" x14ac:dyDescent="0.2">
      <c r="A1427" s="2">
        <v>1426</v>
      </c>
      <c r="B1427" s="2">
        <v>29</v>
      </c>
      <c r="C1427" s="2" t="s">
        <v>1626</v>
      </c>
    </row>
    <row r="1428" spans="1:3" x14ac:dyDescent="0.2">
      <c r="A1428" s="2">
        <v>1427</v>
      </c>
      <c r="B1428" s="2">
        <v>29</v>
      </c>
      <c r="C1428" s="2" t="s">
        <v>2113</v>
      </c>
    </row>
    <row r="1429" spans="1:3" x14ac:dyDescent="0.2">
      <c r="A1429" s="2">
        <v>1428</v>
      </c>
      <c r="B1429" s="2">
        <v>29</v>
      </c>
      <c r="C1429" s="2" t="s">
        <v>2114</v>
      </c>
    </row>
    <row r="1430" spans="1:3" x14ac:dyDescent="0.2">
      <c r="A1430" s="2">
        <v>1429</v>
      </c>
      <c r="B1430" s="2">
        <v>29</v>
      </c>
      <c r="C1430" s="2" t="s">
        <v>2115</v>
      </c>
    </row>
    <row r="1431" spans="1:3" x14ac:dyDescent="0.2">
      <c r="A1431" s="2">
        <v>1430</v>
      </c>
      <c r="B1431" s="2">
        <v>29</v>
      </c>
      <c r="C1431" s="2" t="s">
        <v>2116</v>
      </c>
    </row>
    <row r="1432" spans="1:3" x14ac:dyDescent="0.2">
      <c r="A1432" s="2">
        <v>1431</v>
      </c>
      <c r="B1432" s="2">
        <v>29</v>
      </c>
      <c r="C1432" s="2" t="s">
        <v>2117</v>
      </c>
    </row>
    <row r="1433" spans="1:3" x14ac:dyDescent="0.2">
      <c r="A1433" s="2">
        <v>1432</v>
      </c>
      <c r="B1433" s="2">
        <v>29</v>
      </c>
      <c r="C1433" s="2" t="s">
        <v>2118</v>
      </c>
    </row>
    <row r="1434" spans="1:3" x14ac:dyDescent="0.2">
      <c r="A1434" s="2">
        <v>1433</v>
      </c>
      <c r="B1434" s="2">
        <v>29</v>
      </c>
      <c r="C1434" s="2" t="s">
        <v>2119</v>
      </c>
    </row>
    <row r="1435" spans="1:3" x14ac:dyDescent="0.2">
      <c r="A1435" s="2">
        <v>1434</v>
      </c>
      <c r="B1435" s="2">
        <v>29</v>
      </c>
      <c r="C1435" s="2" t="s">
        <v>2120</v>
      </c>
    </row>
    <row r="1436" spans="1:3" x14ac:dyDescent="0.2">
      <c r="A1436" s="2">
        <v>1435</v>
      </c>
      <c r="B1436" s="2">
        <v>29</v>
      </c>
      <c r="C1436" s="2" t="s">
        <v>2121</v>
      </c>
    </row>
    <row r="1437" spans="1:3" x14ac:dyDescent="0.2">
      <c r="A1437" s="2">
        <v>1436</v>
      </c>
      <c r="B1437" s="2">
        <v>29</v>
      </c>
      <c r="C1437" s="2" t="s">
        <v>2122</v>
      </c>
    </row>
    <row r="1438" spans="1:3" x14ac:dyDescent="0.2">
      <c r="A1438" s="2">
        <v>1437</v>
      </c>
      <c r="B1438" s="2">
        <v>29</v>
      </c>
      <c r="C1438" s="2" t="s">
        <v>2123</v>
      </c>
    </row>
    <row r="1439" spans="1:3" x14ac:dyDescent="0.2">
      <c r="A1439" s="2">
        <v>1438</v>
      </c>
      <c r="B1439" s="2">
        <v>29</v>
      </c>
      <c r="C1439" s="2" t="s">
        <v>2124</v>
      </c>
    </row>
    <row r="1440" spans="1:3" x14ac:dyDescent="0.2">
      <c r="A1440" s="2">
        <v>1439</v>
      </c>
      <c r="B1440" s="2">
        <v>29</v>
      </c>
      <c r="C1440" s="2" t="s">
        <v>2125</v>
      </c>
    </row>
    <row r="1441" spans="1:3" x14ac:dyDescent="0.2">
      <c r="A1441" s="2">
        <v>1440</v>
      </c>
      <c r="B1441" s="2">
        <v>29</v>
      </c>
      <c r="C1441" s="2" t="s">
        <v>2126</v>
      </c>
    </row>
    <row r="1442" spans="1:3" x14ac:dyDescent="0.2">
      <c r="A1442" s="2">
        <v>1441</v>
      </c>
      <c r="B1442" s="2">
        <v>29</v>
      </c>
      <c r="C1442" s="2" t="s">
        <v>2127</v>
      </c>
    </row>
    <row r="1443" spans="1:3" x14ac:dyDescent="0.2">
      <c r="A1443" s="2">
        <v>1442</v>
      </c>
      <c r="B1443" s="2">
        <v>29</v>
      </c>
      <c r="C1443" s="2" t="s">
        <v>2128</v>
      </c>
    </row>
    <row r="1444" spans="1:3" x14ac:dyDescent="0.2">
      <c r="A1444" s="2">
        <v>1443</v>
      </c>
      <c r="B1444" s="2">
        <v>30</v>
      </c>
      <c r="C1444" s="2" t="s">
        <v>2129</v>
      </c>
    </row>
    <row r="1445" spans="1:3" x14ac:dyDescent="0.2">
      <c r="A1445" s="2">
        <v>1444</v>
      </c>
      <c r="B1445" s="2">
        <v>30</v>
      </c>
      <c r="C1445" s="2" t="s">
        <v>1985</v>
      </c>
    </row>
    <row r="1446" spans="1:3" x14ac:dyDescent="0.2">
      <c r="A1446" s="2">
        <v>1445</v>
      </c>
      <c r="B1446" s="2">
        <v>30</v>
      </c>
      <c r="C1446" s="2" t="s">
        <v>1008</v>
      </c>
    </row>
    <row r="1447" spans="1:3" x14ac:dyDescent="0.2">
      <c r="A1447" s="2">
        <v>1446</v>
      </c>
      <c r="B1447" s="2">
        <v>30</v>
      </c>
      <c r="C1447" s="2" t="s">
        <v>2064</v>
      </c>
    </row>
    <row r="1448" spans="1:3" x14ac:dyDescent="0.2">
      <c r="A1448" s="2">
        <v>1447</v>
      </c>
      <c r="B1448" s="2">
        <v>30</v>
      </c>
      <c r="C1448" s="2" t="s">
        <v>2130</v>
      </c>
    </row>
    <row r="1449" spans="1:3" x14ac:dyDescent="0.2">
      <c r="A1449" s="2">
        <v>1448</v>
      </c>
      <c r="B1449" s="2">
        <v>30</v>
      </c>
      <c r="C1449" s="2" t="s">
        <v>2131</v>
      </c>
    </row>
    <row r="1450" spans="1:3" x14ac:dyDescent="0.2">
      <c r="A1450" s="2">
        <v>1449</v>
      </c>
      <c r="B1450" s="2">
        <v>30</v>
      </c>
      <c r="C1450" s="2" t="s">
        <v>2132</v>
      </c>
    </row>
    <row r="1451" spans="1:3" x14ac:dyDescent="0.2">
      <c r="A1451" s="2">
        <v>1450</v>
      </c>
      <c r="B1451" s="2">
        <v>30</v>
      </c>
      <c r="C1451" s="2" t="s">
        <v>2133</v>
      </c>
    </row>
    <row r="1452" spans="1:3" x14ac:dyDescent="0.2">
      <c r="A1452" s="2">
        <v>1451</v>
      </c>
      <c r="B1452" s="2">
        <v>30</v>
      </c>
      <c r="C1452" s="2" t="s">
        <v>2134</v>
      </c>
    </row>
    <row r="1453" spans="1:3" x14ac:dyDescent="0.2">
      <c r="A1453" s="2">
        <v>1452</v>
      </c>
      <c r="B1453" s="2">
        <v>30</v>
      </c>
      <c r="C1453" s="2" t="s">
        <v>2135</v>
      </c>
    </row>
    <row r="1454" spans="1:3" x14ac:dyDescent="0.2">
      <c r="A1454" s="2">
        <v>1453</v>
      </c>
      <c r="B1454" s="2">
        <v>30</v>
      </c>
      <c r="C1454" s="2" t="s">
        <v>2136</v>
      </c>
    </row>
    <row r="1455" spans="1:3" x14ac:dyDescent="0.2">
      <c r="A1455" s="2">
        <v>1454</v>
      </c>
      <c r="B1455" s="2">
        <v>30</v>
      </c>
      <c r="C1455" s="2" t="s">
        <v>2137</v>
      </c>
    </row>
    <row r="1456" spans="1:3" x14ac:dyDescent="0.2">
      <c r="A1456" s="2">
        <v>1455</v>
      </c>
      <c r="B1456" s="2">
        <v>30</v>
      </c>
      <c r="C1456" s="2" t="s">
        <v>2138</v>
      </c>
    </row>
    <row r="1457" spans="1:3" x14ac:dyDescent="0.2">
      <c r="A1457" s="2">
        <v>1456</v>
      </c>
      <c r="B1457" s="2">
        <v>30</v>
      </c>
      <c r="C1457" s="2" t="s">
        <v>2139</v>
      </c>
    </row>
    <row r="1458" spans="1:3" x14ac:dyDescent="0.2">
      <c r="A1458" s="2">
        <v>1457</v>
      </c>
      <c r="B1458" s="2">
        <v>30</v>
      </c>
      <c r="C1458" s="2" t="s">
        <v>2140</v>
      </c>
    </row>
    <row r="1459" spans="1:3" x14ac:dyDescent="0.2">
      <c r="A1459" s="2">
        <v>1458</v>
      </c>
      <c r="B1459" s="2">
        <v>30</v>
      </c>
      <c r="C1459" s="2" t="s">
        <v>2056</v>
      </c>
    </row>
    <row r="1460" spans="1:3" x14ac:dyDescent="0.2">
      <c r="A1460" s="2">
        <v>1459</v>
      </c>
      <c r="B1460" s="2">
        <v>30</v>
      </c>
      <c r="C1460" s="2" t="s">
        <v>2141</v>
      </c>
    </row>
    <row r="1461" spans="1:3" x14ac:dyDescent="0.2">
      <c r="A1461" s="2">
        <v>1460</v>
      </c>
      <c r="B1461" s="2">
        <v>31</v>
      </c>
      <c r="C1461" s="2" t="s">
        <v>1176</v>
      </c>
    </row>
    <row r="1462" spans="1:3" x14ac:dyDescent="0.2">
      <c r="A1462" s="2">
        <v>1461</v>
      </c>
      <c r="B1462" s="2">
        <v>31</v>
      </c>
      <c r="C1462" s="2" t="s">
        <v>2142</v>
      </c>
    </row>
    <row r="1463" spans="1:3" x14ac:dyDescent="0.2">
      <c r="A1463" s="2">
        <v>1462</v>
      </c>
      <c r="B1463" s="2">
        <v>31</v>
      </c>
      <c r="C1463" s="2" t="s">
        <v>2143</v>
      </c>
    </row>
    <row r="1464" spans="1:3" x14ac:dyDescent="0.2">
      <c r="A1464" s="2">
        <v>1463</v>
      </c>
      <c r="B1464" s="2">
        <v>31</v>
      </c>
      <c r="C1464" s="2" t="s">
        <v>2144</v>
      </c>
    </row>
    <row r="1465" spans="1:3" x14ac:dyDescent="0.2">
      <c r="A1465" s="2">
        <v>1464</v>
      </c>
      <c r="B1465" s="2">
        <v>31</v>
      </c>
      <c r="C1465" s="2" t="s">
        <v>2145</v>
      </c>
    </row>
    <row r="1466" spans="1:3" x14ac:dyDescent="0.2">
      <c r="A1466" s="2">
        <v>1465</v>
      </c>
      <c r="B1466" s="2">
        <v>31</v>
      </c>
      <c r="C1466" s="2" t="s">
        <v>2146</v>
      </c>
    </row>
    <row r="1467" spans="1:3" x14ac:dyDescent="0.2">
      <c r="A1467" s="2">
        <v>1466</v>
      </c>
      <c r="B1467" s="2">
        <v>31</v>
      </c>
      <c r="C1467" s="2" t="s">
        <v>2147</v>
      </c>
    </row>
    <row r="1468" spans="1:3" x14ac:dyDescent="0.2">
      <c r="A1468" s="2">
        <v>1467</v>
      </c>
      <c r="B1468" s="2">
        <v>31</v>
      </c>
      <c r="C1468" s="2" t="s">
        <v>2148</v>
      </c>
    </row>
    <row r="1469" spans="1:3" x14ac:dyDescent="0.2">
      <c r="A1469" s="2">
        <v>1468</v>
      </c>
      <c r="B1469" s="2">
        <v>31</v>
      </c>
      <c r="C1469" s="2" t="s">
        <v>719</v>
      </c>
    </row>
    <row r="1470" spans="1:3" x14ac:dyDescent="0.2">
      <c r="A1470" s="2">
        <v>1469</v>
      </c>
      <c r="B1470" s="2">
        <v>31</v>
      </c>
      <c r="C1470" s="2" t="s">
        <v>2149</v>
      </c>
    </row>
    <row r="1471" spans="1:3" x14ac:dyDescent="0.2">
      <c r="A1471" s="2">
        <v>1470</v>
      </c>
      <c r="B1471" s="2">
        <v>72</v>
      </c>
      <c r="C1471" s="2" t="s">
        <v>2150</v>
      </c>
    </row>
    <row r="1472" spans="1:3" x14ac:dyDescent="0.2">
      <c r="A1472" s="2">
        <v>1471</v>
      </c>
      <c r="B1472" s="2">
        <v>72</v>
      </c>
      <c r="C1472" s="2" t="s">
        <v>2151</v>
      </c>
    </row>
    <row r="1473" spans="1:3" x14ac:dyDescent="0.2">
      <c r="A1473" s="2">
        <v>1472</v>
      </c>
      <c r="B1473" s="2">
        <v>72</v>
      </c>
      <c r="C1473" s="2" t="s">
        <v>2152</v>
      </c>
    </row>
    <row r="1474" spans="1:3" x14ac:dyDescent="0.2">
      <c r="A1474" s="2">
        <v>1473</v>
      </c>
      <c r="B1474" s="2">
        <v>72</v>
      </c>
      <c r="C1474" s="2" t="s">
        <v>1322</v>
      </c>
    </row>
    <row r="1475" spans="1:3" x14ac:dyDescent="0.2">
      <c r="A1475" s="2">
        <v>1474</v>
      </c>
      <c r="B1475" s="2">
        <v>72</v>
      </c>
      <c r="C1475" s="2" t="s">
        <v>1074</v>
      </c>
    </row>
    <row r="1476" spans="1:3" x14ac:dyDescent="0.2">
      <c r="A1476" s="2">
        <v>1475</v>
      </c>
      <c r="B1476" s="2">
        <v>73</v>
      </c>
      <c r="C1476" s="2" t="s">
        <v>2153</v>
      </c>
    </row>
    <row r="1477" spans="1:3" x14ac:dyDescent="0.2">
      <c r="A1477" s="2">
        <v>1476</v>
      </c>
      <c r="B1477" s="2">
        <v>73</v>
      </c>
      <c r="C1477" s="2" t="s">
        <v>2154</v>
      </c>
    </row>
    <row r="1478" spans="1:3" x14ac:dyDescent="0.2">
      <c r="A1478" s="2">
        <v>1477</v>
      </c>
      <c r="B1478" s="2">
        <v>73</v>
      </c>
      <c r="C1478" s="2" t="s">
        <v>2155</v>
      </c>
    </row>
    <row r="1479" spans="1:3" x14ac:dyDescent="0.2">
      <c r="A1479" s="2">
        <v>1478</v>
      </c>
      <c r="B1479" s="2">
        <v>73</v>
      </c>
      <c r="C1479" s="2" t="s">
        <v>2156</v>
      </c>
    </row>
    <row r="1480" spans="1:3" x14ac:dyDescent="0.2">
      <c r="A1480" s="2">
        <v>1479</v>
      </c>
      <c r="B1480" s="2">
        <v>73</v>
      </c>
      <c r="C1480" s="2" t="s">
        <v>2157</v>
      </c>
    </row>
    <row r="1481" spans="1:3" x14ac:dyDescent="0.2">
      <c r="A1481" s="2">
        <v>1480</v>
      </c>
      <c r="B1481" s="2">
        <v>73</v>
      </c>
      <c r="C1481" s="2" t="s">
        <v>2158</v>
      </c>
    </row>
    <row r="1482" spans="1:3" x14ac:dyDescent="0.2">
      <c r="A1482" s="2">
        <v>1481</v>
      </c>
      <c r="B1482" s="2">
        <v>73</v>
      </c>
      <c r="C1482" s="2" t="s">
        <v>2159</v>
      </c>
    </row>
    <row r="1483" spans="1:3" x14ac:dyDescent="0.2">
      <c r="A1483" s="2">
        <v>1482</v>
      </c>
      <c r="B1483" s="2">
        <v>73</v>
      </c>
      <c r="C1483" s="2" t="s">
        <v>2160</v>
      </c>
    </row>
    <row r="1484" spans="1:3" x14ac:dyDescent="0.2">
      <c r="A1484" s="2">
        <v>1483</v>
      </c>
      <c r="B1484" s="2">
        <v>73</v>
      </c>
      <c r="C1484" s="2" t="s">
        <v>2161</v>
      </c>
    </row>
    <row r="1485" spans="1:3" x14ac:dyDescent="0.2">
      <c r="A1485" s="2">
        <v>1484</v>
      </c>
      <c r="B1485" s="2">
        <v>73</v>
      </c>
      <c r="C1485" s="2" t="s">
        <v>938</v>
      </c>
    </row>
    <row r="1486" spans="1:3" x14ac:dyDescent="0.2">
      <c r="A1486" s="2">
        <v>1485</v>
      </c>
      <c r="B1486" s="2">
        <v>73</v>
      </c>
      <c r="C1486" s="2" t="s">
        <v>2162</v>
      </c>
    </row>
    <row r="1487" spans="1:3" x14ac:dyDescent="0.2">
      <c r="A1487" s="2">
        <v>1486</v>
      </c>
      <c r="B1487" s="2">
        <v>73</v>
      </c>
      <c r="C1487" s="2" t="s">
        <v>2163</v>
      </c>
    </row>
    <row r="1488" spans="1:3" x14ac:dyDescent="0.2">
      <c r="A1488" s="2">
        <v>1487</v>
      </c>
      <c r="B1488" s="2">
        <v>73</v>
      </c>
      <c r="C1488" s="2" t="s">
        <v>2164</v>
      </c>
    </row>
    <row r="1489" spans="1:3" x14ac:dyDescent="0.2">
      <c r="A1489" s="2">
        <v>1488</v>
      </c>
      <c r="B1489" s="2">
        <v>73</v>
      </c>
      <c r="C1489" s="2" t="s">
        <v>2165</v>
      </c>
    </row>
    <row r="1490" spans="1:3" x14ac:dyDescent="0.2">
      <c r="A1490" s="2">
        <v>1489</v>
      </c>
      <c r="B1490" s="2">
        <v>73</v>
      </c>
      <c r="C1490" s="2" t="s">
        <v>2166</v>
      </c>
    </row>
    <row r="1491" spans="1:3" x14ac:dyDescent="0.2">
      <c r="A1491" s="2">
        <v>1490</v>
      </c>
      <c r="B1491" s="2">
        <v>74</v>
      </c>
      <c r="C1491" s="2" t="s">
        <v>2167</v>
      </c>
    </row>
    <row r="1492" spans="1:3" x14ac:dyDescent="0.2">
      <c r="A1492" s="2">
        <v>1491</v>
      </c>
      <c r="B1492" s="2">
        <v>74</v>
      </c>
      <c r="C1492" s="2" t="s">
        <v>2168</v>
      </c>
    </row>
    <row r="1493" spans="1:3" x14ac:dyDescent="0.2">
      <c r="A1493" s="2">
        <v>1492</v>
      </c>
      <c r="B1493" s="2">
        <v>74</v>
      </c>
      <c r="C1493" s="2" t="s">
        <v>2156</v>
      </c>
    </row>
    <row r="1494" spans="1:3" x14ac:dyDescent="0.2">
      <c r="A1494" s="2">
        <v>1493</v>
      </c>
      <c r="B1494" s="2">
        <v>74</v>
      </c>
      <c r="C1494" s="2" t="s">
        <v>728</v>
      </c>
    </row>
    <row r="1495" spans="1:3" x14ac:dyDescent="0.2">
      <c r="A1495" s="2">
        <v>1494</v>
      </c>
      <c r="B1495" s="2">
        <v>74</v>
      </c>
      <c r="C1495" s="2" t="s">
        <v>2169</v>
      </c>
    </row>
    <row r="1496" spans="1:3" x14ac:dyDescent="0.2">
      <c r="A1496" s="2">
        <v>1495</v>
      </c>
      <c r="B1496" s="2">
        <v>74</v>
      </c>
      <c r="C1496" s="2" t="s">
        <v>1645</v>
      </c>
    </row>
    <row r="1497" spans="1:3" x14ac:dyDescent="0.2">
      <c r="A1497" s="2">
        <v>1496</v>
      </c>
      <c r="B1497" s="2">
        <v>74</v>
      </c>
      <c r="C1497" s="2" t="s">
        <v>1430</v>
      </c>
    </row>
    <row r="1498" spans="1:3" x14ac:dyDescent="0.2">
      <c r="A1498" s="2">
        <v>1497</v>
      </c>
      <c r="B1498" s="2">
        <v>74</v>
      </c>
      <c r="C1498" s="2" t="s">
        <v>2170</v>
      </c>
    </row>
    <row r="1499" spans="1:3" x14ac:dyDescent="0.2">
      <c r="A1499" s="2">
        <v>1498</v>
      </c>
      <c r="B1499" s="2">
        <v>74</v>
      </c>
      <c r="C1499" s="2" t="s">
        <v>2171</v>
      </c>
    </row>
    <row r="1500" spans="1:3" x14ac:dyDescent="0.2">
      <c r="A1500" s="2">
        <v>1499</v>
      </c>
      <c r="B1500" s="2">
        <v>74</v>
      </c>
      <c r="C1500" s="2" t="s">
        <v>2172</v>
      </c>
    </row>
    <row r="1501" spans="1:3" x14ac:dyDescent="0.2">
      <c r="A1501" s="2">
        <v>1500</v>
      </c>
      <c r="B1501" s="2">
        <v>74</v>
      </c>
      <c r="C1501" s="2" t="s">
        <v>729</v>
      </c>
    </row>
    <row r="1502" spans="1:3" x14ac:dyDescent="0.2">
      <c r="A1502" s="2">
        <v>1501</v>
      </c>
      <c r="B1502" s="2">
        <v>74</v>
      </c>
      <c r="C1502" s="2" t="s">
        <v>973</v>
      </c>
    </row>
    <row r="1503" spans="1:3" x14ac:dyDescent="0.2">
      <c r="A1503" s="2">
        <v>1502</v>
      </c>
      <c r="B1503" s="2">
        <v>74</v>
      </c>
      <c r="C1503" s="2" t="s">
        <v>2173</v>
      </c>
    </row>
    <row r="1504" spans="1:3" x14ac:dyDescent="0.2">
      <c r="A1504" s="2">
        <v>1503</v>
      </c>
      <c r="B1504" s="2">
        <v>74</v>
      </c>
      <c r="C1504" s="2" t="s">
        <v>2174</v>
      </c>
    </row>
    <row r="1505" spans="1:3" x14ac:dyDescent="0.2">
      <c r="A1505" s="2">
        <v>1504</v>
      </c>
      <c r="B1505" s="2">
        <v>74</v>
      </c>
      <c r="C1505" s="2" t="s">
        <v>2175</v>
      </c>
    </row>
    <row r="1506" spans="1:3" x14ac:dyDescent="0.2">
      <c r="A1506" s="2">
        <v>1505</v>
      </c>
      <c r="B1506" s="2">
        <v>74</v>
      </c>
      <c r="C1506" s="2" t="s">
        <v>1114</v>
      </c>
    </row>
    <row r="1507" spans="1:3" x14ac:dyDescent="0.2">
      <c r="A1507" s="2">
        <v>1506</v>
      </c>
      <c r="B1507" s="2">
        <v>74</v>
      </c>
      <c r="C1507" s="2" t="s">
        <v>2176</v>
      </c>
    </row>
    <row r="1508" spans="1:3" x14ac:dyDescent="0.2">
      <c r="A1508" s="2">
        <v>1507</v>
      </c>
      <c r="B1508" s="2">
        <v>74</v>
      </c>
      <c r="C1508" s="2" t="s">
        <v>2177</v>
      </c>
    </row>
    <row r="1509" spans="1:3" x14ac:dyDescent="0.2">
      <c r="A1509" s="2">
        <v>1508</v>
      </c>
      <c r="B1509" s="2">
        <v>74</v>
      </c>
      <c r="C1509" s="2" t="s">
        <v>2178</v>
      </c>
    </row>
    <row r="1510" spans="1:3" x14ac:dyDescent="0.2">
      <c r="A1510" s="2">
        <v>1509</v>
      </c>
      <c r="B1510" s="2">
        <v>74</v>
      </c>
      <c r="C1510" s="2" t="s">
        <v>2179</v>
      </c>
    </row>
    <row r="1511" spans="1:3" x14ac:dyDescent="0.2">
      <c r="A1511" s="2">
        <v>1510</v>
      </c>
      <c r="B1511" s="2">
        <v>74</v>
      </c>
      <c r="C1511" s="2" t="s">
        <v>2180</v>
      </c>
    </row>
    <row r="1512" spans="1:3" x14ac:dyDescent="0.2">
      <c r="A1512" s="2">
        <v>1511</v>
      </c>
      <c r="B1512" s="2">
        <v>74</v>
      </c>
      <c r="C1512" s="2" t="s">
        <v>1305</v>
      </c>
    </row>
    <row r="1513" spans="1:3" x14ac:dyDescent="0.2">
      <c r="A1513" s="2">
        <v>1512</v>
      </c>
      <c r="B1513" s="2">
        <v>74</v>
      </c>
      <c r="C1513" s="2" t="s">
        <v>2181</v>
      </c>
    </row>
    <row r="1514" spans="1:3" x14ac:dyDescent="0.2">
      <c r="A1514" s="2">
        <v>1513</v>
      </c>
      <c r="B1514" s="2">
        <v>74</v>
      </c>
      <c r="C1514" s="2" t="s">
        <v>896</v>
      </c>
    </row>
    <row r="1515" spans="1:3" x14ac:dyDescent="0.2">
      <c r="A1515" s="2">
        <v>1514</v>
      </c>
      <c r="B1515" s="2">
        <v>74</v>
      </c>
      <c r="C1515" s="2" t="s">
        <v>2161</v>
      </c>
    </row>
    <row r="1516" spans="1:3" x14ac:dyDescent="0.2">
      <c r="A1516" s="2">
        <v>1515</v>
      </c>
      <c r="B1516" s="2">
        <v>74</v>
      </c>
      <c r="C1516" s="2" t="s">
        <v>2182</v>
      </c>
    </row>
    <row r="1517" spans="1:3" x14ac:dyDescent="0.2">
      <c r="A1517" s="2">
        <v>1516</v>
      </c>
      <c r="B1517" s="2">
        <v>74</v>
      </c>
      <c r="C1517" s="2" t="s">
        <v>1350</v>
      </c>
    </row>
    <row r="1518" spans="1:3" x14ac:dyDescent="0.2">
      <c r="A1518" s="2">
        <v>1517</v>
      </c>
      <c r="B1518" s="2">
        <v>74</v>
      </c>
      <c r="C1518" s="2" t="s">
        <v>2183</v>
      </c>
    </row>
    <row r="1519" spans="1:3" x14ac:dyDescent="0.2">
      <c r="A1519" s="2">
        <v>1518</v>
      </c>
      <c r="B1519" s="2">
        <v>74</v>
      </c>
      <c r="C1519" s="2" t="s">
        <v>2184</v>
      </c>
    </row>
    <row r="1520" spans="1:3" x14ac:dyDescent="0.2">
      <c r="A1520" s="2">
        <v>1519</v>
      </c>
      <c r="B1520" s="2">
        <v>74</v>
      </c>
      <c r="C1520" s="2" t="s">
        <v>2185</v>
      </c>
    </row>
    <row r="1521" spans="1:3" x14ac:dyDescent="0.2">
      <c r="A1521" s="2">
        <v>1520</v>
      </c>
      <c r="B1521" s="2">
        <v>74</v>
      </c>
      <c r="C1521" s="2" t="s">
        <v>2186</v>
      </c>
    </row>
    <row r="1522" spans="1:3" x14ac:dyDescent="0.2">
      <c r="A1522" s="2">
        <v>1521</v>
      </c>
      <c r="B1522" s="2">
        <v>74</v>
      </c>
      <c r="C1522" s="2" t="s">
        <v>2187</v>
      </c>
    </row>
    <row r="1523" spans="1:3" x14ac:dyDescent="0.2">
      <c r="A1523" s="2">
        <v>1522</v>
      </c>
      <c r="B1523" s="2">
        <v>74</v>
      </c>
      <c r="C1523" s="2" t="s">
        <v>2188</v>
      </c>
    </row>
    <row r="1524" spans="1:3" x14ac:dyDescent="0.2">
      <c r="A1524" s="2">
        <v>1523</v>
      </c>
      <c r="B1524" s="2">
        <v>74</v>
      </c>
      <c r="C1524" s="2" t="s">
        <v>2189</v>
      </c>
    </row>
    <row r="1525" spans="1:3" x14ac:dyDescent="0.2">
      <c r="A1525" s="2">
        <v>1524</v>
      </c>
      <c r="B1525" s="2">
        <v>74</v>
      </c>
      <c r="C1525" s="2" t="s">
        <v>2190</v>
      </c>
    </row>
    <row r="1526" spans="1:3" x14ac:dyDescent="0.2">
      <c r="A1526" s="2">
        <v>1525</v>
      </c>
      <c r="B1526" s="2">
        <v>74</v>
      </c>
      <c r="C1526" s="2" t="s">
        <v>900</v>
      </c>
    </row>
    <row r="1527" spans="1:3" x14ac:dyDescent="0.2">
      <c r="A1527" s="2">
        <v>1526</v>
      </c>
      <c r="B1527" s="2">
        <v>105</v>
      </c>
      <c r="C1527" s="2" t="s">
        <v>2191</v>
      </c>
    </row>
    <row r="1528" spans="1:3" x14ac:dyDescent="0.2">
      <c r="A1528" s="2">
        <v>1527</v>
      </c>
      <c r="B1528" s="2">
        <v>116</v>
      </c>
      <c r="C1528" s="2" t="s">
        <v>2147</v>
      </c>
    </row>
    <row r="1529" spans="1:3" x14ac:dyDescent="0.2">
      <c r="A1529" s="2">
        <v>1528</v>
      </c>
      <c r="B1529" s="2">
        <v>116</v>
      </c>
      <c r="C1529" s="2" t="s">
        <v>2192</v>
      </c>
    </row>
    <row r="1530" spans="1:3" x14ac:dyDescent="0.2">
      <c r="A1530" s="2">
        <v>1529</v>
      </c>
      <c r="B1530" s="2">
        <v>2</v>
      </c>
      <c r="C1530" s="2" t="s">
        <v>2193</v>
      </c>
    </row>
    <row r="1531" spans="1:3" x14ac:dyDescent="0.2">
      <c r="A1531" s="2">
        <v>1530</v>
      </c>
      <c r="B1531" s="2">
        <v>3</v>
      </c>
      <c r="C1531" s="2" t="s">
        <v>2194</v>
      </c>
    </row>
    <row r="1532" spans="1:3" x14ac:dyDescent="0.2">
      <c r="A1532" s="2">
        <v>1531</v>
      </c>
      <c r="B1532" s="2">
        <v>3</v>
      </c>
      <c r="C1532" s="2" t="s">
        <v>2195</v>
      </c>
    </row>
    <row r="1533" spans="1:3" x14ac:dyDescent="0.2">
      <c r="A1533" s="2">
        <v>1532</v>
      </c>
      <c r="B1533" s="2">
        <v>17</v>
      </c>
      <c r="C1533" s="2" t="s">
        <v>2196</v>
      </c>
    </row>
    <row r="1534" spans="1:3" x14ac:dyDescent="0.2">
      <c r="A1534" s="2">
        <v>1533</v>
      </c>
      <c r="B1534" s="2">
        <v>17</v>
      </c>
      <c r="C1534" s="2" t="s">
        <v>2197</v>
      </c>
    </row>
    <row r="1535" spans="1:3" x14ac:dyDescent="0.2">
      <c r="A1535" s="2">
        <v>1534</v>
      </c>
      <c r="B1535" s="2">
        <v>17</v>
      </c>
      <c r="C1535" s="2" t="s">
        <v>2198</v>
      </c>
    </row>
    <row r="1536" spans="1:3" x14ac:dyDescent="0.2">
      <c r="A1536" s="2">
        <v>1535</v>
      </c>
      <c r="B1536" s="2">
        <v>17</v>
      </c>
      <c r="C1536" s="2" t="s">
        <v>2199</v>
      </c>
    </row>
    <row r="1537" spans="1:3" x14ac:dyDescent="0.2">
      <c r="A1537" s="2">
        <v>1536</v>
      </c>
      <c r="B1537" s="2">
        <v>17</v>
      </c>
      <c r="C1537" s="2" t="s">
        <v>2200</v>
      </c>
    </row>
    <row r="1538" spans="1:3" x14ac:dyDescent="0.2">
      <c r="A1538" s="2">
        <v>1537</v>
      </c>
      <c r="B1538" s="2">
        <v>17</v>
      </c>
      <c r="C1538" s="2" t="s">
        <v>1344</v>
      </c>
    </row>
    <row r="1539" spans="1:3" x14ac:dyDescent="0.2">
      <c r="A1539" s="2">
        <v>1538</v>
      </c>
      <c r="B1539" s="2">
        <v>17</v>
      </c>
      <c r="C1539" s="2" t="s">
        <v>2201</v>
      </c>
    </row>
    <row r="1540" spans="1:3" x14ac:dyDescent="0.2">
      <c r="A1540" s="2">
        <v>1539</v>
      </c>
      <c r="B1540" s="2">
        <v>17</v>
      </c>
      <c r="C1540" s="2" t="s">
        <v>1942</v>
      </c>
    </row>
    <row r="1541" spans="1:3" x14ac:dyDescent="0.2">
      <c r="A1541" s="2">
        <v>1540</v>
      </c>
      <c r="B1541" s="2">
        <v>17</v>
      </c>
      <c r="C1541" s="2" t="s">
        <v>2202</v>
      </c>
    </row>
    <row r="1542" spans="1:3" x14ac:dyDescent="0.2">
      <c r="A1542" s="2">
        <v>1541</v>
      </c>
      <c r="B1542" s="2">
        <v>17</v>
      </c>
      <c r="C1542" s="2" t="s">
        <v>2203</v>
      </c>
    </row>
    <row r="1543" spans="1:3" x14ac:dyDescent="0.2">
      <c r="A1543" s="2">
        <v>1542</v>
      </c>
      <c r="B1543" s="2">
        <v>17</v>
      </c>
      <c r="C1543" s="2" t="s">
        <v>2204</v>
      </c>
    </row>
    <row r="1544" spans="1:3" x14ac:dyDescent="0.2">
      <c r="A1544" s="2">
        <v>1543</v>
      </c>
      <c r="B1544" s="2">
        <v>17</v>
      </c>
      <c r="C1544" s="2" t="s">
        <v>2205</v>
      </c>
    </row>
    <row r="1545" spans="1:3" x14ac:dyDescent="0.2">
      <c r="A1545" s="2">
        <v>1544</v>
      </c>
      <c r="B1545" s="2">
        <v>18</v>
      </c>
      <c r="C1545" s="2" t="s">
        <v>2206</v>
      </c>
    </row>
    <row r="1546" spans="1:3" x14ac:dyDescent="0.2">
      <c r="A1546" s="2">
        <v>1545</v>
      </c>
      <c r="B1546" s="2">
        <v>18</v>
      </c>
      <c r="C1546" s="2" t="s">
        <v>2207</v>
      </c>
    </row>
    <row r="1547" spans="1:3" x14ac:dyDescent="0.2">
      <c r="A1547" s="2">
        <v>1546</v>
      </c>
      <c r="B1547" s="2">
        <v>18</v>
      </c>
      <c r="C1547" s="2" t="s">
        <v>2208</v>
      </c>
    </row>
    <row r="1548" spans="1:3" x14ac:dyDescent="0.2">
      <c r="A1548" s="2">
        <v>1547</v>
      </c>
      <c r="B1548" s="2">
        <v>18</v>
      </c>
      <c r="C1548" s="2" t="s">
        <v>2209</v>
      </c>
    </row>
    <row r="1549" spans="1:3" x14ac:dyDescent="0.2">
      <c r="A1549" s="2">
        <v>1548</v>
      </c>
      <c r="B1549" s="2">
        <v>18</v>
      </c>
      <c r="C1549" s="2" t="s">
        <v>2210</v>
      </c>
    </row>
    <row r="1550" spans="1:3" x14ac:dyDescent="0.2">
      <c r="A1550" s="2">
        <v>1549</v>
      </c>
      <c r="B1550" s="2">
        <v>18</v>
      </c>
      <c r="C1550" s="2" t="s">
        <v>2211</v>
      </c>
    </row>
    <row r="1551" spans="1:3" x14ac:dyDescent="0.2">
      <c r="A1551" s="2">
        <v>1550</v>
      </c>
      <c r="B1551" s="2">
        <v>18</v>
      </c>
      <c r="C1551" s="2" t="s">
        <v>2212</v>
      </c>
    </row>
    <row r="1552" spans="1:3" x14ac:dyDescent="0.2">
      <c r="A1552" s="2">
        <v>1551</v>
      </c>
      <c r="B1552" s="2">
        <v>18</v>
      </c>
      <c r="C1552" s="2" t="s">
        <v>2213</v>
      </c>
    </row>
    <row r="1553" spans="1:3" x14ac:dyDescent="0.2">
      <c r="A1553" s="2">
        <v>1552</v>
      </c>
      <c r="B1553" s="2">
        <v>18</v>
      </c>
      <c r="C1553" s="2" t="s">
        <v>2214</v>
      </c>
    </row>
    <row r="1554" spans="1:3" x14ac:dyDescent="0.2">
      <c r="A1554" s="2">
        <v>1553</v>
      </c>
      <c r="B1554" s="2">
        <v>18</v>
      </c>
      <c r="C1554" s="2" t="s">
        <v>2215</v>
      </c>
    </row>
    <row r="1555" spans="1:3" x14ac:dyDescent="0.2">
      <c r="A1555" s="2">
        <v>1554</v>
      </c>
      <c r="B1555" s="2">
        <v>18</v>
      </c>
      <c r="C1555" s="2" t="s">
        <v>2216</v>
      </c>
    </row>
    <row r="1556" spans="1:3" x14ac:dyDescent="0.2">
      <c r="A1556" s="2">
        <v>1555</v>
      </c>
      <c r="B1556" s="2">
        <v>18</v>
      </c>
      <c r="C1556" s="2" t="s">
        <v>2217</v>
      </c>
    </row>
    <row r="1557" spans="1:3" x14ac:dyDescent="0.2">
      <c r="A1557" s="2">
        <v>1556</v>
      </c>
      <c r="B1557" s="2">
        <v>18</v>
      </c>
      <c r="C1557" s="2" t="s">
        <v>2218</v>
      </c>
    </row>
    <row r="1558" spans="1:3" x14ac:dyDescent="0.2">
      <c r="A1558" s="2">
        <v>1557</v>
      </c>
      <c r="B1558" s="2">
        <v>18</v>
      </c>
      <c r="C1558" s="2" t="s">
        <v>2219</v>
      </c>
    </row>
    <row r="1559" spans="1:3" x14ac:dyDescent="0.2">
      <c r="A1559" s="2">
        <v>1558</v>
      </c>
      <c r="B1559" s="2">
        <v>18</v>
      </c>
      <c r="C1559" s="2" t="s">
        <v>2220</v>
      </c>
    </row>
    <row r="1560" spans="1:3" x14ac:dyDescent="0.2">
      <c r="A1560" s="2">
        <v>1559</v>
      </c>
      <c r="B1560" s="2">
        <v>18</v>
      </c>
      <c r="C1560" s="2" t="s">
        <v>2221</v>
      </c>
    </row>
    <row r="1561" spans="1:3" x14ac:dyDescent="0.2">
      <c r="A1561" s="2">
        <v>1560</v>
      </c>
      <c r="B1561" s="2">
        <v>18</v>
      </c>
      <c r="C1561" s="2" t="s">
        <v>2222</v>
      </c>
    </row>
    <row r="1562" spans="1:3" x14ac:dyDescent="0.2">
      <c r="A1562" s="2">
        <v>1561</v>
      </c>
      <c r="B1562" s="2">
        <v>19</v>
      </c>
      <c r="C1562" s="2" t="s">
        <v>2223</v>
      </c>
    </row>
    <row r="1563" spans="1:3" x14ac:dyDescent="0.2">
      <c r="A1563" s="2">
        <v>1562</v>
      </c>
      <c r="B1563" s="2">
        <v>19</v>
      </c>
      <c r="C1563" s="2" t="s">
        <v>2224</v>
      </c>
    </row>
    <row r="1564" spans="1:3" x14ac:dyDescent="0.2">
      <c r="A1564" s="2">
        <v>1563</v>
      </c>
      <c r="B1564" s="2">
        <v>19</v>
      </c>
      <c r="C1564" s="2" t="s">
        <v>2225</v>
      </c>
    </row>
    <row r="1565" spans="1:3" x14ac:dyDescent="0.2">
      <c r="A1565" s="2">
        <v>1564</v>
      </c>
      <c r="B1565" s="2">
        <v>19</v>
      </c>
      <c r="C1565" s="2" t="s">
        <v>2226</v>
      </c>
    </row>
    <row r="1566" spans="1:3" x14ac:dyDescent="0.2">
      <c r="A1566" s="2">
        <v>1565</v>
      </c>
      <c r="B1566" s="2">
        <v>19</v>
      </c>
      <c r="C1566" s="2" t="s">
        <v>2227</v>
      </c>
    </row>
    <row r="1567" spans="1:3" x14ac:dyDescent="0.2">
      <c r="A1567" s="2">
        <v>1566</v>
      </c>
      <c r="B1567" s="2">
        <v>19</v>
      </c>
      <c r="C1567" s="2" t="s">
        <v>754</v>
      </c>
    </row>
    <row r="1568" spans="1:3" x14ac:dyDescent="0.2">
      <c r="A1568" s="2">
        <v>1567</v>
      </c>
      <c r="B1568" s="2">
        <v>19</v>
      </c>
      <c r="C1568" s="2" t="s">
        <v>2228</v>
      </c>
    </row>
    <row r="1569" spans="1:3" x14ac:dyDescent="0.2">
      <c r="A1569" s="2">
        <v>1568</v>
      </c>
      <c r="B1569" s="2">
        <v>19</v>
      </c>
      <c r="C1569" s="2" t="s">
        <v>2229</v>
      </c>
    </row>
    <row r="1570" spans="1:3" x14ac:dyDescent="0.2">
      <c r="A1570" s="2">
        <v>1569</v>
      </c>
      <c r="B1570" s="2">
        <v>19</v>
      </c>
      <c r="C1570" s="2" t="s">
        <v>2230</v>
      </c>
    </row>
    <row r="1571" spans="1:3" x14ac:dyDescent="0.2">
      <c r="A1571" s="2">
        <v>1570</v>
      </c>
      <c r="B1571" s="2">
        <v>19</v>
      </c>
      <c r="C1571" s="2" t="s">
        <v>2231</v>
      </c>
    </row>
    <row r="1572" spans="1:3" x14ac:dyDescent="0.2">
      <c r="A1572" s="2">
        <v>1571</v>
      </c>
      <c r="B1572" s="2">
        <v>19</v>
      </c>
      <c r="C1572" s="2" t="s">
        <v>2232</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2090</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1165</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1174</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943</v>
      </c>
    </row>
    <row r="1639" spans="1:3" x14ac:dyDescent="0.2">
      <c r="A1639" s="2">
        <v>1638</v>
      </c>
      <c r="B1639" s="2">
        <v>27</v>
      </c>
      <c r="C1639" s="2" t="s">
        <v>1282</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1806</v>
      </c>
    </row>
    <row r="1652" spans="1:3" x14ac:dyDescent="0.2">
      <c r="A1652" s="2">
        <v>1651</v>
      </c>
      <c r="B1652" s="2">
        <v>27</v>
      </c>
      <c r="C1652" s="2" t="s">
        <v>753</v>
      </c>
    </row>
    <row r="1653" spans="1:3" x14ac:dyDescent="0.2">
      <c r="A1653" s="2">
        <v>1652</v>
      </c>
      <c r="B1653" s="2">
        <v>27</v>
      </c>
      <c r="C1653" s="2" t="s">
        <v>936</v>
      </c>
    </row>
    <row r="1654" spans="1:3" x14ac:dyDescent="0.2">
      <c r="A1654" s="2">
        <v>1653</v>
      </c>
      <c r="B1654" s="2">
        <v>27</v>
      </c>
      <c r="C1654" s="2" t="s">
        <v>73</v>
      </c>
    </row>
    <row r="1655" spans="1:3" x14ac:dyDescent="0.2">
      <c r="A1655" s="2">
        <v>1654</v>
      </c>
      <c r="B1655" s="2">
        <v>27</v>
      </c>
      <c r="C1655" s="2" t="s">
        <v>1123</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1738</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742</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1283</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1920</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1269</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1457</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1645</v>
      </c>
    </row>
    <row r="1700" spans="1:3" x14ac:dyDescent="0.2">
      <c r="A1700" s="2">
        <v>1699</v>
      </c>
      <c r="B1700" s="2">
        <v>28</v>
      </c>
      <c r="C1700" s="2" t="s">
        <v>70</v>
      </c>
    </row>
    <row r="1701" spans="1:3" x14ac:dyDescent="0.2">
      <c r="A1701" s="2">
        <v>1700</v>
      </c>
      <c r="B1701" s="2">
        <v>28</v>
      </c>
      <c r="C1701" s="2" t="s">
        <v>1647</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1398</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1061</v>
      </c>
    </row>
    <row r="1713" spans="1:3" x14ac:dyDescent="0.2">
      <c r="A1713" s="2">
        <v>1712</v>
      </c>
      <c r="B1713" s="2">
        <v>28</v>
      </c>
      <c r="C1713" s="2" t="s">
        <v>1333</v>
      </c>
    </row>
    <row r="1714" spans="1:3" x14ac:dyDescent="0.2">
      <c r="A1714" s="2">
        <v>1713</v>
      </c>
      <c r="B1714" s="2">
        <v>28</v>
      </c>
      <c r="C1714" s="2" t="s">
        <v>1807</v>
      </c>
    </row>
    <row r="1715" spans="1:3" x14ac:dyDescent="0.2">
      <c r="A1715" s="2">
        <v>1714</v>
      </c>
      <c r="B1715" s="2">
        <v>28</v>
      </c>
      <c r="C1715" s="2" t="s">
        <v>1540</v>
      </c>
    </row>
    <row r="1716" spans="1:3" x14ac:dyDescent="0.2">
      <c r="A1716" s="2">
        <v>1715</v>
      </c>
      <c r="B1716" s="2">
        <v>28</v>
      </c>
      <c r="C1716" s="2" t="s">
        <v>120</v>
      </c>
    </row>
    <row r="1717" spans="1:3" x14ac:dyDescent="0.2">
      <c r="A1717" s="2">
        <v>1716</v>
      </c>
      <c r="B1717" s="2">
        <v>28</v>
      </c>
      <c r="C1717" s="2" t="s">
        <v>1543</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1556</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1405</v>
      </c>
    </row>
    <row r="1725" spans="1:3" x14ac:dyDescent="0.2">
      <c r="A1725" s="2">
        <v>1724</v>
      </c>
      <c r="B1725" s="2">
        <v>28</v>
      </c>
      <c r="C1725" s="2" t="s">
        <v>126</v>
      </c>
    </row>
    <row r="1726" spans="1:3" x14ac:dyDescent="0.2">
      <c r="A1726" s="2">
        <v>1725</v>
      </c>
      <c r="B1726" s="2">
        <v>28</v>
      </c>
      <c r="C1726" s="2" t="s">
        <v>746</v>
      </c>
    </row>
    <row r="1727" spans="1:3" x14ac:dyDescent="0.2">
      <c r="A1727" s="2">
        <v>1726</v>
      </c>
      <c r="B1727" s="2">
        <v>28</v>
      </c>
      <c r="C1727" s="2" t="s">
        <v>908</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733</v>
      </c>
    </row>
    <row r="1744" spans="1:3" x14ac:dyDescent="0.2">
      <c r="A1744" s="2">
        <v>1743</v>
      </c>
      <c r="B1744" s="2">
        <v>28</v>
      </c>
      <c r="C1744" s="2" t="s">
        <v>142</v>
      </c>
    </row>
    <row r="1745" spans="1:3" x14ac:dyDescent="0.2">
      <c r="A1745" s="2">
        <v>1744</v>
      </c>
      <c r="B1745" s="2">
        <v>28</v>
      </c>
      <c r="C1745" s="2" t="s">
        <v>741</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2019</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1165</v>
      </c>
    </row>
    <row r="1759" spans="1:3" x14ac:dyDescent="0.2">
      <c r="A1759" s="2">
        <v>1758</v>
      </c>
      <c r="B1759" s="2">
        <v>71</v>
      </c>
      <c r="C1759" s="2" t="s">
        <v>716</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2156</v>
      </c>
    </row>
    <row r="1764" spans="1:3" x14ac:dyDescent="0.2">
      <c r="A1764" s="2">
        <v>1763</v>
      </c>
      <c r="B1764" s="2">
        <v>71</v>
      </c>
      <c r="C1764" s="2" t="s">
        <v>715</v>
      </c>
    </row>
    <row r="1765" spans="1:3" x14ac:dyDescent="0.2">
      <c r="A1765" s="2">
        <v>1764</v>
      </c>
      <c r="B1765" s="2">
        <v>71</v>
      </c>
      <c r="C1765" s="2" t="s">
        <v>721</v>
      </c>
    </row>
    <row r="1766" spans="1:3" x14ac:dyDescent="0.2">
      <c r="A1766" s="2">
        <v>1765</v>
      </c>
      <c r="B1766" s="2">
        <v>71</v>
      </c>
      <c r="C1766" s="2" t="s">
        <v>157</v>
      </c>
    </row>
    <row r="1767" spans="1:3" x14ac:dyDescent="0.2">
      <c r="A1767" s="2">
        <v>1766</v>
      </c>
      <c r="B1767" s="2">
        <v>71</v>
      </c>
      <c r="C1767" s="2" t="s">
        <v>700</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722</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719</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1012</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1550</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2109</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1735</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1024</v>
      </c>
    </row>
    <row r="1820" spans="1:3" x14ac:dyDescent="0.2">
      <c r="A1820" s="2">
        <v>1819</v>
      </c>
      <c r="B1820" s="2">
        <v>98</v>
      </c>
      <c r="C1820" s="2" t="s">
        <v>1333</v>
      </c>
    </row>
    <row r="1821" spans="1:3" x14ac:dyDescent="0.2">
      <c r="A1821" s="2">
        <v>1820</v>
      </c>
      <c r="B1821" s="2">
        <v>98</v>
      </c>
      <c r="C1821" s="2" t="s">
        <v>973</v>
      </c>
    </row>
    <row r="1822" spans="1:3" x14ac:dyDescent="0.2">
      <c r="A1822" s="2">
        <v>1821</v>
      </c>
      <c r="B1822" s="2">
        <v>98</v>
      </c>
      <c r="C1822" s="2" t="s">
        <v>202</v>
      </c>
    </row>
    <row r="1823" spans="1:3" x14ac:dyDescent="0.2">
      <c r="A1823" s="2">
        <v>1822</v>
      </c>
      <c r="B1823" s="2">
        <v>98</v>
      </c>
      <c r="C1823" s="2" t="s">
        <v>1557</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1344</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2001</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1185</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1776</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695</v>
      </c>
    </row>
    <row r="1849" spans="1:3" x14ac:dyDescent="0.2">
      <c r="A1849" s="2">
        <v>1848</v>
      </c>
      <c r="B1849" s="2">
        <v>104</v>
      </c>
      <c r="C1849" s="2" t="s">
        <v>71</v>
      </c>
    </row>
    <row r="1850" spans="1:3" x14ac:dyDescent="0.2">
      <c r="A1850" s="2">
        <v>1849</v>
      </c>
      <c r="B1850" s="2">
        <v>106</v>
      </c>
      <c r="C1850" s="2" t="s">
        <v>1540</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1692</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1722</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1647</v>
      </c>
    </row>
    <row r="1866" spans="1:3" x14ac:dyDescent="0.2">
      <c r="A1866" s="2">
        <v>1865</v>
      </c>
      <c r="B1866" s="2">
        <v>37</v>
      </c>
      <c r="C1866" s="2" t="s">
        <v>1839</v>
      </c>
    </row>
    <row r="1867" spans="1:3" x14ac:dyDescent="0.2">
      <c r="A1867" s="2">
        <v>1866</v>
      </c>
      <c r="B1867" s="2">
        <v>37</v>
      </c>
      <c r="C1867" s="2" t="s">
        <v>1738</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1543</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1586</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2113</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2223</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1573</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1169</v>
      </c>
    </row>
    <row r="1933" spans="1:3" x14ac:dyDescent="0.2">
      <c r="A1933" s="2">
        <v>1932</v>
      </c>
      <c r="B1933" s="2">
        <v>43</v>
      </c>
      <c r="C1933" s="2" t="s">
        <v>291</v>
      </c>
    </row>
    <row r="1934" spans="1:3" x14ac:dyDescent="0.2">
      <c r="A1934" s="2">
        <v>1933</v>
      </c>
      <c r="B1934" s="2">
        <v>43</v>
      </c>
      <c r="C1934" s="2" t="s">
        <v>727</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739</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977</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693</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2038</v>
      </c>
    </row>
    <row r="1960" spans="1:3" x14ac:dyDescent="0.2">
      <c r="A1960" s="2">
        <v>1959</v>
      </c>
      <c r="B1960" s="2">
        <v>94</v>
      </c>
      <c r="C1960" s="2" t="s">
        <v>692</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1967</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1185</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2039</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1471</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2039</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1077</v>
      </c>
    </row>
    <row r="1991" spans="1:3" x14ac:dyDescent="0.2">
      <c r="A1991" s="2">
        <v>1990</v>
      </c>
      <c r="B1991" s="2">
        <v>53</v>
      </c>
      <c r="C1991" s="2" t="s">
        <v>334</v>
      </c>
    </row>
    <row r="1992" spans="1:3" x14ac:dyDescent="0.2">
      <c r="A1992" s="2">
        <v>1991</v>
      </c>
      <c r="B1992" s="2">
        <v>53</v>
      </c>
      <c r="C1992" s="2" t="s">
        <v>704</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732</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1598</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745</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1073</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973</v>
      </c>
    </row>
    <row r="2030" spans="1:3" x14ac:dyDescent="0.2">
      <c r="A2030" s="2">
        <v>2029</v>
      </c>
      <c r="B2030" s="2">
        <v>54</v>
      </c>
      <c r="C2030" s="2" t="s">
        <v>734</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1111</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708</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2186</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697</v>
      </c>
    </row>
    <row r="2056" spans="1:3" x14ac:dyDescent="0.2">
      <c r="A2056" s="2">
        <v>2055</v>
      </c>
      <c r="B2056" s="2">
        <v>55</v>
      </c>
      <c r="C2056" s="2" t="s">
        <v>703</v>
      </c>
    </row>
    <row r="2057" spans="1:3" x14ac:dyDescent="0.2">
      <c r="A2057" s="2">
        <v>2056</v>
      </c>
      <c r="B2057" s="2">
        <v>55</v>
      </c>
      <c r="C2057" s="2" t="s">
        <v>699</v>
      </c>
    </row>
    <row r="2058" spans="1:3" x14ac:dyDescent="0.2">
      <c r="A2058" s="2">
        <v>2057</v>
      </c>
      <c r="B2058" s="2">
        <v>55</v>
      </c>
      <c r="C2058" s="2" t="s">
        <v>381</v>
      </c>
    </row>
    <row r="2059" spans="1:3" x14ac:dyDescent="0.2">
      <c r="A2059" s="2">
        <v>2058</v>
      </c>
      <c r="B2059" s="2">
        <v>55</v>
      </c>
      <c r="C2059" s="2" t="s">
        <v>2063</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1557</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1213</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1111</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1272</v>
      </c>
    </row>
    <row r="2116" spans="1:3" x14ac:dyDescent="0.2">
      <c r="A2116" s="2">
        <v>2115</v>
      </c>
      <c r="B2116" s="2">
        <v>66</v>
      </c>
      <c r="C2116" s="2" t="s">
        <v>740</v>
      </c>
    </row>
    <row r="2117" spans="1:3" x14ac:dyDescent="0.2">
      <c r="A2117" s="2">
        <v>2116</v>
      </c>
      <c r="B2117" s="2">
        <v>66</v>
      </c>
      <c r="C2117" s="2" t="s">
        <v>433</v>
      </c>
    </row>
    <row r="2118" spans="1:3" x14ac:dyDescent="0.2">
      <c r="A2118" s="2">
        <v>2117</v>
      </c>
      <c r="B2118" s="2">
        <v>66</v>
      </c>
      <c r="C2118" s="2" t="s">
        <v>1439</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1185</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715</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730</v>
      </c>
    </row>
    <row r="2140" spans="1:3" x14ac:dyDescent="0.2">
      <c r="A2140" s="2">
        <v>2139</v>
      </c>
      <c r="B2140" s="2">
        <v>67</v>
      </c>
      <c r="C2140" s="2" t="s">
        <v>449</v>
      </c>
    </row>
    <row r="2141" spans="1:3" x14ac:dyDescent="0.2">
      <c r="A2141" s="2">
        <v>2140</v>
      </c>
      <c r="B2141" s="2">
        <v>67</v>
      </c>
      <c r="C2141" s="2" t="s">
        <v>1321</v>
      </c>
    </row>
    <row r="2142" spans="1:3" x14ac:dyDescent="0.2">
      <c r="A2142" s="2">
        <v>2141</v>
      </c>
      <c r="B2142" s="2">
        <v>67</v>
      </c>
      <c r="C2142" s="2" t="s">
        <v>1020</v>
      </c>
    </row>
    <row r="2143" spans="1:3" x14ac:dyDescent="0.2">
      <c r="A2143" s="2">
        <v>2142</v>
      </c>
      <c r="B2143" s="2">
        <v>67</v>
      </c>
      <c r="C2143" s="2" t="s">
        <v>728</v>
      </c>
    </row>
    <row r="2144" spans="1:3" x14ac:dyDescent="0.2">
      <c r="A2144" s="2">
        <v>2143</v>
      </c>
      <c r="B2144" s="2">
        <v>67</v>
      </c>
      <c r="C2144" s="2" t="s">
        <v>707</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731</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1061</v>
      </c>
    </row>
    <row r="2153" spans="1:3" x14ac:dyDescent="0.2">
      <c r="A2153" s="2">
        <v>2152</v>
      </c>
      <c r="B2153" s="2">
        <v>67</v>
      </c>
      <c r="C2153" s="2" t="s">
        <v>454</v>
      </c>
    </row>
    <row r="2154" spans="1:3" x14ac:dyDescent="0.2">
      <c r="A2154" s="2">
        <v>2153</v>
      </c>
      <c r="B2154" s="2">
        <v>67</v>
      </c>
      <c r="C2154" s="2" t="s">
        <v>729</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1116</v>
      </c>
    </row>
    <row r="2163" spans="1:3" x14ac:dyDescent="0.2">
      <c r="A2163" s="2">
        <v>2162</v>
      </c>
      <c r="B2163" s="2">
        <v>67</v>
      </c>
      <c r="C2163" s="2" t="s">
        <v>462</v>
      </c>
    </row>
    <row r="2164" spans="1:3" x14ac:dyDescent="0.2">
      <c r="A2164" s="2">
        <v>2163</v>
      </c>
      <c r="B2164" s="2">
        <v>67</v>
      </c>
      <c r="C2164" s="2" t="s">
        <v>720</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2180</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1624</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2034</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1148</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743</v>
      </c>
    </row>
    <row r="2204" spans="1:3" x14ac:dyDescent="0.2">
      <c r="A2204" s="2">
        <v>2203</v>
      </c>
      <c r="B2204" s="2">
        <v>68</v>
      </c>
      <c r="C2204" s="2" t="s">
        <v>1508</v>
      </c>
    </row>
    <row r="2205" spans="1:3" x14ac:dyDescent="0.2">
      <c r="A2205" s="2">
        <v>2204</v>
      </c>
      <c r="B2205" s="2">
        <v>68</v>
      </c>
      <c r="C2205" s="2" t="s">
        <v>1073</v>
      </c>
    </row>
    <row r="2206" spans="1:3" x14ac:dyDescent="0.2">
      <c r="A2206" s="2">
        <v>2205</v>
      </c>
      <c r="B2206" s="2">
        <v>68</v>
      </c>
      <c r="C2206" s="2" t="s">
        <v>744</v>
      </c>
    </row>
    <row r="2207" spans="1:3" x14ac:dyDescent="0.2">
      <c r="A2207" s="2">
        <v>2206</v>
      </c>
      <c r="B2207" s="2">
        <v>68</v>
      </c>
      <c r="C2207" s="2" t="s">
        <v>495</v>
      </c>
    </row>
    <row r="2208" spans="1:3" x14ac:dyDescent="0.2">
      <c r="A2208" s="2">
        <v>2207</v>
      </c>
      <c r="B2208" s="2">
        <v>68</v>
      </c>
      <c r="C2208" s="2" t="s">
        <v>1326</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1845</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1585</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1252</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1315</v>
      </c>
    </row>
    <row r="2245" spans="1:3" x14ac:dyDescent="0.2">
      <c r="A2245" s="2">
        <v>2244</v>
      </c>
      <c r="B2245" s="2">
        <v>69</v>
      </c>
      <c r="C2245" s="2" t="s">
        <v>528</v>
      </c>
    </row>
    <row r="2246" spans="1:3" x14ac:dyDescent="0.2">
      <c r="A2246" s="2">
        <v>2245</v>
      </c>
      <c r="B2246" s="2">
        <v>69</v>
      </c>
      <c r="C2246" s="2" t="s">
        <v>1317</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1677</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1015</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2112</v>
      </c>
    </row>
    <row r="2289" spans="1:3" x14ac:dyDescent="0.2">
      <c r="A2289" s="2">
        <v>2288</v>
      </c>
      <c r="B2289" s="2">
        <v>69</v>
      </c>
      <c r="C2289" s="2" t="s">
        <v>1362</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714</v>
      </c>
    </row>
    <row r="2306" spans="1:3" x14ac:dyDescent="0.2">
      <c r="A2306" s="2">
        <v>2305</v>
      </c>
      <c r="B2306" s="2">
        <v>70</v>
      </c>
      <c r="C2306" s="2" t="s">
        <v>965</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1152</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705</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Metas e Indicadores PDD</vt:lpstr>
      <vt:lpstr>Indicadores Acuerdo 223</vt:lpstr>
      <vt:lpstr>UPZ</vt:lpstr>
      <vt:lpstr>Barrios</vt:lpstr>
      <vt:lpstr>'Avance Metas e Indicadores PDD'!Área_de_impresión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User</cp:lastModifiedBy>
  <cp:lastPrinted>2018-02-19T15:51:42Z</cp:lastPrinted>
  <dcterms:created xsi:type="dcterms:W3CDTF">2007-03-15T17:15:41Z</dcterms:created>
  <dcterms:modified xsi:type="dcterms:W3CDTF">2023-07-25T20:28:53Z</dcterms:modified>
</cp:coreProperties>
</file>