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Perfil ldguerrero\Documents\6. POAS 2020\1. POAS 2020_BMPT\1. Inversión\POAS_dic_2020\"/>
    </mc:Choice>
  </mc:AlternateContent>
  <bookViews>
    <workbookView xWindow="0" yWindow="0" windowWidth="13215" windowHeight="6630"/>
  </bookViews>
  <sheets>
    <sheet name="Sección 1. Metas - Magnitud" sheetId="4" r:id="rId1"/>
    <sheet name="Sección 3. Metas Producto" sheetId="6" state="hidden" r:id="rId2"/>
    <sheet name="Sección 4. Territorialización" sheetId="7" state="hidden" r:id="rId3"/>
    <sheet name="Sección 2. Metas - Presupuesto" sheetId="19" r:id="rId4"/>
    <sheet name="HV 1_SUBSECRET" sheetId="2" r:id="rId5"/>
    <sheet name="1_Act_Subs" sheetId="3" r:id="rId6"/>
    <sheet name="HV 2 Dir.Reprt_Jud" sheetId="9" r:id="rId7"/>
    <sheet name="2_Act_R.Jd" sheetId="10" r:id="rId8"/>
    <sheet name="HV 4_Dir.Contrat" sheetId="13" r:id="rId9"/>
    <sheet name="4_Act_Contrat" sheetId="14" r:id="rId10"/>
    <sheet name="HV 5_Dir.Cobro C" sheetId="16" r:id="rId11"/>
    <sheet name="5_Act_Cobro C " sheetId="21" r:id="rId12"/>
    <sheet name="Variables" sheetId="8" r:id="rId13"/>
    <sheet name="ODS" sheetId="20" r:id="rId14"/>
  </sheets>
  <externalReferences>
    <externalReference r:id="rId15"/>
    <externalReference r:id="rId16"/>
    <externalReference r:id="rId17"/>
    <externalReference r:id="rId18"/>
  </externalReferences>
  <definedNames>
    <definedName name="_xlnm._FilterDatabase" localSheetId="11" hidden="1">'5_Act_Cobro C '!$B$14:$K$24</definedName>
    <definedName name="_xlnm._FilterDatabase" localSheetId="12" hidden="1">Variables!$C$2:$C$8</definedName>
    <definedName name="_xlnm.Print_Area" localSheetId="4">'HV 1_SUBSECRET'!$A$1:$I$67</definedName>
    <definedName name="_xlnm.Print_Area" localSheetId="6">'HV 2 Dir.Reprt_Jud'!$A$1:$I$67</definedName>
    <definedName name="_xlnm.Print_Area" localSheetId="8">'HV 4_Dir.Contrat'!$A$1:$I$67</definedName>
    <definedName name="_xlnm.Print_Area" localSheetId="10">'HV 5_Dir.Cobro C'!$A$1:$I$67</definedName>
    <definedName name="_xlnm.Print_Area" localSheetId="1">'Sección 3. Metas Producto'!$A$2:$AF$14</definedName>
    <definedName name="_xlnm.Print_Area" localSheetId="2">'Sección 4. Territorialización'!$A$1:$S$63</definedName>
    <definedName name="CONDICION_POBLACIONAL" localSheetId="0">#REF!</definedName>
    <definedName name="CONDICION_POBLACIONAL" localSheetId="1">#REF!</definedName>
    <definedName name="CONDICION_POBLACIONAL" localSheetId="2">#REF!</definedName>
    <definedName name="CONDICION_POBLACIONAL" localSheetId="12">#REF!</definedName>
    <definedName name="CONDICION_POBLACIONAL">[1]Variables!$C$1:$C$24</definedName>
    <definedName name="GRUPO_ETAREO" localSheetId="0">#REF!</definedName>
    <definedName name="GRUPO_ETAREO" localSheetId="1">#REF!</definedName>
    <definedName name="GRUPO_ETAREO" localSheetId="2">#REF!</definedName>
    <definedName name="GRUPO_ETAREO" localSheetId="12">[2]Variables!$A$1:$A$8</definedName>
    <definedName name="GRUPO_ETAREO">[1]Variables!$A$1:$A$8</definedName>
    <definedName name="GRUPO_ETAREOS" localSheetId="11">#REF!</definedName>
    <definedName name="GRUPO_ETAREOS" localSheetId="0">#REF!</definedName>
    <definedName name="GRUPO_ETAREOS" localSheetId="1">#REF!</definedName>
    <definedName name="GRUPO_ETAREOS" localSheetId="2">#REF!</definedName>
    <definedName name="GRUPO_ETAREOS" localSheetId="12">#REF!</definedName>
    <definedName name="GRUPO_ETAREOS">#REF!</definedName>
    <definedName name="GRUPO_ETARIO" localSheetId="11">#REF!</definedName>
    <definedName name="GRUPO_ETARIO" localSheetId="0">#REF!</definedName>
    <definedName name="GRUPO_ETARIO" localSheetId="1">#REF!</definedName>
    <definedName name="GRUPO_ETARIO" localSheetId="2">#REF!</definedName>
    <definedName name="GRUPO_ETARIO" localSheetId="12">#REF!</definedName>
    <definedName name="GRUPO_ETARIO">#REF!</definedName>
    <definedName name="GRUPO_ETNICO" localSheetId="11">#REF!</definedName>
    <definedName name="GRUPO_ETNICO" localSheetId="0">#REF!</definedName>
    <definedName name="GRUPO_ETNICO" localSheetId="1">#REF!</definedName>
    <definedName name="GRUPO_ETNICO" localSheetId="2">#REF!</definedName>
    <definedName name="GRUPO_ETNICO" localSheetId="12">#REF!</definedName>
    <definedName name="GRUPO_ETNICO">#REF!</definedName>
    <definedName name="GRUPOETNICO" localSheetId="11">#REF!</definedName>
    <definedName name="GRUPOETNICO" localSheetId="0">#REF!</definedName>
    <definedName name="GRUPOETNICO" localSheetId="1">#REF!</definedName>
    <definedName name="GRUPOETNICO" localSheetId="2">#REF!</definedName>
    <definedName name="GRUPOETNICO" localSheetId="12">#REF!</definedName>
    <definedName name="GRUPOETNICO">#REF!</definedName>
    <definedName name="GRUPOS_ETNICOS" localSheetId="0">#REF!</definedName>
    <definedName name="GRUPOS_ETNICOS" localSheetId="1">#REF!</definedName>
    <definedName name="GRUPOS_ETNICOS" localSheetId="2">#REF!</definedName>
    <definedName name="GRUPOS_ETNICOS" localSheetId="12">#REF!</definedName>
    <definedName name="GRUPOS_ETNICOS">[1]Variables!$H$1:$H$8</definedName>
    <definedName name="LOCALIDAD" localSheetId="11">#REF!</definedName>
    <definedName name="LOCALIDAD" localSheetId="0">#REF!</definedName>
    <definedName name="LOCALIDAD" localSheetId="1">#REF!</definedName>
    <definedName name="LOCALIDAD" localSheetId="2">#REF!</definedName>
    <definedName name="LOCALIDAD" localSheetId="12">#REF!</definedName>
    <definedName name="LOCALIDAD">#REF!</definedName>
    <definedName name="LOCALIZACION" localSheetId="11">#REF!</definedName>
    <definedName name="LOCALIZACION" localSheetId="0">#REF!</definedName>
    <definedName name="LOCALIZACION" localSheetId="1">#REF!</definedName>
    <definedName name="LOCALIZACION" localSheetId="2">#REF!</definedName>
    <definedName name="LOCALIZACION" localSheetId="12">#REF!</definedName>
    <definedName name="LOCALIZACION">#REF!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27" i="19" l="1"/>
  <c r="Z18" i="19" l="1"/>
  <c r="M24" i="19"/>
  <c r="M32" i="19" s="1"/>
  <c r="L32" i="19"/>
  <c r="K27" i="19" l="1"/>
  <c r="M18" i="19" l="1"/>
  <c r="S29" i="19" l="1"/>
  <c r="L27" i="19" l="1"/>
  <c r="L24" i="19"/>
  <c r="M15" i="19" l="1"/>
  <c r="AB28" i="19" l="1"/>
  <c r="AA28" i="19"/>
  <c r="N22" i="19"/>
  <c r="L15" i="21" l="1"/>
  <c r="D15" i="21"/>
  <c r="D16" i="21"/>
  <c r="D22" i="21"/>
  <c r="D18" i="21"/>
  <c r="D30" i="2" l="1"/>
  <c r="D31" i="2" s="1"/>
  <c r="D32" i="2" s="1"/>
  <c r="D33" i="2" s="1"/>
  <c r="D34" i="2" s="1"/>
  <c r="M17" i="21" l="1"/>
  <c r="M18" i="21"/>
  <c r="I24" i="21" l="1"/>
  <c r="G24" i="21"/>
  <c r="D24" i="21"/>
  <c r="G18" i="10" l="1"/>
  <c r="G32" i="9" l="1"/>
  <c r="G33" i="9"/>
  <c r="G34" i="9"/>
  <c r="I18" i="10"/>
  <c r="D33" i="9"/>
  <c r="D34" i="9" s="1"/>
  <c r="J24" i="4" l="1"/>
  <c r="Y32" i="19"/>
  <c r="X32" i="19"/>
  <c r="W32" i="19"/>
  <c r="V32" i="19"/>
  <c r="U32" i="19"/>
  <c r="S32" i="19"/>
  <c r="R32" i="19"/>
  <c r="Q32" i="19"/>
  <c r="P32" i="19"/>
  <c r="O32" i="19"/>
  <c r="N32" i="19"/>
  <c r="K32" i="19"/>
  <c r="J32" i="19"/>
  <c r="I32" i="19"/>
  <c r="H32" i="19"/>
  <c r="G32" i="19"/>
  <c r="Y31" i="19"/>
  <c r="X31" i="19"/>
  <c r="W31" i="19"/>
  <c r="V31" i="19"/>
  <c r="U31" i="19"/>
  <c r="T31" i="19"/>
  <c r="S31" i="19"/>
  <c r="R31" i="19"/>
  <c r="Q31" i="19"/>
  <c r="P31" i="19"/>
  <c r="O31" i="19"/>
  <c r="N31" i="19"/>
  <c r="K31" i="19"/>
  <c r="J31" i="19"/>
  <c r="I31" i="19"/>
  <c r="H31" i="19"/>
  <c r="G31" i="19"/>
  <c r="Z30" i="19"/>
  <c r="M30" i="19"/>
  <c r="F30" i="19"/>
  <c r="Z29" i="19"/>
  <c r="F29" i="19"/>
  <c r="C28" i="19"/>
  <c r="C25" i="19"/>
  <c r="Z24" i="19"/>
  <c r="F24" i="19"/>
  <c r="Z23" i="19"/>
  <c r="C22" i="19"/>
  <c r="Z21" i="19"/>
  <c r="M21" i="19"/>
  <c r="F21" i="19"/>
  <c r="Z20" i="19"/>
  <c r="Z19" i="19"/>
  <c r="C19" i="19"/>
  <c r="Z17" i="19"/>
  <c r="C16" i="19"/>
  <c r="Z15" i="19"/>
  <c r="F15" i="19"/>
  <c r="Z14" i="19"/>
  <c r="C13" i="19"/>
  <c r="D9" i="19"/>
  <c r="D8" i="19"/>
  <c r="D7" i="19"/>
  <c r="D6" i="19"/>
  <c r="AA30" i="19" l="1"/>
  <c r="AB30" i="19"/>
  <c r="AB17" i="19"/>
  <c r="AA17" i="19"/>
  <c r="AB14" i="19"/>
  <c r="AA14" i="19"/>
  <c r="AA23" i="19"/>
  <c r="AB23" i="19"/>
  <c r="AB21" i="19"/>
  <c r="AA21" i="19"/>
  <c r="AA20" i="19"/>
  <c r="AB20" i="19"/>
  <c r="AB19" i="19"/>
  <c r="AA19" i="19"/>
  <c r="AB29" i="19"/>
  <c r="AA29" i="19"/>
  <c r="AB26" i="19"/>
  <c r="AA26" i="19"/>
  <c r="AB24" i="19"/>
  <c r="AA24" i="19"/>
  <c r="AB15" i="19"/>
  <c r="AA15" i="19"/>
  <c r="AB27" i="19"/>
  <c r="AA27" i="19"/>
  <c r="F32" i="19"/>
  <c r="Z31" i="19"/>
  <c r="AA31" i="19" l="1"/>
  <c r="AB31" i="19"/>
  <c r="C14" i="2"/>
  <c r="Z18" i="4" l="1"/>
  <c r="K21" i="4"/>
  <c r="J21" i="4"/>
  <c r="D18" i="10"/>
  <c r="F30" i="16" l="1"/>
  <c r="F31" i="16" s="1"/>
  <c r="F32" i="16" s="1"/>
  <c r="F33" i="16" s="1"/>
  <c r="F34" i="16" s="1"/>
  <c r="F35" i="16" s="1"/>
  <c r="F36" i="16" s="1"/>
  <c r="F37" i="16" s="1"/>
  <c r="F38" i="16" s="1"/>
  <c r="F39" i="16" s="1"/>
  <c r="F40" i="16" s="1"/>
  <c r="F41" i="16" s="1"/>
  <c r="S25" i="4" l="1"/>
  <c r="V25" i="4"/>
  <c r="D30" i="16" l="1"/>
  <c r="D31" i="16" s="1"/>
  <c r="D30" i="13"/>
  <c r="D31" i="13" s="1"/>
  <c r="D30" i="9"/>
  <c r="F30" i="9"/>
  <c r="F31" i="9" s="1"/>
  <c r="F32" i="9" s="1"/>
  <c r="F33" i="9" s="1"/>
  <c r="F34" i="9" s="1"/>
  <c r="F35" i="9" s="1"/>
  <c r="F36" i="9" s="1"/>
  <c r="F37" i="9" s="1"/>
  <c r="F38" i="9" s="1"/>
  <c r="F39" i="9" s="1"/>
  <c r="F40" i="9" s="1"/>
  <c r="F41" i="9" s="1"/>
  <c r="G31" i="9"/>
  <c r="G35" i="9"/>
  <c r="G36" i="9"/>
  <c r="G37" i="9"/>
  <c r="G38" i="9"/>
  <c r="G39" i="9"/>
  <c r="G40" i="9"/>
  <c r="G41" i="9"/>
  <c r="F30" i="2"/>
  <c r="F31" i="2" s="1"/>
  <c r="F32" i="2" s="1"/>
  <c r="F33" i="2" s="1"/>
  <c r="F34" i="2" s="1"/>
  <c r="F35" i="2" s="1"/>
  <c r="F36" i="2" s="1"/>
  <c r="F37" i="2" s="1"/>
  <c r="F38" i="2" s="1"/>
  <c r="F39" i="2" s="1"/>
  <c r="F40" i="2" s="1"/>
  <c r="F41" i="2" s="1"/>
  <c r="G31" i="2"/>
  <c r="G32" i="2"/>
  <c r="G33" i="2"/>
  <c r="G34" i="2"/>
  <c r="G35" i="2"/>
  <c r="G36" i="2"/>
  <c r="G37" i="2"/>
  <c r="G38" i="2"/>
  <c r="G39" i="2"/>
  <c r="G40" i="2"/>
  <c r="G41" i="2"/>
  <c r="G30" i="2"/>
  <c r="I18" i="14"/>
  <c r="D16" i="3"/>
  <c r="C14" i="16"/>
  <c r="C14" i="13"/>
  <c r="C14" i="9"/>
  <c r="Z24" i="4"/>
  <c r="Z21" i="4"/>
  <c r="Z15" i="4"/>
  <c r="X25" i="4"/>
  <c r="X24" i="4"/>
  <c r="W25" i="4"/>
  <c r="W24" i="4"/>
  <c r="V24" i="4"/>
  <c r="U25" i="4"/>
  <c r="U24" i="4"/>
  <c r="T25" i="4"/>
  <c r="T24" i="4"/>
  <c r="S24" i="4"/>
  <c r="R25" i="4"/>
  <c r="R24" i="4"/>
  <c r="M24" i="4"/>
  <c r="N25" i="19" s="1"/>
  <c r="Z25" i="19" s="1"/>
  <c r="N24" i="4"/>
  <c r="O25" i="19" s="1"/>
  <c r="O24" i="4"/>
  <c r="P25" i="19" s="1"/>
  <c r="P24" i="4"/>
  <c r="Q25" i="19" s="1"/>
  <c r="Q24" i="4"/>
  <c r="R25" i="19" s="1"/>
  <c r="M25" i="4"/>
  <c r="N25" i="4"/>
  <c r="O25" i="4"/>
  <c r="P25" i="4"/>
  <c r="Q25" i="4"/>
  <c r="X22" i="4"/>
  <c r="X21" i="4"/>
  <c r="W22" i="4"/>
  <c r="W21" i="4"/>
  <c r="V22" i="4"/>
  <c r="V21" i="4"/>
  <c r="U22" i="4"/>
  <c r="U21" i="4"/>
  <c r="T22" i="4"/>
  <c r="T21" i="4"/>
  <c r="S22" i="4"/>
  <c r="S21" i="4"/>
  <c r="R22" i="4"/>
  <c r="R21" i="4"/>
  <c r="N21" i="4"/>
  <c r="O22" i="19" s="1"/>
  <c r="O21" i="4"/>
  <c r="P22" i="19" s="1"/>
  <c r="P21" i="4"/>
  <c r="Q22" i="19" s="1"/>
  <c r="Q21" i="4"/>
  <c r="R22" i="19" s="1"/>
  <c r="N22" i="4"/>
  <c r="O22" i="4"/>
  <c r="P22" i="4"/>
  <c r="Q22" i="4"/>
  <c r="X19" i="4"/>
  <c r="X18" i="4"/>
  <c r="W19" i="4"/>
  <c r="W18" i="4"/>
  <c r="V19" i="4"/>
  <c r="V18" i="4"/>
  <c r="U19" i="4"/>
  <c r="U18" i="4"/>
  <c r="T19" i="4"/>
  <c r="T18" i="4"/>
  <c r="S19" i="4"/>
  <c r="S18" i="4"/>
  <c r="R19" i="4"/>
  <c r="R18" i="4"/>
  <c r="M18" i="4"/>
  <c r="N16" i="19" s="1"/>
  <c r="N18" i="4"/>
  <c r="O16" i="19" s="1"/>
  <c r="O18" i="4"/>
  <c r="P16" i="19" s="1"/>
  <c r="P18" i="4"/>
  <c r="Q16" i="19" s="1"/>
  <c r="Q18" i="4"/>
  <c r="R16" i="19" s="1"/>
  <c r="M19" i="4"/>
  <c r="N19" i="4"/>
  <c r="O19" i="4"/>
  <c r="P19" i="4"/>
  <c r="Q19" i="4"/>
  <c r="X16" i="4"/>
  <c r="X15" i="4"/>
  <c r="W16" i="4"/>
  <c r="W15" i="4"/>
  <c r="V16" i="4"/>
  <c r="V15" i="4"/>
  <c r="U16" i="4"/>
  <c r="U15" i="4"/>
  <c r="T16" i="4"/>
  <c r="T15" i="4"/>
  <c r="S16" i="4"/>
  <c r="S15" i="4"/>
  <c r="R16" i="4"/>
  <c r="R15" i="4"/>
  <c r="M15" i="4"/>
  <c r="N13" i="19" s="1"/>
  <c r="Z13" i="19" s="1"/>
  <c r="N15" i="4"/>
  <c r="O13" i="19" s="1"/>
  <c r="O15" i="4"/>
  <c r="P13" i="19" s="1"/>
  <c r="P15" i="4"/>
  <c r="Q13" i="19" s="1"/>
  <c r="Q15" i="4"/>
  <c r="R13" i="19" s="1"/>
  <c r="M16" i="4"/>
  <c r="N16" i="4"/>
  <c r="O16" i="4"/>
  <c r="P16" i="4"/>
  <c r="Q16" i="4"/>
  <c r="L25" i="4"/>
  <c r="L24" i="4"/>
  <c r="L22" i="4"/>
  <c r="L21" i="4"/>
  <c r="L19" i="4"/>
  <c r="L18" i="4"/>
  <c r="L16" i="4"/>
  <c r="L15" i="4"/>
  <c r="K24" i="4"/>
  <c r="K18" i="4"/>
  <c r="K15" i="4"/>
  <c r="J18" i="4"/>
  <c r="J15" i="4"/>
  <c r="G41" i="16"/>
  <c r="G36" i="16"/>
  <c r="G35" i="16"/>
  <c r="H30" i="16"/>
  <c r="G18" i="14"/>
  <c r="G41" i="13"/>
  <c r="G40" i="13"/>
  <c r="G39" i="13"/>
  <c r="G38" i="13"/>
  <c r="G37" i="13"/>
  <c r="G36" i="13"/>
  <c r="G35" i="13"/>
  <c r="G34" i="13"/>
  <c r="G33" i="13"/>
  <c r="G32" i="13"/>
  <c r="G31" i="13"/>
  <c r="G30" i="13"/>
  <c r="F30" i="13"/>
  <c r="F31" i="13" s="1"/>
  <c r="F32" i="13" s="1"/>
  <c r="F33" i="13" s="1"/>
  <c r="F34" i="13" s="1"/>
  <c r="F35" i="13" s="1"/>
  <c r="F36" i="13" s="1"/>
  <c r="F37" i="13" s="1"/>
  <c r="F38" i="13" s="1"/>
  <c r="F39" i="13" s="1"/>
  <c r="F40" i="13" s="1"/>
  <c r="F41" i="13" s="1"/>
  <c r="G30" i="9"/>
  <c r="S63" i="7"/>
  <c r="I13" i="6"/>
  <c r="C9" i="6"/>
  <c r="C8" i="6"/>
  <c r="C7" i="6"/>
  <c r="G16" i="3"/>
  <c r="Z22" i="19" l="1"/>
  <c r="AA13" i="19"/>
  <c r="AB13" i="19"/>
  <c r="AB25" i="19"/>
  <c r="AA25" i="19"/>
  <c r="Z16" i="19"/>
  <c r="I30" i="16"/>
  <c r="H30" i="9"/>
  <c r="I31" i="16"/>
  <c r="D32" i="16"/>
  <c r="D33" i="16" s="1"/>
  <c r="D34" i="16" s="1"/>
  <c r="D35" i="16" s="1"/>
  <c r="I30" i="9"/>
  <c r="D35" i="9"/>
  <c r="Q20" i="4"/>
  <c r="M17" i="4"/>
  <c r="M23" i="4"/>
  <c r="W20" i="4"/>
  <c r="S23" i="4"/>
  <c r="U23" i="4"/>
  <c r="V20" i="4"/>
  <c r="H31" i="16"/>
  <c r="O26" i="4"/>
  <c r="R20" i="4"/>
  <c r="V23" i="4"/>
  <c r="N20" i="4"/>
  <c r="V26" i="4"/>
  <c r="U17" i="4"/>
  <c r="U26" i="4"/>
  <c r="S20" i="4"/>
  <c r="N23" i="4"/>
  <c r="O17" i="4"/>
  <c r="W23" i="4"/>
  <c r="R17" i="4"/>
  <c r="T26" i="4"/>
  <c r="X26" i="4"/>
  <c r="X20" i="4"/>
  <c r="X23" i="4"/>
  <c r="P20" i="4"/>
  <c r="P23" i="4"/>
  <c r="R23" i="4"/>
  <c r="I30" i="2"/>
  <c r="P17" i="4"/>
  <c r="V17" i="4"/>
  <c r="W17" i="4"/>
  <c r="O20" i="4"/>
  <c r="Y18" i="4"/>
  <c r="O23" i="4"/>
  <c r="T17" i="4"/>
  <c r="X17" i="4"/>
  <c r="S17" i="4"/>
  <c r="N17" i="4"/>
  <c r="T20" i="4"/>
  <c r="U20" i="4"/>
  <c r="T23" i="4"/>
  <c r="P26" i="4"/>
  <c r="N26" i="4"/>
  <c r="W26" i="4"/>
  <c r="Q23" i="4"/>
  <c r="Y22" i="4"/>
  <c r="M26" i="4"/>
  <c r="Q17" i="4"/>
  <c r="Y15" i="4"/>
  <c r="R26" i="4"/>
  <c r="Y16" i="4"/>
  <c r="I31" i="2"/>
  <c r="H31" i="2"/>
  <c r="I31" i="13"/>
  <c r="D32" i="13"/>
  <c r="H31" i="13"/>
  <c r="M20" i="4"/>
  <c r="S26" i="4"/>
  <c r="Y21" i="4"/>
  <c r="Q26" i="4"/>
  <c r="H30" i="2"/>
  <c r="Y19" i="4"/>
  <c r="I30" i="13"/>
  <c r="H30" i="13"/>
  <c r="Y24" i="4"/>
  <c r="Y25" i="4"/>
  <c r="AA16" i="19" l="1"/>
  <c r="AB16" i="19"/>
  <c r="AB22" i="19"/>
  <c r="AA22" i="19"/>
  <c r="D36" i="16"/>
  <c r="I35" i="16"/>
  <c r="I32" i="16"/>
  <c r="I31" i="9"/>
  <c r="Y20" i="4"/>
  <c r="H31" i="9"/>
  <c r="I33" i="16"/>
  <c r="Y23" i="4"/>
  <c r="Y17" i="4"/>
  <c r="H32" i="16"/>
  <c r="Y26" i="4"/>
  <c r="I32" i="9"/>
  <c r="H32" i="9"/>
  <c r="I32" i="2"/>
  <c r="H32" i="2"/>
  <c r="H33" i="16"/>
  <c r="H32" i="13"/>
  <c r="I32" i="13"/>
  <c r="D33" i="13"/>
  <c r="D37" i="16" l="1"/>
  <c r="I36" i="16"/>
  <c r="I34" i="16"/>
  <c r="H33" i="9"/>
  <c r="I33" i="9"/>
  <c r="H33" i="13"/>
  <c r="I33" i="13"/>
  <c r="D34" i="13"/>
  <c r="I33" i="2"/>
  <c r="H33" i="2"/>
  <c r="H34" i="16"/>
  <c r="H35" i="16"/>
  <c r="D38" i="16" l="1"/>
  <c r="I37" i="16"/>
  <c r="H34" i="9"/>
  <c r="I34" i="9"/>
  <c r="D35" i="13"/>
  <c r="I34" i="13"/>
  <c r="H34" i="13"/>
  <c r="H34" i="2"/>
  <c r="I34" i="2"/>
  <c r="D35" i="2"/>
  <c r="H36" i="16"/>
  <c r="D39" i="16" l="1"/>
  <c r="I38" i="16"/>
  <c r="D36" i="9"/>
  <c r="I35" i="9"/>
  <c r="H35" i="9"/>
  <c r="D36" i="13"/>
  <c r="H35" i="13"/>
  <c r="I35" i="13"/>
  <c r="D36" i="2"/>
  <c r="H35" i="2"/>
  <c r="I35" i="2"/>
  <c r="H37" i="16"/>
  <c r="D40" i="16" l="1"/>
  <c r="I39" i="16"/>
  <c r="I36" i="2"/>
  <c r="D37" i="2"/>
  <c r="H36" i="2"/>
  <c r="H36" i="13"/>
  <c r="I36" i="13"/>
  <c r="D37" i="13"/>
  <c r="I36" i="9"/>
  <c r="D37" i="9"/>
  <c r="H36" i="9"/>
  <c r="H38" i="16"/>
  <c r="D41" i="16" l="1"/>
  <c r="I41" i="16" s="1"/>
  <c r="I40" i="16"/>
  <c r="I37" i="9"/>
  <c r="D38" i="9"/>
  <c r="H37" i="9"/>
  <c r="I37" i="2"/>
  <c r="H37" i="2"/>
  <c r="D38" i="2"/>
  <c r="H37" i="13"/>
  <c r="I37" i="13"/>
  <c r="D38" i="13"/>
  <c r="H39" i="16"/>
  <c r="I38" i="13" l="1"/>
  <c r="D39" i="13"/>
  <c r="H38" i="13"/>
  <c r="D39" i="2"/>
  <c r="I38" i="2"/>
  <c r="H38" i="2"/>
  <c r="D39" i="9"/>
  <c r="I38" i="9"/>
  <c r="H38" i="9"/>
  <c r="H41" i="16"/>
  <c r="H40" i="16"/>
  <c r="H39" i="9" l="1"/>
  <c r="I39" i="9"/>
  <c r="D40" i="9"/>
  <c r="H39" i="2"/>
  <c r="D40" i="2"/>
  <c r="I39" i="2"/>
  <c r="D40" i="13"/>
  <c r="H39" i="13"/>
  <c r="I39" i="13"/>
  <c r="H40" i="13" l="1"/>
  <c r="I40" i="13"/>
  <c r="D41" i="13"/>
  <c r="H40" i="2"/>
  <c r="I40" i="2"/>
  <c r="D41" i="2"/>
  <c r="D41" i="9"/>
  <c r="I40" i="9"/>
  <c r="H40" i="9"/>
  <c r="I41" i="13" l="1"/>
  <c r="H41" i="13"/>
  <c r="H41" i="9"/>
  <c r="I41" i="9"/>
  <c r="H41" i="2"/>
  <c r="I41" i="2"/>
  <c r="D18" i="14"/>
  <c r="T32" i="19"/>
  <c r="AB18" i="19"/>
  <c r="AA18" i="19" l="1"/>
  <c r="Z32" i="19"/>
  <c r="AB32" i="19" l="1"/>
  <c r="AA32" i="19"/>
</calcChain>
</file>

<file path=xl/comments1.xml><?xml version="1.0" encoding="utf-8"?>
<comments xmlns="http://schemas.openxmlformats.org/spreadsheetml/2006/main">
  <authors>
    <author>Luz Dary Guerrero Tibata</author>
  </authors>
  <commentList>
    <comment ref="C4"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comments2.xml><?xml version="1.0" encoding="utf-8"?>
<comments xmlns="http://schemas.openxmlformats.org/spreadsheetml/2006/main">
  <authors>
    <author>Luz Dary Guerrero Tibata</author>
  </authors>
  <commentList>
    <comment ref="C4"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comments3.xml><?xml version="1.0" encoding="utf-8"?>
<comments xmlns="http://schemas.openxmlformats.org/spreadsheetml/2006/main">
  <authors>
    <author>Luz Dary Guerrero Tibata</author>
  </authors>
  <commentList>
    <comment ref="C4"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comments4.xml><?xml version="1.0" encoding="utf-8"?>
<comments xmlns="http://schemas.openxmlformats.org/spreadsheetml/2006/main">
  <authors>
    <author>Luz Dary Guerrero Tibata</author>
  </authors>
  <commentList>
    <comment ref="C4"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sharedStrings.xml><?xml version="1.0" encoding="utf-8"?>
<sst xmlns="http://schemas.openxmlformats.org/spreadsheetml/2006/main" count="1300" uniqueCount="643">
  <si>
    <t>Formato de Hoja de Vida Indicador</t>
  </si>
  <si>
    <t>HOJA DE VIDA INDICADOR</t>
  </si>
  <si>
    <t>Mes</t>
  </si>
  <si>
    <t xml:space="preserve">Enero </t>
  </si>
  <si>
    <t>Febrero</t>
  </si>
  <si>
    <t>Marzo</t>
  </si>
  <si>
    <t>Abril</t>
  </si>
  <si>
    <t>Mayo</t>
  </si>
  <si>
    <t>Junio</t>
  </si>
  <si>
    <t>Julio</t>
  </si>
  <si>
    <t>Agosto</t>
  </si>
  <si>
    <t>Septiembre</t>
  </si>
  <si>
    <t>Octubre</t>
  </si>
  <si>
    <t>% Cumplimiento del período reportado</t>
  </si>
  <si>
    <t>% Cumplimiento en la vigencia</t>
  </si>
  <si>
    <t>% Cumplimiento de la meta</t>
  </si>
  <si>
    <t>Noviembre</t>
  </si>
  <si>
    <t>Diciembre</t>
  </si>
  <si>
    <t>PROCESO DIRECCIONAMIENTO ESTRATÉGICO</t>
  </si>
  <si>
    <t>SECCIÓN 1. Identificación del Indicador</t>
  </si>
  <si>
    <t>SECCIÓN 2. Seguimiento al Indicador</t>
  </si>
  <si>
    <t>SECCIÓN 3. Análisis de tendencia del Indicador</t>
  </si>
  <si>
    <t>Apoyo</t>
  </si>
  <si>
    <t>Misional</t>
  </si>
  <si>
    <t>Estratégico</t>
  </si>
  <si>
    <t>Evaluación</t>
  </si>
  <si>
    <t>Anual</t>
  </si>
  <si>
    <t>Semestral</t>
  </si>
  <si>
    <t>Trimestral</t>
  </si>
  <si>
    <t>Mensual</t>
  </si>
  <si>
    <t>Proceso</t>
  </si>
  <si>
    <t>Operación</t>
  </si>
  <si>
    <t>Eficacia</t>
  </si>
  <si>
    <t>Eficiencia</t>
  </si>
  <si>
    <t>Efectividad</t>
  </si>
  <si>
    <t>Producto</t>
  </si>
  <si>
    <t>Actividad</t>
  </si>
  <si>
    <t>SECRETARÍA DISTRITAL DE MOVILIDAD</t>
  </si>
  <si>
    <t xml:space="preserve">CODIGO: PE01-PR01-F03 </t>
  </si>
  <si>
    <t>SECCIÓN 4. Actualización y Responsables del reporte</t>
  </si>
  <si>
    <t>4. Dependencia responsable</t>
  </si>
  <si>
    <t>3. Fuente PMR</t>
  </si>
  <si>
    <t>VARIABLE 1 - Numerador</t>
  </si>
  <si>
    <t>VARIABLE 2 - Denominador</t>
  </si>
  <si>
    <t>Numerador Acumulado (Variable 1)</t>
  </si>
  <si>
    <t>Denominador Acumulado (Variable 2)</t>
  </si>
  <si>
    <t>5. Meta con territorialización</t>
  </si>
  <si>
    <t>6. Proyecto</t>
  </si>
  <si>
    <t>7. Código del Proyecto</t>
  </si>
  <si>
    <t>8. Proceso</t>
  </si>
  <si>
    <t>9. Código del proceso</t>
  </si>
  <si>
    <t>10. Objetivo estratégico</t>
  </si>
  <si>
    <t>11. Meta Producto</t>
  </si>
  <si>
    <t>12. Nombre del indicador</t>
  </si>
  <si>
    <t>13. Tipología</t>
  </si>
  <si>
    <t>14. Fecha de programación</t>
  </si>
  <si>
    <t>15. Tipo anualización</t>
  </si>
  <si>
    <t>Constante</t>
  </si>
  <si>
    <t>Creciente</t>
  </si>
  <si>
    <t>Decreciente</t>
  </si>
  <si>
    <t>Suma</t>
  </si>
  <si>
    <t>16. Objetivo y descripción del Indicador</t>
  </si>
  <si>
    <t>17. Fuente u origen de Datos</t>
  </si>
  <si>
    <t>18. Fórmula de Cálculo</t>
  </si>
  <si>
    <t>19. Unidad de medida del indicador</t>
  </si>
  <si>
    <t xml:space="preserve">20.  Nombre de las Variables </t>
  </si>
  <si>
    <t>21. Unidad de medida (de la variable)</t>
  </si>
  <si>
    <t>22. Descripción de la variable</t>
  </si>
  <si>
    <t>23. Inicio de la Serie</t>
  </si>
  <si>
    <t>26. Valor de la Meta</t>
  </si>
  <si>
    <t xml:space="preserve">28. Observación a la magnitud propuesta para la Meta </t>
  </si>
  <si>
    <t>29. Numerador (Variable 1)</t>
  </si>
  <si>
    <t>30. Denominador (Variable 2)</t>
  </si>
  <si>
    <t>31. Observaciones del avance de meta en el periodo</t>
  </si>
  <si>
    <t>32. Avances y logros</t>
  </si>
  <si>
    <t>33.Retrasos y soluciones</t>
  </si>
  <si>
    <t>34. Beneficios para la Comunidad/Entidad</t>
  </si>
  <si>
    <t>35. Control de actualizaciones</t>
  </si>
  <si>
    <t xml:space="preserve">36. Fecha </t>
  </si>
  <si>
    <t>37. Campo modificado</t>
  </si>
  <si>
    <t>38.Modificación realizada.</t>
  </si>
  <si>
    <t>39. Responsable del Análisis</t>
  </si>
  <si>
    <t>40. Responsable del reporte</t>
  </si>
  <si>
    <t>41. Director / Jefe de Oficina / Subdirector</t>
  </si>
  <si>
    <t>45. Firma Subsecretario  (a) / Ordenador (a) de gasto</t>
  </si>
  <si>
    <t>42. Firma Director / Jefe Oficina</t>
  </si>
  <si>
    <t>43. Firma Subdirector</t>
  </si>
  <si>
    <t>44. Subsecretario (a) / Ordenador (a) de gasto</t>
  </si>
  <si>
    <t>SI</t>
  </si>
  <si>
    <t>NO</t>
  </si>
  <si>
    <t>1. Orientar las acciones de la Secretaría Distrital de Movilidad hacia la visión cero, es decir, la reducción sustancial de víctimas fatales y lesionadas en siniestros de tránsito</t>
  </si>
  <si>
    <t xml:space="preserve">2. Fomentar la cultura ciudadana y el respeto entre todos los usuarios de todas las formas de transporte, protegiendo en especial los actores vulnerables y los modos activos </t>
  </si>
  <si>
    <t>3. Propender por la sostenibilidad ambiental, económica y social de la movilidad en una visión integral de planeción de ciudad y movilidad</t>
  </si>
  <si>
    <t>4. Ser ejemplo en la rendición de cuentas a la ciudadanía</t>
  </si>
  <si>
    <t>5. Ser transparente, incluyente, equitativa en género y garantista de la participación e involucramiento ciudadanos y del sectro privado</t>
  </si>
  <si>
    <t xml:space="preserve">6. Proveer un ecosistema adecuado para la innovación y adopción  de nuevas y mejores tecnologías de movilidad y de información y comunicación </t>
  </si>
  <si>
    <t xml:space="preserve">7. Prestar servicios eficientes, oportunos y de calidad a la ciudadanía, tanto en gestión como en trámites de la movilidad </t>
  </si>
  <si>
    <t>8. Contar con un excelente equipo humano y condiciones laborales que hagan de la Secretaría Distrital de Movilidad un lugar atractivo para trabajar y desarrollarse profesionalmente</t>
  </si>
  <si>
    <t>24. Fin de la Serie</t>
  </si>
  <si>
    <t>25. Línea base</t>
  </si>
  <si>
    <t>27. Frecuencia del reporte</t>
  </si>
  <si>
    <t>1. Código Meta</t>
  </si>
  <si>
    <t xml:space="preserve">2.  Descripción Meta </t>
  </si>
  <si>
    <t>VERSIÓN 1.0</t>
  </si>
  <si>
    <t xml:space="preserve">SISTEMA INTEGRADO DE GESTION DISTRITAL BAJO EL ESTÁNDAR MIPG
</t>
  </si>
  <si>
    <t xml:space="preserve">SISTEMA INTEGRADO DE GESTION DISTRITAL  BAJO EL ESTÁNDAR MIPG
</t>
  </si>
  <si>
    <r>
      <t>Formato de Anexo de Ac</t>
    </r>
    <r>
      <rPr>
        <b/>
        <sz val="10"/>
        <color indexed="8"/>
        <rFont val="Arial"/>
        <family val="2"/>
      </rPr>
      <t>tividades</t>
    </r>
  </si>
  <si>
    <t>CODIGO Y NOMBRE DEL PROYECTO DE INVERSIÓN O DEL POA SIN INVERSIÓN</t>
  </si>
  <si>
    <t>DEPENDENCIA:</t>
  </si>
  <si>
    <t>SUBSECRETARÍA RESPONSABLE:</t>
  </si>
  <si>
    <t>ORDENADOR DEL GASTO:</t>
  </si>
  <si>
    <t>META POA ASOCIADA</t>
  </si>
  <si>
    <t>Sección No. 2: EJECUCIÓN</t>
  </si>
  <si>
    <t>1. NÚMERO</t>
  </si>
  <si>
    <t>2. ACTIVIDADES PRIMARIAS</t>
  </si>
  <si>
    <t>3. PONDERACIÓN
ACTIVIDAD PRIMARIA</t>
  </si>
  <si>
    <t>4. No.</t>
  </si>
  <si>
    <t>5. ACTIVIDADES SECUNDARIAS</t>
  </si>
  <si>
    <t>6. PONDERACIÓN
ACTIVIDAD SECUNDARIA</t>
  </si>
  <si>
    <t>7. FECHA ESTIMADA DE  EJECUCIÓN</t>
  </si>
  <si>
    <t>8. AVANCE PONDERADO</t>
  </si>
  <si>
    <t>9. FECHA EJECUCIÓN</t>
  </si>
  <si>
    <t>10. OBSERVACIONES</t>
  </si>
  <si>
    <t>TOTAL MAGNITUD VIGENCIA</t>
  </si>
  <si>
    <t>TOTAL</t>
  </si>
  <si>
    <t>SISTEMA INTEGRADO DE GESTION DISTRITAL  BAJO EL ESTÁNDAR MIPG</t>
  </si>
  <si>
    <t>Formato de programación y seguimiento al Plan Operativo Anual de gestión con inversión</t>
  </si>
  <si>
    <t>Código: PE01-PR01-F01</t>
  </si>
  <si>
    <t>Versión: 1.0</t>
  </si>
  <si>
    <t>CODIGO Y NOMBRE DEL PROYECTO DE INVERSIÓN</t>
  </si>
  <si>
    <t>SUBSECRETARIA RESPONSABLE:</t>
  </si>
  <si>
    <t>METAS DE INVERSIÓN DEL PROYECTO</t>
  </si>
  <si>
    <t>No.</t>
  </si>
  <si>
    <t>PLAN DE DESARROLLO</t>
  </si>
  <si>
    <t>COMPONENTE  PMM</t>
  </si>
  <si>
    <t>PLAN ESTRATÉGICO SDM</t>
  </si>
  <si>
    <t>META PROYECTO</t>
  </si>
  <si>
    <t>NOMBRE DEL INDICADOR</t>
  </si>
  <si>
    <t>VARIABLES FÓRMULA DEL INDICADOR</t>
  </si>
  <si>
    <t>EJE / PILAR</t>
  </si>
  <si>
    <t>PROGRAMA</t>
  </si>
  <si>
    <t>PROYECTO ESTRATÉGICO</t>
  </si>
  <si>
    <t>META PRODUCTO</t>
  </si>
  <si>
    <t>COMPONENTE ASOCIADO MISIÓN / VISIÓN</t>
  </si>
  <si>
    <t>Ene</t>
  </si>
  <si>
    <t>Feb</t>
  </si>
  <si>
    <t>Mar</t>
  </si>
  <si>
    <t>Abr</t>
  </si>
  <si>
    <t>May</t>
  </si>
  <si>
    <t>Jun</t>
  </si>
  <si>
    <t>Jul</t>
  </si>
  <si>
    <t>Ago</t>
  </si>
  <si>
    <t>Sep</t>
  </si>
  <si>
    <t>Oct</t>
  </si>
  <si>
    <t>Nov</t>
  </si>
  <si>
    <t>Dic</t>
  </si>
  <si>
    <t xml:space="preserve">% de Avance de Ejecución </t>
  </si>
  <si>
    <t>OBSERVACIONES</t>
  </si>
  <si>
    <t>% de Cumplimiento= (Numerador / Denominador )*100</t>
  </si>
  <si>
    <t xml:space="preserve">CODIGO Y NOMBRE DEL PROYECTO: </t>
  </si>
  <si>
    <t>% DE AVANCE</t>
  </si>
  <si>
    <t>META</t>
  </si>
  <si>
    <t>TIPO DE ANUALIZACIÓN</t>
  </si>
  <si>
    <t xml:space="preserve">VARIABLE </t>
  </si>
  <si>
    <t>CUATRIENIO</t>
  </si>
  <si>
    <t>VIGENCIA 1</t>
  </si>
  <si>
    <t>VIGENCIA 2</t>
  </si>
  <si>
    <t>VIGENCIA 3</t>
  </si>
  <si>
    <t>VIGENCIA 4</t>
  </si>
  <si>
    <t>VIGENCIA 5</t>
  </si>
  <si>
    <t>ANULACIONES DE RESERVAS</t>
  </si>
  <si>
    <t>RESERVA DEFINITIVA</t>
  </si>
  <si>
    <t>ENE</t>
  </si>
  <si>
    <t>FEB</t>
  </si>
  <si>
    <t>MAR</t>
  </si>
  <si>
    <t>ABR</t>
  </si>
  <si>
    <t>MAY</t>
  </si>
  <si>
    <t>JUN</t>
  </si>
  <si>
    <t>JUL</t>
  </si>
  <si>
    <t>AGO</t>
  </si>
  <si>
    <t>SEP</t>
  </si>
  <si>
    <t>OCT</t>
  </si>
  <si>
    <t>NOV</t>
  </si>
  <si>
    <t>DIC</t>
  </si>
  <si>
    <t>TOTAL EJECUTADO</t>
  </si>
  <si>
    <t>% VIGENCIA</t>
  </si>
  <si>
    <t>% PDD</t>
  </si>
  <si>
    <t>MAGNITUD META - Vigencia</t>
  </si>
  <si>
    <t>N.A</t>
  </si>
  <si>
    <t>Corresponde al seguimiento de la ejecución mes a mes.</t>
  </si>
  <si>
    <t>Correponde al % de avance de ejecución de la meta en la vigencia.</t>
  </si>
  <si>
    <t>PRESUPUESTO META -Vigencia</t>
  </si>
  <si>
    <t>PRESUPUESTO META - Reservas</t>
  </si>
  <si>
    <t>TOTAL PRESUPUESTO VIGENCIA</t>
  </si>
  <si>
    <t>TOTAL PRESUPUESTO RESERVA</t>
  </si>
  <si>
    <t>Eje / Pilar Plan de Desarrollo</t>
  </si>
  <si>
    <t>Programa Plan de Desarrollo</t>
  </si>
  <si>
    <t>Proyecto Estratégico</t>
  </si>
  <si>
    <t>PROGRAMACIÓN CUATRIENIO</t>
  </si>
  <si>
    <t>SEGUIMIENTO VIGENCIA</t>
  </si>
  <si>
    <t>AVANCE PLAN DE DESARROLLO</t>
  </si>
  <si>
    <t xml:space="preserve">CÓDIGO Y NOMBRE DEL PROYECTO DE INVERSIÓN </t>
  </si>
  <si>
    <t>CÓDIGO Y META PROYECTO DE INVERSIÓN ASOCIADA</t>
  </si>
  <si>
    <t>CÓDIGO META PRODUCTO</t>
  </si>
  <si>
    <t xml:space="preserve"> META PRODUCTO</t>
  </si>
  <si>
    <t>CÓDIGO INDICADOR</t>
  </si>
  <si>
    <t>INDICADOR</t>
  </si>
  <si>
    <t>UNIDAD DE MEDIDA</t>
  </si>
  <si>
    <t xml:space="preserve">TIPO DE ANUALIZACIÓN </t>
  </si>
  <si>
    <t>Total Ejecutado</t>
  </si>
  <si>
    <t>AVANCES Y LOGROS</t>
  </si>
  <si>
    <t>RETRASOS Y SOLUCIONES</t>
  </si>
  <si>
    <t>BENEFICIOS</t>
  </si>
  <si>
    <t>Escriba el código y nombre del proyecto de inversión  asociado a la Meta Producto</t>
  </si>
  <si>
    <t>Escriba el código y la meta del proyecto de inversión</t>
  </si>
  <si>
    <t>Escriba el código asignado a la Meta Producto</t>
  </si>
  <si>
    <t>Escriba el nombre de la Meta Producto</t>
  </si>
  <si>
    <t>Escriba el código del indicador de la Meta Producto</t>
  </si>
  <si>
    <t>Escriba el nombre del indicador para la Meta Producto</t>
  </si>
  <si>
    <t>Escriba la unidad para medir el indicador Meta Producto</t>
  </si>
  <si>
    <t>Corresponde a la característica de medición del cumplimiento de la meta contenido en SEGPLAN. (Constante, Suma, Creciente, Decreciente).</t>
  </si>
  <si>
    <t>Corresponde a la magnitud programada para cada una de las vigencias.
Se aclara que al finalizar cada vigencia, este valor será reemplazado por el valor ejecutado al finalizar la vigencia.</t>
  </si>
  <si>
    <t>Correponde al % de avance de ejecución de la meta en el cuatrienio.</t>
  </si>
  <si>
    <t xml:space="preserve">Realice una descripción y análisis acumulado de las acciones adelantadas, productos generados, y/o logros alcanzados durante el plan de desarrollo vigente con corte al periodo de reporte.
Para los casos en que el cumplimiento de la meta supere la magnitud programada, se debe describir las situaciones o circunstancias que generaron este comportamiento. </t>
  </si>
  <si>
    <t>Describa de manera clara y completa las dificultades o situaciones que generaron retrasos en la ejecución de la Meta Producto, y las acciones o soluciones propuestas para superarlas.</t>
  </si>
  <si>
    <t>Describa el impacto positivo generado en la población con el cumplimiento de la Meta Producto.</t>
  </si>
  <si>
    <t xml:space="preserve">Proyecto Estratégico </t>
  </si>
  <si>
    <t xml:space="preserve"> CÓDIGO Y META PROYECTO DE INVERSIÓN</t>
  </si>
  <si>
    <t>LOCALIZACIÓN FÍSICA</t>
  </si>
  <si>
    <t>PROGRAMADO VIGENCIA</t>
  </si>
  <si>
    <r>
      <t>EJECUTADO _</t>
    </r>
    <r>
      <rPr>
        <b/>
        <u/>
        <sz val="11"/>
        <rFont val="Arial"/>
        <family val="2"/>
      </rPr>
      <t>MES</t>
    </r>
    <r>
      <rPr>
        <b/>
        <sz val="11"/>
        <rFont val="Arial"/>
        <family val="2"/>
      </rPr>
      <t>_</t>
    </r>
  </si>
  <si>
    <t>EJECUCIÓN TOTAL</t>
  </si>
  <si>
    <t>POLÍTICA PÚBLICA POBLACIONAL</t>
  </si>
  <si>
    <t>CÓDIGO</t>
  </si>
  <si>
    <t>LOCALIDAD</t>
  </si>
  <si>
    <t>PRESUPUESTO VIGENCIA</t>
  </si>
  <si>
    <t>MAGNITUD  VIGENCIA</t>
  </si>
  <si>
    <t>PRESUPUESTO RESERVA</t>
  </si>
  <si>
    <t>MAGNITUD RESERVA</t>
  </si>
  <si>
    <t>GRUPO ETÁRIO</t>
  </si>
  <si>
    <t>GRUPO ÉTNICO</t>
  </si>
  <si>
    <t xml:space="preserve">CONDICIÓN POBLACIONAL </t>
  </si>
  <si>
    <t>POBLACIÓN</t>
  </si>
  <si>
    <t>Escriba el código y el nombre de la meta proyecto de inversión.</t>
  </si>
  <si>
    <t>Usaquen</t>
  </si>
  <si>
    <t>Corresponde al presupuesto y magnitud programados de vigencia y de reserva para cada una de las localidades.</t>
  </si>
  <si>
    <t>Corresponde a la ejecución acumulada en magnitud y presupuesto acumulados durante la vigencia para cada localidad.</t>
  </si>
  <si>
    <t>Defina la población por edades a atender si aplica</t>
  </si>
  <si>
    <t>Defina el grupo étnico a atender si aplica</t>
  </si>
  <si>
    <t>Defina el tipo de población a atender si aplica</t>
  </si>
  <si>
    <t>Corresponde al número de población atendida si aplica.</t>
  </si>
  <si>
    <t>Chapinero</t>
  </si>
  <si>
    <t>Santa Fe</t>
  </si>
  <si>
    <t>San Cristobal</t>
  </si>
  <si>
    <t>Usme</t>
  </si>
  <si>
    <t>Tunjuelito</t>
  </si>
  <si>
    <t>Bosa</t>
  </si>
  <si>
    <t>Kennedy</t>
  </si>
  <si>
    <t>Fontibon</t>
  </si>
  <si>
    <t>Engativa</t>
  </si>
  <si>
    <t>Suba</t>
  </si>
  <si>
    <t>Barrios Unidos</t>
  </si>
  <si>
    <t>Teusaquillo</t>
  </si>
  <si>
    <t>Los Martires</t>
  </si>
  <si>
    <t>Antonio Nariño</t>
  </si>
  <si>
    <t>Puente Aranda</t>
  </si>
  <si>
    <t>La Candelaria</t>
  </si>
  <si>
    <t>Rafael Uribe Uribe</t>
  </si>
  <si>
    <t>Ciudad Bolivar</t>
  </si>
  <si>
    <t>Sumapaz</t>
  </si>
  <si>
    <t>Especial</t>
  </si>
  <si>
    <t>Entidad</t>
  </si>
  <si>
    <t>Distrital</t>
  </si>
  <si>
    <t>Otras Entidades</t>
  </si>
  <si>
    <t>Regional</t>
  </si>
  <si>
    <t>META PROYECTO 1                                             (Con varios puntos de inversión)</t>
  </si>
  <si>
    <t>GRUPO ETAREO</t>
  </si>
  <si>
    <t>CODIGO</t>
  </si>
  <si>
    <t>LOCALIZACION</t>
  </si>
  <si>
    <t xml:space="preserve">0-5 años Primera infancia </t>
  </si>
  <si>
    <t xml:space="preserve">6 - 13 años Infancia </t>
  </si>
  <si>
    <t>14 - 17 años Adolescencia</t>
  </si>
  <si>
    <t>18 - 26 años Juventud</t>
  </si>
  <si>
    <t>COMPONENTE PMM</t>
  </si>
  <si>
    <t>27 - 59 años Adultez</t>
  </si>
  <si>
    <t>Logística de Movilidad</t>
  </si>
  <si>
    <t>60 años o más. Personas Mayores</t>
  </si>
  <si>
    <t>Componente Ambiental</t>
  </si>
  <si>
    <t>Todos los grupos</t>
  </si>
  <si>
    <t>Plan de Intercambiadores Modales</t>
  </si>
  <si>
    <t>CONDICION POBLACIONAL</t>
  </si>
  <si>
    <t>Plan de Ordenamiento Logístico</t>
  </si>
  <si>
    <t>Todos los Grupos</t>
  </si>
  <si>
    <t>Plan de Seguridad Vial</t>
  </si>
  <si>
    <t>Adultos-as trabajador-a formal</t>
  </si>
  <si>
    <t>Transporte Público</t>
  </si>
  <si>
    <t>Adultos-as trabajador-a informal</t>
  </si>
  <si>
    <t>Transporte No Motorizado</t>
  </si>
  <si>
    <t>Ciudadanos-as habitantes de calle</t>
  </si>
  <si>
    <t>Plan de Ordenamiento de Estacionamientos</t>
  </si>
  <si>
    <t>Comunidad en general</t>
  </si>
  <si>
    <t xml:space="preserve">Infraestructura Vial </t>
  </si>
  <si>
    <t>Familias en emergencia social y catastrófica</t>
  </si>
  <si>
    <t>Componente Institucional</t>
  </si>
  <si>
    <t>Familias en situacion de vulnerabilidad</t>
  </si>
  <si>
    <t xml:space="preserve">OBJETIVOS ESTRATÉGICOS </t>
  </si>
  <si>
    <t>Familias ubicadas en zonas de alto deterioro urbano</t>
  </si>
  <si>
    <t>Jovenes desescolarizados</t>
  </si>
  <si>
    <t>Jovenes escolarizados</t>
  </si>
  <si>
    <t>Mujeres gestantes y lactantes</t>
  </si>
  <si>
    <t>Niños y niñas de primera infancia</t>
  </si>
  <si>
    <t>Niños, niñas y adolescentes desescolarizados</t>
  </si>
  <si>
    <t>Niños, niñas y adolescentes en riesgo social vinculacion temprana al trabajo o acompañamiento</t>
  </si>
  <si>
    <t>Niños, niñas y adolescentes escolarizados</t>
  </si>
  <si>
    <t>Personas cabezas de familia</t>
  </si>
  <si>
    <t>COMPONENTES DE LA MISIÓN</t>
  </si>
  <si>
    <t>Personas con discapacidad</t>
  </si>
  <si>
    <t>Personas consumidoras de sustancias psicoactivas</t>
  </si>
  <si>
    <t>Personas en situacion de desplazamiento</t>
  </si>
  <si>
    <t>Personas vinculadas a la prostitución</t>
  </si>
  <si>
    <t>Reincorporados - as</t>
  </si>
  <si>
    <t>Sector LGBT</t>
  </si>
  <si>
    <t>Servidores y servidoras públicos</t>
  </si>
  <si>
    <t>GRUPOS ETNICOS</t>
  </si>
  <si>
    <t>Afrocolombianos</t>
  </si>
  <si>
    <t>5. Ser referente mundial al contar con un equipo humano comprometido y competente.</t>
  </si>
  <si>
    <t>Indígenas</t>
  </si>
  <si>
    <t>No identifica grupos étnicos</t>
  </si>
  <si>
    <t>Otros Grupos étnicos</t>
  </si>
  <si>
    <t>Rom</t>
  </si>
  <si>
    <t>Raizales</t>
  </si>
  <si>
    <t>Fortalecer el 100% de la gestión administrativa, operativa y de seguimiento a las funciones de la SGJ</t>
  </si>
  <si>
    <t>Subsecretaria Gestion Juridica</t>
  </si>
  <si>
    <t>Fortalecimiento de la gestión jurídica de la Secretaría Distrital de Movilidad</t>
  </si>
  <si>
    <t>PA05</t>
  </si>
  <si>
    <t>Porcentaje</t>
  </si>
  <si>
    <t>N/A</t>
  </si>
  <si>
    <t xml:space="preserve">Diana Marcela Rojas </t>
  </si>
  <si>
    <t>Soportar el 100% de las acciones propias de la Dirección de Representación Judicial</t>
  </si>
  <si>
    <t>Diana Marcela Rojas</t>
  </si>
  <si>
    <t>7544 Fortalecimiento de la gestión jurídica de la Secretaría Distrital de Movilidad</t>
  </si>
  <si>
    <t>Soportar el 100% de las acciones propias de la Dirección de Gestión de Cobro</t>
  </si>
  <si>
    <t>Enero 2019</t>
  </si>
  <si>
    <t>Medir porcentaje de avance de las actividades programadas, necesarias para  impulsar los procesos de gestión de cobro y recuperación de la cartera a favor de la SDM</t>
  </si>
  <si>
    <t>Realizar una gestión de cobro eficaz le permite a la entidad contar con una fuente de recursos, cuya destinación soporta los planes, programas y proyectos establecidos en el artículo 160 de la Ley 769 de 2002
Este indicador se encuentra alineado con la acción 143 del objetivo No. 16 de la “Agenda 2030 para el Desarrollo Sostenible”, toda vez que, se desarrollan procesos jurídicos que contribuyen a la eficacia Institucional a partir de una gestión responsable y transparente.</t>
  </si>
  <si>
    <t>Ivy Yojana Sepúveda Aguirre</t>
  </si>
  <si>
    <t>7544,Fortalecimiento de la gestión jurídica de la Secretaría Distrital de Movilidad</t>
  </si>
  <si>
    <t>Soportar el 100% de las acciones propias de la Dirección de Contratación</t>
  </si>
  <si>
    <t xml:space="preserve">Dirección de Contratación </t>
  </si>
  <si>
    <t>Subsecretaria de Gestión Jurídica</t>
  </si>
  <si>
    <t>Subsecretaría de Gestión Jurídica</t>
  </si>
  <si>
    <t xml:space="preserve">Dirección de Representación Judicial </t>
  </si>
  <si>
    <t>CONTRATACION DE PERSONAL TRIMESTRE I</t>
  </si>
  <si>
    <t>CONTRATACIÓN DE PERSONAL TRIMESTRE I</t>
  </si>
  <si>
    <t>Plan Anual de Adquisiciones y Predis</t>
  </si>
  <si>
    <t>Sección No. 1: PROGRAMACIÓN  VIGENCIA 2019</t>
  </si>
  <si>
    <t>DEPENDENCIAS:</t>
  </si>
  <si>
    <t>Componente institucional</t>
  </si>
  <si>
    <t xml:space="preserve">07 - Gobierno legítimo, fortalecimiento local y eficiciencia </t>
  </si>
  <si>
    <t>43 - Modernización intitucional</t>
  </si>
  <si>
    <t>190 - Modernización física</t>
  </si>
  <si>
    <t>256 - Lograr un índice nivel medio de desarrollo institucional en el sector movilidad</t>
  </si>
  <si>
    <t>1. Fortalecer el 100% de la gestión administrativa, operativa y de seguimiento a las funciones de la SGJ</t>
  </si>
  <si>
    <t>2. Soportar el 100% de las acciones propias de la Dirección de Representación Judicial</t>
  </si>
  <si>
    <t>Porcentaje de avance de las actividades</t>
  </si>
  <si>
    <t>Porcentaje total de actividades programadas</t>
  </si>
  <si>
    <t>Fortalecimiento a la gestión administrativa, operativa y de seguimiento a las funciones de la SGJ</t>
  </si>
  <si>
    <t>Subsecretaría Gestión Jurídica y direcciones</t>
  </si>
  <si>
    <t>Subsecretaría Gestión Jurídica</t>
  </si>
  <si>
    <t xml:space="preserve">Soportar las acciones propias de la Direccion de Representacion Judicial </t>
  </si>
  <si>
    <t>Medir el avance de cumplimiento de las acciones de la Direccion de Representacion Judicial programadas para la vigencia.</t>
  </si>
  <si>
    <t>NA</t>
  </si>
  <si>
    <t>Medir el avance de cumplimiento de las actividades programadas por la  dirección a través de la contratación de servicios asistenciales, técnicos y profesionales.</t>
  </si>
  <si>
    <t xml:space="preserve">Dirección de Gestión de Cobro </t>
  </si>
  <si>
    <t>Porcentaje de avance de las actividades / Porcentaje total de actividades programadas</t>
  </si>
  <si>
    <t xml:space="preserve">GESTIONAR LA ADQUISICION DEL PLAN DE MEDIOS PARA EL DESARROLLO DE LAS FUNCIONES PROPIAS DE LA DIRECCION DE COBRO </t>
  </si>
  <si>
    <t xml:space="preserve">GESTIONAR LA CONTRATACION DEL SERVICIO DE CORRESPONDENCIA  PARA LAS SEDES Y LOS DIFERENTES PUNTOS DE ATENCIÓN DE LA SECRETARÍA DISTRITAL DE MOVILIDAD </t>
  </si>
  <si>
    <t>CONTRATACION DEL SERVICIO DE TRANSPORTE</t>
  </si>
  <si>
    <t xml:space="preserve">GESTIONAR LA CONTRATACIÓN DE SERIVICIOS DE APOYO A LA GESTIÓN </t>
  </si>
  <si>
    <t xml:space="preserve">GESTIONAR LA  CONTRATACIÓN DE SERIVICIOS DE APOYO A LA GESTIÓN </t>
  </si>
  <si>
    <t xml:space="preserve">GESTIONAR LA CONTRATACIÓN DE SERVICIOS DE APOYO A LA GESTIÓN </t>
  </si>
  <si>
    <t>ADELANTAR LAS ACCIONES NECESARIAS PARA SOPORTAR LA GESTIÓN DE COBRO</t>
  </si>
  <si>
    <t>7544 - Fortalecimiento de la gestión jurídica de la Secretaría Distrital de Movilidad</t>
  </si>
  <si>
    <t>Plan Anual de Adquisiciones y PREDIS</t>
  </si>
  <si>
    <t>Corresponde al numero total de contratos suscritos</t>
  </si>
  <si>
    <t>Medir el avance de cumplimiento de la gestión administrativa, operativa y de seguimiento realizada por la Subsecretaria.</t>
  </si>
  <si>
    <t xml:space="preserve">Corresponde al numero total de contratos requeridos para la vigencia </t>
  </si>
  <si>
    <t>Yully Maria Otálora Ricaurte</t>
  </si>
  <si>
    <t>La Dirección de Contratación realizó una gestión eficaz respecto a las  solicitudes de contratación a la Subsecretaria,con el fin de adelantar de manera oportuna todas las solicitudes allegadas a la Dirección .</t>
  </si>
  <si>
    <t>SEGUIMIENTO PLAN OPERATIVO ANUAL - POA                                         VIGENCIA:2020</t>
  </si>
  <si>
    <t>OBJETIVO Y META DE DESARROLLO SOSTENIBLE_ODS</t>
  </si>
  <si>
    <t>OBJETIVO ESTRATÉGICO, DE CALIDAD Y ANTISOBORNO</t>
  </si>
  <si>
    <t>EJES</t>
  </si>
  <si>
    <t>Un territorio que enfrenta el cambio climático y se ordena alrededor del agua</t>
  </si>
  <si>
    <t>Una Bogotá en defensa y fortalecimiento de lo público</t>
  </si>
  <si>
    <t>1. Prestación de servicios, planeación y formulación de políticas del sector.</t>
  </si>
  <si>
    <t>2. Priorización de modos ambientalmente sostenibles</t>
  </si>
  <si>
    <t>3. Implementación de un sistema de transporte inteligente e intermodal que promueve la accesibilidad, conectividad, seguridad vial y la integración regional contribuyendo a la equidad.</t>
  </si>
  <si>
    <t>4. Fortalecimiento de la cultura para la movilidad</t>
  </si>
  <si>
    <t xml:space="preserve">5. Recurso humano comprometido y altamente calificado para prestar un excelente servicio” </t>
  </si>
  <si>
    <t>OBJETIVOS DE CALIDAD</t>
  </si>
  <si>
    <t>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</si>
  <si>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</si>
  <si>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</si>
  <si>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</si>
  <si>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</si>
  <si>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</si>
  <si>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 xml:space="preserve">Estratégico: Contar con un excelente equipo humano y condiciones laborales que hagan de la Secretaría Distrital de Movilidad un lugar atractivo para trabajar y desarrollarse profesionalmente
Calidad:Fortalecer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 
Mitigar los riesgos de soborno o corrupción, a través de un efectivo y oportuno proceso de identificación, valoración e implementación de controles antisoborno
</t>
  </si>
  <si>
    <t>Reducir sustancialmente la corrupción y el soborno en todas sus formas</t>
  </si>
  <si>
    <t xml:space="preserve">enero de 2020 </t>
  </si>
  <si>
    <t>ENERO 2020</t>
  </si>
  <si>
    <t>Sección No. 1: PROGRAMACIÓN  VIGENCIA 2020</t>
  </si>
  <si>
    <t>AMPARAR EL PAGO DEL SERVICIO DE TELEFONIA MOVIL,CELULAR DE LAS LINEAS DE LA SECRETARIA DISTRITAL DE MOVILIDAD</t>
  </si>
  <si>
    <t>Versión: 3.0</t>
  </si>
  <si>
    <t>Ingrid Carolina Silva Rodríguez</t>
  </si>
  <si>
    <t>Soportar las acciones propias de la Dirección de Contratación</t>
  </si>
  <si>
    <t>Soportar las acciones propias de la Dirección de Gestión de Cobro</t>
  </si>
  <si>
    <t>CÓDIGO: PE01-PR01-F07</t>
  </si>
  <si>
    <t xml:space="preserve">Giovanny Andres Garcia Rodriguez </t>
  </si>
  <si>
    <t>Ana Maria Martinez Osorio</t>
  </si>
  <si>
    <t>SISTEMA INTEGRADO DE GESTION DISTRITAL BAJO EL ESTÁNDAR MIPG</t>
  </si>
  <si>
    <t>Formato de programación y seguimiento al Plan Operativo Anual de gestión sin inversión</t>
  </si>
  <si>
    <t>CODIGO: PE01-PR01-F02</t>
  </si>
  <si>
    <t>PLAN DE DESARROLLO - BOGOTÁ MEJOR PARA TODOS 2016-2020</t>
  </si>
  <si>
    <t>SEGUIMIENTO VIGENCIA 2019</t>
  </si>
  <si>
    <t>CUATRIENIO 2016-2020</t>
  </si>
  <si>
    <t>VERSIÓN: 3.0</t>
  </si>
  <si>
    <t>4. Soportar el 100% de las acciones propias de la Dirección de Contratación</t>
  </si>
  <si>
    <t>5.Soportar el 100% de las acciones propias de la Dirección de Gestión de Cobro</t>
  </si>
  <si>
    <t>Poner fin a la pobreza en todas sus formas en todo el mundo</t>
  </si>
  <si>
    <t>Para 2030, erradicar la pobreza extrema para todas las personas en el mundo, actualmente medida por un ingreso por persona inferior a 1,25 dólares de los Estados Unidos al día</t>
  </si>
  <si>
    <t>Para 2030, reducir al menos a la mitad la proporción de hombres, mujeres y niños de todas las edades que viven en la pobreza en todas sus dimensiones con arreglo a las definiciones nacionales</t>
  </si>
  <si>
    <t>Poner en práctica a nivel nacional sistemas y medidas apropiadas de protección social para todos, incluidos niveles mínimos, y, para 2030, lograr una amplia cobertura de los pobres y los vulnerables</t>
  </si>
  <si>
    <t>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</si>
  <si>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Para 2030, fomentar la resiliencia de los pobres y las personas que se encuentran en situaciones vulnerables y reducir su exposición y vulnerabilidad a los fenómenos extremos relacionados con el clima y otras crisis y desastres económicos, sociales y ambientales</t>
  </si>
  <si>
    <t>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</si>
  <si>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</si>
  <si>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</si>
  <si>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Para 2030, poner fin al hambre y asegurar el acceso de todas las personas, en particular los pobres y las personas en situaciones vulnerables, incluidos los lactantes, a una alimentación sana, nutritiva y suficiente durante todo el año</t>
  </si>
  <si>
    <t>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</si>
  <si>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</si>
  <si>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</si>
  <si>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</si>
  <si>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</si>
  <si>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</si>
  <si>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</si>
  <si>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</si>
  <si>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Para 2030, reducir la tasa mundial de mortalidad materna a menos de 70 por cada 100.000 nacidos vivos</t>
  </si>
  <si>
    <t>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</si>
  <si>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Para 2030, poner fin a las epidemias del SIDA, la tuberculosis, la malaria y las enfermedades tropicales desatendidas y combatir la hepatitis, las enfermedades transmitidas por el agua y otras enfermedades transmisibles</t>
  </si>
  <si>
    <t>Para 2030, reducir en un tercio la mortalidad prematura por enfermedades no transmisibles mediante la prevención y el tratamiento y promover la salud mental y el bienestar</t>
  </si>
  <si>
    <t>Fortalecer la prevención y el tratamiento del abuso de sustancias adictivas, incluido el uso indebido de estupefacientes y el consumo nocivo de alcohol</t>
  </si>
  <si>
    <t>Para 2020, reducir a la mitad el número de muertes y lesiones causadas por accidentes de tráfico en el mundo</t>
  </si>
  <si>
    <t>Para 2030, garantizar el acceso universal a los servicios de salud sexual y reproductiva, incluidos los de planificación de la familia, información y educación, y la integración de la salud reproductiva en las estrategias y los programas nacionales</t>
  </si>
  <si>
    <t>Lograr la cobertura sanitaria universal, en particular la protección contra los riesgos financieros, el acceso a servicios de salud esenciales de calidad y el acceso a medicamentos y vacunas seguros, eficaces, asequibles y de calidad para todos</t>
  </si>
  <si>
    <t>Para 2030, reducir sustancialmente el número de muertes y enfermedades producidas por productos químicos peligrosos y la contaminación del aire, el agua y el suelo</t>
  </si>
  <si>
    <t>Fortalecer la aplicación del Convenio Marco de la Organización Mundial de la Salud para el Control del Tabaco en todos los países, según proceda</t>
  </si>
  <si>
    <t>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</si>
  <si>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Aumentar sustancialmente la financiación de la salud y la contratación, el desarrollo, la capacitación y la retención del personal sanitario en los países en desarrollo, especialmente en los países menos adelantados y los pequeños Estados insulares en desarrollo</t>
  </si>
  <si>
    <t>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</si>
  <si>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</si>
  <si>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</si>
  <si>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</si>
  <si>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</si>
  <si>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</si>
  <si>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</si>
  <si>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</si>
  <si>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</si>
  <si>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</si>
  <si>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</si>
  <si>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</si>
  <si>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</si>
  <si>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</si>
  <si>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</si>
  <si>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</si>
  <si>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</si>
  <si>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</si>
  <si>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</si>
  <si>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</si>
  <si>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</si>
  <si>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</si>
  <si>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</si>
  <si>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</si>
  <si>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</si>
  <si>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</si>
  <si>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</si>
  <si>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</si>
  <si>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</si>
  <si>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</si>
  <si>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</si>
  <si>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</si>
  <si>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</si>
  <si>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</si>
  <si>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</si>
  <si>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</si>
  <si>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</si>
  <si>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</si>
  <si>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</si>
  <si>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</si>
  <si>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</si>
  <si>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</si>
  <si>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</si>
  <si>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</si>
  <si>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</si>
  <si>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</si>
  <si>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</si>
  <si>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</si>
  <si>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</si>
  <si>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</si>
  <si>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</si>
  <si>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</si>
  <si>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</si>
  <si>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</si>
  <si>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</si>
  <si>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</si>
  <si>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</si>
  <si>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</si>
  <si>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</si>
  <si>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</si>
  <si>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</si>
  <si>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</si>
  <si>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</si>
  <si>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</si>
  <si>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</si>
  <si>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</si>
  <si>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</si>
  <si>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</si>
  <si>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</si>
  <si>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</si>
  <si>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</si>
  <si>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</si>
  <si>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</si>
  <si>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</si>
  <si>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</si>
  <si>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</si>
  <si>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</si>
  <si>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</si>
  <si>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</si>
  <si>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</si>
  <si>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</si>
  <si>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</si>
  <si>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</si>
  <si>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</si>
  <si>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</si>
  <si>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</si>
  <si>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</si>
  <si>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</si>
  <si>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</si>
  <si>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</si>
  <si>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</si>
  <si>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</si>
  <si>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</si>
  <si>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</si>
  <si>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</si>
  <si>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</si>
  <si>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</si>
  <si>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</si>
  <si>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</si>
  <si>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</si>
  <si>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</si>
  <si>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</si>
  <si>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</si>
  <si>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</si>
  <si>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</si>
  <si>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</si>
  <si>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</si>
  <si>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</si>
  <si>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</si>
  <si>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</si>
  <si>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</si>
  <si>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</si>
  <si>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</si>
  <si>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</si>
  <si>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</si>
  <si>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</si>
  <si>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</si>
  <si>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</si>
  <si>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</si>
  <si>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</si>
  <si>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</si>
  <si>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</si>
  <si>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</si>
  <si>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</si>
  <si>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</si>
  <si>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</si>
  <si>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</si>
  <si>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</si>
  <si>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</si>
  <si>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</si>
  <si>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</si>
  <si>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</si>
  <si>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</si>
  <si>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</si>
  <si>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</si>
  <si>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</si>
  <si>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</si>
  <si>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</si>
  <si>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</si>
  <si>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</si>
  <si>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</si>
  <si>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</si>
  <si>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</si>
  <si>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</si>
  <si>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</si>
  <si>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</si>
  <si>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</si>
  <si>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</si>
  <si>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</si>
  <si>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</si>
  <si>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</si>
  <si>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</si>
  <si>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</si>
  <si>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</si>
  <si>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</si>
  <si>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Objetivo 16 (Promover sociedades pacíficas e inclusivas para el desarrrollo sostenible, facilitar el acceso a la justicia para todos y crear instituciones eficaces, responsables e inclusivas a todos los niveles) meta 143: Reducir sustancialmente la corrupción y el soborno en todas sus formas</t>
  </si>
  <si>
    <t>La subsecretaria de Gestión Jurídica durante el primer trimestre, suscribio 18 contratos de prestacion de servicios,logrando asi una ejecución presupuestal del 100% de la meta programada para la Subsecretaria en el PAA.</t>
  </si>
  <si>
    <t>Se cumplió de manera eficaz con la programación estipulada para el primer trimestre.</t>
  </si>
  <si>
    <t>1er Trimestre</t>
  </si>
  <si>
    <t>Durante el primer trimestre del año,se suscribieron los contratos de apoyo a la gestión necesarios para el desarrollo de las actividades programadas por la SGJ con el fin de garantizar la prestación de servicios, los cuales se encontraban programados en el PAA. Con esto,se logro una ejecuccion del 100 % de la meta programada en el PAA  cumpliendo con la fecha aproximada de adjudicación.</t>
  </si>
  <si>
    <t>31/52020</t>
  </si>
  <si>
    <t>CONTRATACION DE PERSONAL TRIMESTRE II</t>
  </si>
  <si>
    <t>Durante el mes de mayo se realizó un contrato, con el cual se cumplio la meta del 100%</t>
  </si>
  <si>
    <t xml:space="preserve">Se evidencia un cumplimiento  del 82% a febrero que corresponden a 14 contratos, en marzo se realizaron 2 contratos y en mayo 1 contrato, logrando el 100% de la meta programada en el PAA, es importante mencionar que hubo un retraso en el cumplimiento de la meta pero se alcanzo la meta en el periodo evaluado, cumpliendo asi de manera eficaz con lo programado en el PAA. </t>
  </si>
  <si>
    <t>Se logró cumplir con el 100% de la meta programada durante el periodo evaluado</t>
  </si>
  <si>
    <t>La Subsecretaría de Gestión Juridica, a través de la contratación de servicios asistenciales, técnicos y profesionales dara de forma oportuna tramite a todas las solicitudes allegadas a la subsecretaria , teniendo en cuenta que cuenta con el personal para ello.</t>
  </si>
  <si>
    <t>La Dirección de Representación Legal, a través de la contratación de servicios técnicos y profesionales dara de forma oportuna tramite a todas las solicitudes allegadas a la Dirección, frente a la Representación Judicial de la Secretarìa Distrital de Movilidad</t>
  </si>
  <si>
    <t>Se retrazaron la realización de 3 contratos de los 17 programados pero se lograron realizar durante el periodo evaluado.</t>
  </si>
  <si>
    <t>Durante el mes de febrero se realizaron 14 de los 17 programados</t>
  </si>
  <si>
    <t>En el mes de Marzo se realizaron 2 restantes contratos.</t>
  </si>
  <si>
    <t>CONTRATACIÓN DE PERSONAL TRIMESTRE II</t>
  </si>
  <si>
    <t>Se suscribieron 120 contratos de acuerdo a lo programado en el PAA</t>
  </si>
  <si>
    <t>Se suscribieron 5 contratos de acuerdo a lo programado en el PAA</t>
  </si>
  <si>
    <t>Se ajusta ponderaciòn de la actividad a razon de que en febrero se realizo la suscripciòn de 1 contrato.</t>
  </si>
  <si>
    <t>Para el mes de Marzo se realizo la suscripcion de 6 contratos.</t>
  </si>
  <si>
    <t>Para el mes de abril se suscriben 2 contratos cumpliendo asi con el 100% de lo programado.</t>
  </si>
  <si>
    <t>Durante los periodos febrero-Mayo del año,se suscribieron los contratos de apoyo a la gestión necesarios para el desarrollo de las actividades programadas por la Direcciòn de Contrataciòn,con el fin de garantizar la prestación de servicios con esto,se logro una ejecuccion del 100% de la meta programada en el PAA para la Direccion.</t>
  </si>
  <si>
    <t>La Direccion de Contratacion gestiono toda la contratacion programada en el PAA,cumplimiento el 100% de de lo programado, es importante resaltar que la Direccion completao la magnitud programada para la vigencia,</t>
  </si>
  <si>
    <t>Se realizó la adicion del contrato de acuerdo a lo programado</t>
  </si>
  <si>
    <t>Se realizo el contrato nuevo de acuerdo a lo programado</t>
  </si>
  <si>
    <t>Se realizó la adicion del contrato de acuerdo a lo programado, es importante mencionar que se realizará contrato nuevo en el 2do semestre</t>
  </si>
  <si>
    <t>Se realizo adición del contrato de acuerdo a lo programado es importante mencionar que se realizará contrato nuevo en el 2do semestre</t>
  </si>
  <si>
    <t>Durante el periodo de reporte  se adelantaron las  actividades programadas  de conformidad con las fechas aproximadas de adjudicación,necesarias para  impulsar los procesos de gestión de cobro y recuperación de la cartera a favor de la SDM.</t>
  </si>
  <si>
    <t>Se adelantaron los  procesos de contratación  programados alcanzando el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</si>
</sst>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 #,##0_-;\-&quot;$&quot;\ * #,##0_-;_-&quot;$&quot;\ * &quot;-&quot;_-;_-@_-"/>
    <numFmt numFmtId="41" formatCode="_-* #,##0_-;\-* #,##0_-;_-* &quot;-&quot;_-;_-@_-"/>
    <numFmt numFmtId="164" formatCode="_-* #,##0.00\ &quot;€&quot;_-;\-* #,##0.00\ &quot;€&quot;_-;_-* &quot;-&quot;??\ &quot;€&quot;_-;_-@_-"/>
    <numFmt numFmtId="165" formatCode="_(&quot;$&quot;\ * #,##0.00_);_(&quot;$&quot;\ * \(#,##0.00\);_(&quot;$&quot;\ * &quot;-&quot;??_);_(@_)"/>
    <numFmt numFmtId="166" formatCode="_(* #,##0.00_);_(* \(#,##0.00\);_(* &quot;-&quot;??_);_(@_)"/>
    <numFmt numFmtId="167" formatCode="_ * #,##0.00_ ;_ * \-#,##0.00_ ;_ * &quot;-&quot;??_ ;_ @_ "/>
    <numFmt numFmtId="168" formatCode="0.0%"/>
    <numFmt numFmtId="169" formatCode="&quot;$&quot;\ #,##0"/>
    <numFmt numFmtId="170" formatCode="dd/mmm/yyyy"/>
    <numFmt numFmtId="171" formatCode="_(* #,##0_);_(* \(#,##0\);_(* &quot;-&quot;??_);_(@_)"/>
    <numFmt numFmtId="172" formatCode="_-* #,##0\ _€_-;\-* #,##0\ _€_-;_-* &quot;-&quot;??\ _€_-;_-@_-"/>
  </numFmts>
  <fonts count="60" x14ac:knownFonts="1">
    <font>
      <sz val="11"/>
      <color theme="1"/>
      <name val="Calibri"/>
      <family val="2"/>
      <scheme val="minor"/>
    </font>
    <font>
      <sz val="11"/>
      <color theme="1"/>
      <name val="Calibri"/>
      <family val="2"/>
      <scheme val="minor"/>
    </font>
    <font>
      <sz val="11"/>
      <color indexed="8"/>
      <name val="Calibri"/>
      <family val="2"/>
    </font>
    <font>
      <b/>
      <sz val="10"/>
      <name val="Arial"/>
      <family val="2"/>
    </font>
    <font>
      <sz val="10"/>
      <name val="Arial"/>
      <family val="2"/>
    </font>
    <font>
      <b/>
      <sz val="11"/>
      <color theme="1"/>
      <name val="Arial"/>
      <family val="2"/>
    </font>
    <font>
      <sz val="11"/>
      <color theme="1"/>
      <name val="Arial"/>
      <family val="2"/>
    </font>
    <font>
      <b/>
      <sz val="11"/>
      <name val="Arial"/>
      <family val="2"/>
    </font>
    <font>
      <sz val="10"/>
      <color theme="1"/>
      <name val="Arial"/>
      <family val="2"/>
    </font>
    <font>
      <b/>
      <sz val="10"/>
      <color theme="1"/>
      <name val="Arial"/>
      <family val="2"/>
    </font>
    <font>
      <sz val="10"/>
      <color rgb="FFFF0000"/>
      <name val="Arial"/>
      <family val="2"/>
    </font>
    <font>
      <sz val="11"/>
      <name val="Arial"/>
      <family val="2"/>
    </font>
    <font>
      <b/>
      <sz val="9"/>
      <name val="Arial"/>
      <family val="2"/>
    </font>
    <font>
      <sz val="9"/>
      <name val="Arial"/>
      <family val="2"/>
    </font>
    <font>
      <b/>
      <sz val="9"/>
      <color theme="1"/>
      <name val="Arial"/>
      <family val="2"/>
    </font>
    <font>
      <sz val="9"/>
      <color theme="4"/>
      <name val="Arial"/>
      <family val="2"/>
    </font>
    <font>
      <sz val="9"/>
      <color theme="1"/>
      <name val="Arial"/>
      <family val="2"/>
    </font>
    <font>
      <sz val="9"/>
      <color theme="0" tint="-0.249977111117893"/>
      <name val="Arial"/>
      <family val="2"/>
    </font>
    <font>
      <sz val="9"/>
      <color theme="0" tint="-0.34998626667073579"/>
      <name val="Arial"/>
      <family val="2"/>
    </font>
    <font>
      <sz val="9"/>
      <color theme="0" tint="-0.14999847407452621"/>
      <name val="Arial"/>
      <family val="2"/>
    </font>
    <font>
      <b/>
      <sz val="10"/>
      <color indexed="8"/>
      <name val="Arial"/>
      <family val="2"/>
    </font>
    <font>
      <b/>
      <sz val="16"/>
      <color theme="1"/>
      <name val="Calibri"/>
      <family val="2"/>
      <scheme val="minor"/>
    </font>
    <font>
      <b/>
      <sz val="18"/>
      <color theme="1"/>
      <name val="Calibri"/>
      <family val="2"/>
      <scheme val="minor"/>
    </font>
    <font>
      <sz val="12"/>
      <name val="Arial"/>
      <family val="2"/>
    </font>
    <font>
      <sz val="9"/>
      <color theme="1"/>
      <name val="Calibri"/>
      <family val="2"/>
      <scheme val="minor"/>
    </font>
    <font>
      <b/>
      <sz val="9"/>
      <color theme="1"/>
      <name val="Calibri"/>
      <family val="2"/>
      <scheme val="minor"/>
    </font>
    <font>
      <sz val="9"/>
      <color indexed="8"/>
      <name val="Calibri"/>
      <family val="2"/>
      <scheme val="minor"/>
    </font>
    <font>
      <b/>
      <sz val="12"/>
      <color theme="1"/>
      <name val="Arial"/>
      <family val="2"/>
    </font>
    <font>
      <b/>
      <sz val="18"/>
      <color theme="1"/>
      <name val="Arial"/>
      <family val="2"/>
    </font>
    <font>
      <b/>
      <sz val="11"/>
      <color theme="0"/>
      <name val="Arial"/>
      <family val="2"/>
    </font>
    <font>
      <b/>
      <u/>
      <sz val="11"/>
      <name val="Arial"/>
      <family val="2"/>
    </font>
    <font>
      <b/>
      <sz val="8"/>
      <name val="Arial"/>
      <family val="2"/>
    </font>
    <font>
      <sz val="8"/>
      <name val="Arial"/>
      <family val="2"/>
    </font>
    <font>
      <sz val="11"/>
      <color indexed="8"/>
      <name val="Arial"/>
      <family val="2"/>
    </font>
    <font>
      <sz val="9"/>
      <color indexed="8"/>
      <name val="Arial"/>
      <family val="2"/>
    </font>
    <font>
      <u/>
      <sz val="9"/>
      <name val="Arial"/>
      <family val="2"/>
    </font>
    <font>
      <sz val="10"/>
      <color theme="1"/>
      <name val="Calibri"/>
      <family val="2"/>
      <scheme val="minor"/>
    </font>
    <font>
      <sz val="9"/>
      <name val="Calibri"/>
      <family val="2"/>
    </font>
    <font>
      <b/>
      <sz val="9"/>
      <color rgb="FF0070C0"/>
      <name val="Arial"/>
      <family val="2"/>
    </font>
    <font>
      <sz val="9"/>
      <color rgb="FF0070C0"/>
      <name val="Arial"/>
      <family val="2"/>
    </font>
    <font>
      <sz val="9"/>
      <color rgb="FFFF0000"/>
      <name val="Arial"/>
      <family val="2"/>
    </font>
    <font>
      <sz val="10"/>
      <color theme="0" tint="-0.34998626667073579"/>
      <name val="Arial"/>
      <family val="2"/>
    </font>
    <font>
      <sz val="10"/>
      <color theme="0" tint="-0.14999847407452621"/>
      <name val="Arial"/>
      <family val="2"/>
    </font>
    <font>
      <u/>
      <sz val="10"/>
      <name val="Arial"/>
      <family val="2"/>
    </font>
    <font>
      <sz val="10"/>
      <color theme="0" tint="-0.249977111117893"/>
      <name val="Arial"/>
      <family val="2"/>
    </font>
    <font>
      <sz val="10"/>
      <color theme="4"/>
      <name val="Arial"/>
      <family val="2"/>
    </font>
    <font>
      <b/>
      <sz val="10"/>
      <color rgb="FF0070C0"/>
      <name val="Arial"/>
      <family val="2"/>
    </font>
    <font>
      <sz val="10"/>
      <color rgb="FF0070C0"/>
      <name val="Arial"/>
      <family val="2"/>
    </font>
    <font>
      <b/>
      <sz val="10"/>
      <color theme="3" tint="-0.499984740745262"/>
      <name val="Arial"/>
      <family val="2"/>
    </font>
    <font>
      <b/>
      <sz val="10"/>
      <color theme="0"/>
      <name val="Arial"/>
      <family val="2"/>
    </font>
    <font>
      <sz val="9"/>
      <color rgb="FF000000"/>
      <name val="Arial"/>
      <family val="2"/>
    </font>
    <font>
      <sz val="12"/>
      <color theme="1"/>
      <name val="Arial"/>
      <family val="2"/>
    </font>
    <font>
      <sz val="11"/>
      <name val="Calibri"/>
      <family val="2"/>
      <scheme val="minor"/>
    </font>
    <font>
      <b/>
      <sz val="11"/>
      <color theme="1"/>
      <name val="Calibri"/>
      <family val="2"/>
      <scheme val="minor"/>
    </font>
    <font>
      <b/>
      <sz val="9"/>
      <color indexed="81"/>
      <name val="Tahoma"/>
      <family val="2"/>
    </font>
    <font>
      <sz val="9"/>
      <color indexed="81"/>
      <name val="Tahoma"/>
      <family val="2"/>
    </font>
    <font>
      <sz val="9"/>
      <color rgb="FF747474"/>
      <name val="Arial"/>
      <family val="2"/>
    </font>
    <font>
      <b/>
      <sz val="9"/>
      <color rgb="FF747474"/>
      <name val="Arial"/>
      <family val="2"/>
    </font>
    <font>
      <sz val="10"/>
      <color theme="0"/>
      <name val="Arial"/>
      <family val="2"/>
    </font>
    <font>
      <b/>
      <sz val="10"/>
      <color theme="1"/>
      <name val="Calibri"/>
      <family val="2"/>
      <scheme val="minor"/>
    </font>
  </fonts>
  <fills count="3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B0F0"/>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rgb="FF00CCFF"/>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mediumGray">
        <fgColor theme="0" tint="-0.34998626667073579"/>
        <bgColor theme="0"/>
      </patternFill>
    </fill>
    <fill>
      <patternFill patternType="solid">
        <fgColor theme="0" tint="-0.14999847407452621"/>
        <bgColor indexed="64"/>
      </patternFill>
    </fill>
    <fill>
      <patternFill patternType="solid">
        <fgColor rgb="FF33CCFF"/>
        <bgColor indexed="64"/>
      </patternFill>
    </fill>
    <fill>
      <patternFill patternType="solid">
        <fgColor theme="3" tint="-0.499984740745262"/>
        <bgColor indexed="64"/>
      </patternFill>
    </fill>
    <fill>
      <patternFill patternType="solid">
        <fgColor theme="9" tint="-0.499984740745262"/>
        <bgColor indexed="64"/>
      </patternFill>
    </fill>
    <fill>
      <patternFill patternType="solid">
        <fgColor rgb="FF0070C0"/>
        <bgColor indexed="64"/>
      </patternFill>
    </fill>
    <fill>
      <patternFill patternType="solid">
        <fgColor theme="2" tint="-0.249977111117893"/>
        <bgColor indexed="64"/>
      </patternFill>
    </fill>
    <fill>
      <patternFill patternType="solid">
        <fgColor rgb="FFFFFFFF"/>
        <bgColor rgb="FFFFFFFF"/>
      </patternFill>
    </fill>
    <fill>
      <patternFill patternType="solid">
        <fgColor indexed="65"/>
        <bgColor indexed="64"/>
      </patternFill>
    </fill>
    <fill>
      <patternFill patternType="mediumGray">
        <fgColor theme="0" tint="-0.34998626667073579"/>
        <bgColor theme="0" tint="-0.14999847407452621"/>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gray125">
        <fgColor theme="0" tint="-0.34998626667073579"/>
        <bgColor theme="0"/>
      </patternFill>
    </fill>
    <fill>
      <patternFill patternType="gray125">
        <bgColor theme="2"/>
      </patternFill>
    </fill>
    <fill>
      <patternFill patternType="gray125">
        <bgColor theme="0" tint="-0.14999847407452621"/>
      </patternFill>
    </fill>
    <fill>
      <patternFill patternType="gray125">
        <bgColor theme="0"/>
      </patternFill>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right style="medium">
        <color indexed="64"/>
      </right>
      <top style="thin">
        <color rgb="FF000000"/>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27">
    <xf numFmtId="0" fontId="0" fillId="0" borderId="0"/>
    <xf numFmtId="167" fontId="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7" fontId="4"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4" fillId="0" borderId="0" applyFont="0" applyFill="0" applyBorder="0" applyAlignment="0" applyProtection="0"/>
    <xf numFmtId="165" fontId="2"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4" fillId="0" borderId="0"/>
    <xf numFmtId="166" fontId="1" fillId="0" borderId="0" applyFont="0" applyFill="0" applyBorder="0" applyAlignment="0" applyProtection="0"/>
    <xf numFmtId="0" fontId="4" fillId="0" borderId="0"/>
    <xf numFmtId="0" fontId="13" fillId="0" borderId="0"/>
    <xf numFmtId="41" fontId="1" fillId="0" borderId="0" applyFont="0" applyFill="0" applyBorder="0" applyAlignment="0" applyProtection="0"/>
    <xf numFmtId="42" fontId="1" fillId="0" borderId="0" applyFont="0" applyFill="0" applyBorder="0" applyAlignment="0" applyProtection="0"/>
    <xf numFmtId="166" fontId="1" fillId="0" borderId="0" applyFont="0" applyFill="0" applyBorder="0" applyAlignment="0" applyProtection="0"/>
  </cellStyleXfs>
  <cellXfs count="984">
    <xf numFmtId="0" fontId="0" fillId="0" borderId="0" xfId="0"/>
    <xf numFmtId="0" fontId="0" fillId="0" borderId="0" xfId="0" applyProtection="1"/>
    <xf numFmtId="0" fontId="3" fillId="0" borderId="0" xfId="14" applyFont="1" applyFill="1" applyBorder="1" applyAlignment="1" applyProtection="1">
      <alignment horizontal="center" vertical="center"/>
    </xf>
    <xf numFmtId="0" fontId="12" fillId="5" borderId="1" xfId="14" applyFont="1" applyFill="1" applyBorder="1" applyAlignment="1">
      <alignment vertical="center" wrapText="1"/>
    </xf>
    <xf numFmtId="0" fontId="16" fillId="0" borderId="0" xfId="0" applyFont="1" applyFill="1"/>
    <xf numFmtId="0" fontId="16" fillId="0" borderId="0" xfId="0" applyFont="1"/>
    <xf numFmtId="0" fontId="18" fillId="0" borderId="0" xfId="11" applyFont="1" applyFill="1" applyAlignment="1" applyProtection="1">
      <alignment vertical="center" wrapText="1"/>
    </xf>
    <xf numFmtId="0" fontId="18" fillId="0" borderId="0" xfId="11" applyFont="1" applyFill="1" applyAlignment="1" applyProtection="1">
      <alignment vertical="center"/>
    </xf>
    <xf numFmtId="0" fontId="17" fillId="0" borderId="0" xfId="11" applyFont="1" applyFill="1" applyAlignment="1" applyProtection="1">
      <alignment vertical="center"/>
    </xf>
    <xf numFmtId="0" fontId="12" fillId="5" borderId="8" xfId="14" applyFont="1" applyFill="1" applyBorder="1" applyAlignment="1">
      <alignment horizontal="left" vertical="center" wrapText="1"/>
    </xf>
    <xf numFmtId="0" fontId="12" fillId="5" borderId="1" xfId="14" applyFont="1" applyFill="1" applyBorder="1" applyAlignment="1">
      <alignment horizontal="left" vertical="center" wrapText="1"/>
    </xf>
    <xf numFmtId="0" fontId="19" fillId="0" borderId="0" xfId="0" applyFont="1" applyFill="1"/>
    <xf numFmtId="0" fontId="8" fillId="0" borderId="0" xfId="0" applyFont="1" applyBorder="1" applyAlignment="1" applyProtection="1">
      <alignment horizontal="center"/>
      <protection locked="0"/>
    </xf>
    <xf numFmtId="0" fontId="9"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xf>
    <xf numFmtId="0" fontId="0" fillId="3" borderId="0" xfId="0" applyFill="1" applyBorder="1" applyProtection="1"/>
    <xf numFmtId="0" fontId="0" fillId="0" borderId="0" xfId="0" applyFill="1" applyProtection="1"/>
    <xf numFmtId="0" fontId="0" fillId="0" borderId="0" xfId="0" applyFont="1" applyBorder="1" applyAlignment="1" applyProtection="1">
      <alignment horizontal="center"/>
    </xf>
    <xf numFmtId="0" fontId="21" fillId="0" borderId="0" xfId="0" applyFont="1" applyBorder="1" applyAlignment="1" applyProtection="1">
      <alignment horizontal="center" vertical="center" wrapText="1"/>
    </xf>
    <xf numFmtId="0" fontId="21" fillId="0" borderId="0" xfId="0" applyFont="1" applyBorder="1" applyAlignment="1" applyProtection="1">
      <alignment vertical="center" wrapText="1"/>
    </xf>
    <xf numFmtId="0" fontId="22" fillId="0" borderId="0" xfId="0" applyFont="1" applyBorder="1" applyAlignment="1" applyProtection="1">
      <alignment horizontal="center" vertical="center" wrapText="1"/>
    </xf>
    <xf numFmtId="0" fontId="0" fillId="0" borderId="0" xfId="0" applyBorder="1" applyProtection="1"/>
    <xf numFmtId="0" fontId="0" fillId="0" borderId="0" xfId="0" applyFont="1" applyBorder="1" applyAlignment="1" applyProtection="1"/>
    <xf numFmtId="0" fontId="14" fillId="0" borderId="25" xfId="0" applyFont="1" applyBorder="1" applyAlignment="1" applyProtection="1">
      <alignment vertical="center" wrapText="1"/>
    </xf>
    <xf numFmtId="0" fontId="14" fillId="0" borderId="30" xfId="0" applyFont="1" applyBorder="1" applyAlignment="1" applyProtection="1">
      <alignment vertical="center" wrapText="1"/>
    </xf>
    <xf numFmtId="0" fontId="16" fillId="0" borderId="0" xfId="0" applyFont="1" applyFill="1" applyProtection="1"/>
    <xf numFmtId="0" fontId="16" fillId="0" borderId="0" xfId="0" applyFont="1" applyFill="1" applyAlignment="1" applyProtection="1">
      <alignment horizontal="center" vertical="center"/>
    </xf>
    <xf numFmtId="10" fontId="12" fillId="10" borderId="1" xfId="11" applyNumberFormat="1" applyFont="1" applyFill="1" applyBorder="1" applyAlignment="1" applyProtection="1">
      <alignment horizontal="center" vertical="center" wrapText="1"/>
    </xf>
    <xf numFmtId="0" fontId="16" fillId="0" borderId="0" xfId="0" applyFont="1" applyProtection="1"/>
    <xf numFmtId="0" fontId="24" fillId="0" borderId="0" xfId="0" applyFont="1" applyProtection="1"/>
    <xf numFmtId="0" fontId="3" fillId="10" borderId="1" xfId="0" applyFont="1" applyFill="1" applyBorder="1" applyAlignment="1" applyProtection="1">
      <alignment horizontal="center" vertical="center" wrapText="1"/>
    </xf>
    <xf numFmtId="0" fontId="12" fillId="10"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8" fillId="0" borderId="0" xfId="0" applyFont="1" applyBorder="1" applyProtection="1"/>
    <xf numFmtId="0" fontId="3" fillId="14" borderId="1" xfId="0" applyFont="1" applyFill="1" applyBorder="1" applyAlignment="1" applyProtection="1">
      <alignment horizontal="center" vertical="center" wrapText="1"/>
    </xf>
    <xf numFmtId="0" fontId="4" fillId="0" borderId="0" xfId="0" applyFont="1" applyFill="1" applyProtection="1"/>
    <xf numFmtId="0" fontId="7" fillId="0" borderId="1" xfId="0" applyFont="1" applyFill="1" applyBorder="1" applyAlignment="1" applyProtection="1">
      <alignment horizontal="left" vertical="center" wrapText="1"/>
    </xf>
    <xf numFmtId="0" fontId="7" fillId="0" borderId="1" xfId="0" applyFont="1" applyFill="1" applyBorder="1" applyAlignment="1" applyProtection="1">
      <alignment vertical="center" wrapText="1"/>
    </xf>
    <xf numFmtId="0" fontId="13" fillId="0" borderId="0" xfId="0" applyFont="1" applyFill="1" applyBorder="1" applyAlignment="1" applyProtection="1">
      <alignment vertical="top" wrapText="1"/>
    </xf>
    <xf numFmtId="0" fontId="13" fillId="0" borderId="0" xfId="0" applyFont="1" applyFill="1" applyBorder="1" applyAlignment="1" applyProtection="1">
      <alignment horizontal="center" vertical="center" wrapText="1"/>
    </xf>
    <xf numFmtId="0" fontId="24" fillId="0" borderId="0" xfId="0" applyFont="1" applyFill="1" applyProtection="1"/>
    <xf numFmtId="0" fontId="26" fillId="0" borderId="0" xfId="0" applyFont="1" applyProtection="1"/>
    <xf numFmtId="0" fontId="12" fillId="10" borderId="13" xfId="0" applyFont="1" applyFill="1" applyBorder="1" applyAlignment="1" applyProtection="1">
      <alignment horizontal="center" vertical="center" wrapText="1"/>
    </xf>
    <xf numFmtId="0" fontId="12" fillId="10" borderId="4" xfId="0" applyFont="1" applyFill="1" applyBorder="1" applyAlignment="1" applyProtection="1">
      <alignment horizontal="center" vertical="center" wrapText="1"/>
    </xf>
    <xf numFmtId="0" fontId="26" fillId="0" borderId="0" xfId="0" applyFont="1" applyAlignment="1" applyProtection="1">
      <alignment horizontal="center" vertical="center"/>
    </xf>
    <xf numFmtId="0" fontId="3" fillId="2" borderId="0" xfId="11" applyFont="1" applyFill="1" applyBorder="1" applyAlignment="1" applyProtection="1">
      <alignment vertical="center"/>
    </xf>
    <xf numFmtId="0" fontId="4" fillId="2" borderId="0" xfId="11" applyFill="1" applyBorder="1" applyAlignment="1" applyProtection="1">
      <alignment vertical="center"/>
    </xf>
    <xf numFmtId="0" fontId="4" fillId="0" borderId="0" xfId="11" applyFill="1" applyBorder="1" applyProtection="1"/>
    <xf numFmtId="0" fontId="27" fillId="0" borderId="0" xfId="0" applyFont="1" applyAlignment="1" applyProtection="1">
      <alignment horizontal="center"/>
    </xf>
    <xf numFmtId="0" fontId="4" fillId="2" borderId="0" xfId="11" applyFill="1" applyAlignment="1" applyProtection="1">
      <alignment vertical="center"/>
    </xf>
    <xf numFmtId="0" fontId="4" fillId="0" borderId="0" xfId="11" applyAlignment="1" applyProtection="1">
      <alignment vertical="center"/>
    </xf>
    <xf numFmtId="0" fontId="4" fillId="0" borderId="0" xfId="13" applyBorder="1" applyAlignment="1">
      <alignment horizontal="center"/>
    </xf>
    <xf numFmtId="0" fontId="22" fillId="0" borderId="0" xfId="0" applyFont="1" applyBorder="1" applyAlignment="1">
      <alignment horizontal="center" vertical="center" wrapText="1"/>
    </xf>
    <xf numFmtId="0" fontId="4" fillId="0" borderId="0" xfId="13" applyAlignment="1">
      <alignment wrapText="1"/>
    </xf>
    <xf numFmtId="0" fontId="4" fillId="0" borderId="0" xfId="13"/>
    <xf numFmtId="0" fontId="28" fillId="0" borderId="0" xfId="0" applyFont="1" applyBorder="1" applyAlignment="1">
      <alignment horizontal="center" vertical="center" wrapText="1"/>
    </xf>
    <xf numFmtId="0" fontId="4" fillId="0" borderId="0" xfId="13" applyFont="1" applyAlignment="1">
      <alignment wrapText="1"/>
    </xf>
    <xf numFmtId="0" fontId="4" fillId="0" borderId="0" xfId="13" applyFont="1"/>
    <xf numFmtId="0" fontId="14" fillId="0" borderId="0" xfId="0" applyFont="1" applyBorder="1" applyAlignment="1">
      <alignment horizontal="center" vertical="center" wrapText="1"/>
    </xf>
    <xf numFmtId="0" fontId="13" fillId="0" borderId="0" xfId="13" applyFont="1" applyAlignment="1">
      <alignment wrapText="1"/>
    </xf>
    <xf numFmtId="0" fontId="13" fillId="0" borderId="0" xfId="13" applyFont="1"/>
    <xf numFmtId="0" fontId="31" fillId="10" borderId="1" xfId="13" applyFont="1" applyFill="1" applyBorder="1" applyAlignment="1">
      <alignment horizontal="center" vertical="center" wrapText="1"/>
    </xf>
    <xf numFmtId="166" fontId="31" fillId="10" borderId="1" xfId="21" applyFont="1" applyFill="1" applyBorder="1" applyAlignment="1">
      <alignment horizontal="center" vertical="center" wrapText="1"/>
    </xf>
    <xf numFmtId="166" fontId="31" fillId="19" borderId="1" xfId="21" applyFont="1" applyFill="1" applyBorder="1" applyAlignment="1">
      <alignment horizontal="center" vertical="center" wrapText="1"/>
    </xf>
    <xf numFmtId="0" fontId="32" fillId="0" borderId="0" xfId="13" applyFont="1" applyAlignment="1">
      <alignment vertical="center"/>
    </xf>
    <xf numFmtId="0" fontId="13" fillId="0" borderId="1" xfId="13" applyFont="1" applyBorder="1" applyAlignment="1">
      <alignment horizontal="center" vertical="center"/>
    </xf>
    <xf numFmtId="0" fontId="13" fillId="0" borderId="1" xfId="22" applyFont="1" applyBorder="1" applyAlignment="1">
      <alignment horizontal="center" vertical="center"/>
    </xf>
    <xf numFmtId="168" fontId="31" fillId="14" borderId="5" xfId="13" applyNumberFormat="1" applyFont="1" applyFill="1" applyBorder="1" applyAlignment="1" applyProtection="1">
      <alignment horizontal="center" vertical="center" wrapText="1"/>
    </xf>
    <xf numFmtId="0" fontId="32" fillId="14" borderId="9" xfId="13" applyFont="1" applyFill="1" applyBorder="1" applyAlignment="1"/>
    <xf numFmtId="0" fontId="32" fillId="14" borderId="5" xfId="13" applyFont="1" applyFill="1" applyBorder="1" applyAlignment="1"/>
    <xf numFmtId="0" fontId="32" fillId="14" borderId="4" xfId="13" applyFont="1" applyFill="1" applyBorder="1" applyAlignment="1"/>
    <xf numFmtId="3" fontId="32" fillId="14" borderId="1" xfId="13" applyNumberFormat="1" applyFont="1" applyFill="1" applyBorder="1" applyAlignment="1">
      <alignment horizontal="right" vertical="center" wrapText="1"/>
    </xf>
    <xf numFmtId="0" fontId="13" fillId="0" borderId="16" xfId="13" applyFont="1" applyBorder="1" applyAlignment="1">
      <alignment horizontal="center" vertical="center"/>
    </xf>
    <xf numFmtId="0" fontId="13" fillId="0" borderId="36" xfId="22" applyFont="1" applyBorder="1" applyAlignment="1">
      <alignment horizontal="center" vertical="center"/>
    </xf>
    <xf numFmtId="169" fontId="13" fillId="0" borderId="16" xfId="13" applyNumberFormat="1" applyFont="1" applyBorder="1" applyAlignment="1">
      <alignment horizontal="right" vertical="center" wrapText="1"/>
    </xf>
    <xf numFmtId="169" fontId="13" fillId="0" borderId="20" xfId="13" applyNumberFormat="1" applyFont="1" applyBorder="1" applyAlignment="1">
      <alignment horizontal="right" vertical="center" wrapText="1"/>
    </xf>
    <xf numFmtId="169" fontId="13" fillId="0" borderId="19" xfId="13" applyNumberFormat="1" applyFont="1" applyBorder="1" applyAlignment="1">
      <alignment horizontal="right" vertical="center" wrapText="1"/>
    </xf>
    <xf numFmtId="168" fontId="13" fillId="0" borderId="19" xfId="13" applyNumberFormat="1" applyFont="1" applyBorder="1" applyAlignment="1">
      <alignment horizontal="right" vertical="center" wrapText="1"/>
    </xf>
    <xf numFmtId="169" fontId="13" fillId="0" borderId="16" xfId="13" applyNumberFormat="1" applyFont="1" applyBorder="1" applyAlignment="1" applyProtection="1">
      <alignment horizontal="right" vertical="center" wrapText="1"/>
      <protection locked="0"/>
    </xf>
    <xf numFmtId="169" fontId="13" fillId="0" borderId="19" xfId="13" applyNumberFormat="1" applyFont="1" applyBorder="1" applyAlignment="1" applyProtection="1">
      <alignment horizontal="center" vertical="center" wrapText="1"/>
      <protection locked="0"/>
    </xf>
    <xf numFmtId="168" fontId="13" fillId="0" borderId="19" xfId="13" applyNumberFormat="1" applyFont="1" applyBorder="1" applyAlignment="1" applyProtection="1">
      <alignment horizontal="right" vertical="center" wrapText="1"/>
      <protection locked="0"/>
    </xf>
    <xf numFmtId="168" fontId="13" fillId="0" borderId="21" xfId="13" applyNumberFormat="1" applyFont="1" applyBorder="1" applyAlignment="1" applyProtection="1">
      <alignment horizontal="right" vertical="center" wrapText="1"/>
      <protection locked="0"/>
    </xf>
    <xf numFmtId="0" fontId="13" fillId="0" borderId="21" xfId="13" applyFont="1" applyBorder="1" applyAlignment="1">
      <alignment horizontal="justify" vertical="center" wrapText="1"/>
    </xf>
    <xf numFmtId="0" fontId="13" fillId="0" borderId="23" xfId="13" applyFont="1" applyBorder="1"/>
    <xf numFmtId="0" fontId="13" fillId="0" borderId="19" xfId="13" applyFont="1" applyBorder="1"/>
    <xf numFmtId="0" fontId="13" fillId="0" borderId="36" xfId="13" applyFont="1" applyBorder="1"/>
    <xf numFmtId="0" fontId="13" fillId="0" borderId="10" xfId="22" applyFont="1" applyBorder="1" applyAlignment="1">
      <alignment horizontal="center" vertical="center"/>
    </xf>
    <xf numFmtId="169" fontId="13" fillId="0" borderId="8" xfId="13" applyNumberFormat="1" applyFont="1" applyBorder="1" applyAlignment="1" applyProtection="1">
      <alignment horizontal="right" vertical="center" wrapText="1"/>
      <protection locked="0"/>
    </xf>
    <xf numFmtId="169" fontId="13" fillId="0" borderId="9" xfId="13" applyNumberFormat="1" applyFont="1" applyBorder="1" applyAlignment="1" applyProtection="1">
      <alignment horizontal="center" vertical="center" wrapText="1"/>
      <protection locked="0"/>
    </xf>
    <xf numFmtId="168" fontId="13" fillId="0" borderId="9" xfId="13" applyNumberFormat="1" applyFont="1" applyBorder="1" applyAlignment="1" applyProtection="1">
      <alignment horizontal="right" vertical="center" wrapText="1"/>
      <protection locked="0"/>
    </xf>
    <xf numFmtId="168" fontId="13" fillId="0" borderId="4" xfId="13" applyNumberFormat="1" applyFont="1" applyBorder="1" applyAlignment="1" applyProtection="1">
      <alignment horizontal="right" vertical="center" wrapText="1"/>
      <protection locked="0"/>
    </xf>
    <xf numFmtId="0" fontId="13" fillId="0" borderId="4" xfId="13" applyFont="1" applyBorder="1" applyAlignment="1">
      <alignment horizontal="justify" vertical="center" wrapText="1"/>
    </xf>
    <xf numFmtId="0" fontId="13" fillId="0" borderId="8" xfId="13" applyFont="1" applyBorder="1" applyAlignment="1">
      <alignment horizontal="center" vertical="center"/>
    </xf>
    <xf numFmtId="169" fontId="13" fillId="0" borderId="8" xfId="13" applyNumberFormat="1" applyFont="1" applyBorder="1" applyAlignment="1">
      <alignment horizontal="right" vertical="center" wrapText="1"/>
    </xf>
    <xf numFmtId="169" fontId="13" fillId="0" borderId="5" xfId="13" applyNumberFormat="1" applyFont="1" applyBorder="1" applyAlignment="1">
      <alignment horizontal="right" vertical="center" wrapText="1"/>
    </xf>
    <xf numFmtId="169" fontId="13" fillId="0" borderId="9" xfId="13" applyNumberFormat="1" applyFont="1" applyBorder="1" applyAlignment="1">
      <alignment horizontal="right" vertical="center" wrapText="1"/>
    </xf>
    <xf numFmtId="168" fontId="13" fillId="0" borderId="9" xfId="13" applyNumberFormat="1" applyFont="1" applyBorder="1" applyAlignment="1">
      <alignment horizontal="right" vertical="center" wrapText="1"/>
    </xf>
    <xf numFmtId="0" fontId="13" fillId="0" borderId="1" xfId="13" applyFont="1" applyBorder="1"/>
    <xf numFmtId="0" fontId="13" fillId="0" borderId="9" xfId="13" applyFont="1" applyBorder="1"/>
    <xf numFmtId="0" fontId="13" fillId="0" borderId="10" xfId="13" applyFont="1" applyBorder="1"/>
    <xf numFmtId="0" fontId="13" fillId="0" borderId="38" xfId="13" applyFont="1" applyBorder="1" applyAlignment="1">
      <alignment horizontal="center" vertical="center"/>
    </xf>
    <xf numFmtId="0" fontId="13" fillId="0" borderId="39" xfId="22" applyFont="1" applyBorder="1" applyAlignment="1">
      <alignment horizontal="center" vertical="center"/>
    </xf>
    <xf numFmtId="169" fontId="13" fillId="0" borderId="15" xfId="13" applyNumberFormat="1" applyFont="1" applyBorder="1" applyAlignment="1">
      <alignment horizontal="right" vertical="center" wrapText="1"/>
    </xf>
    <xf numFmtId="169" fontId="13" fillId="0" borderId="7" xfId="13" applyNumberFormat="1" applyFont="1" applyBorder="1" applyAlignment="1">
      <alignment horizontal="right" vertical="center" wrapText="1"/>
    </xf>
    <xf numFmtId="169" fontId="13" fillId="0" borderId="3" xfId="13" applyNumberFormat="1" applyFont="1" applyBorder="1" applyAlignment="1">
      <alignment horizontal="right" vertical="center" wrapText="1"/>
    </xf>
    <xf numFmtId="168" fontId="13" fillId="0" borderId="3" xfId="13" applyNumberFormat="1" applyFont="1" applyBorder="1" applyAlignment="1">
      <alignment horizontal="right" vertical="center" wrapText="1"/>
    </xf>
    <xf numFmtId="169" fontId="13" fillId="0" borderId="40" xfId="13" applyNumberFormat="1" applyFont="1" applyBorder="1" applyAlignment="1" applyProtection="1">
      <alignment horizontal="right" vertical="center" wrapText="1"/>
      <protection locked="0"/>
    </xf>
    <xf numFmtId="169" fontId="13" fillId="0" borderId="41" xfId="13" applyNumberFormat="1" applyFont="1" applyBorder="1" applyAlignment="1" applyProtection="1">
      <alignment horizontal="center" vertical="center" wrapText="1"/>
      <protection locked="0"/>
    </xf>
    <xf numFmtId="168" fontId="13" fillId="0" borderId="41" xfId="13" applyNumberFormat="1" applyFont="1" applyBorder="1" applyAlignment="1" applyProtection="1">
      <alignment horizontal="right" vertical="center" wrapText="1"/>
      <protection locked="0"/>
    </xf>
    <xf numFmtId="168" fontId="13" fillId="0" borderId="14" xfId="13" applyNumberFormat="1" applyFont="1" applyBorder="1" applyAlignment="1" applyProtection="1">
      <alignment horizontal="right" vertical="center" wrapText="1"/>
      <protection locked="0"/>
    </xf>
    <xf numFmtId="0" fontId="13" fillId="0" borderId="42" xfId="13" applyFont="1" applyBorder="1" applyAlignment="1">
      <alignment horizontal="justify" vertical="center" wrapText="1"/>
    </xf>
    <xf numFmtId="0" fontId="13" fillId="0" borderId="13" xfId="13" applyFont="1" applyBorder="1"/>
    <xf numFmtId="0" fontId="13" fillId="0" borderId="3" xfId="13" applyFont="1" applyBorder="1"/>
    <xf numFmtId="0" fontId="13" fillId="0" borderId="39" xfId="13" applyFont="1" applyBorder="1"/>
    <xf numFmtId="169" fontId="13" fillId="14" borderId="44" xfId="13" applyNumberFormat="1" applyFont="1" applyFill="1" applyBorder="1" applyAlignment="1">
      <alignment horizontal="right" vertical="center" wrapText="1"/>
    </xf>
    <xf numFmtId="169" fontId="13" fillId="14" borderId="26" xfId="13" applyNumberFormat="1" applyFont="1" applyFill="1" applyBorder="1" applyAlignment="1">
      <alignment horizontal="right" vertical="center" wrapText="1"/>
    </xf>
    <xf numFmtId="169" fontId="13" fillId="14" borderId="45" xfId="13" applyNumberFormat="1" applyFont="1" applyFill="1" applyBorder="1" applyAlignment="1">
      <alignment horizontal="right" vertical="center" wrapText="1"/>
    </xf>
    <xf numFmtId="168" fontId="13" fillId="14" borderId="45" xfId="13" applyNumberFormat="1" applyFont="1" applyFill="1" applyBorder="1" applyAlignment="1">
      <alignment horizontal="right" vertical="center" wrapText="1"/>
    </xf>
    <xf numFmtId="169" fontId="13" fillId="14" borderId="25" xfId="13" applyNumberFormat="1" applyFont="1" applyFill="1" applyBorder="1" applyAlignment="1">
      <alignment horizontal="right" vertical="center" wrapText="1"/>
    </xf>
    <xf numFmtId="169" fontId="13" fillId="14" borderId="45" xfId="13" applyNumberFormat="1" applyFont="1" applyFill="1" applyBorder="1" applyAlignment="1" applyProtection="1">
      <alignment horizontal="center" vertical="center" wrapText="1"/>
    </xf>
    <xf numFmtId="168" fontId="13" fillId="14" borderId="46" xfId="13" applyNumberFormat="1" applyFont="1" applyFill="1" applyBorder="1" applyAlignment="1">
      <alignment horizontal="right" vertical="center" wrapText="1"/>
    </xf>
    <xf numFmtId="168" fontId="13" fillId="14" borderId="33" xfId="13" applyNumberFormat="1" applyFont="1" applyFill="1" applyBorder="1" applyAlignment="1">
      <alignment horizontal="right" vertical="center" wrapText="1"/>
    </xf>
    <xf numFmtId="3" fontId="13" fillId="14" borderId="46" xfId="13" applyNumberFormat="1" applyFont="1" applyFill="1" applyBorder="1" applyAlignment="1">
      <alignment horizontal="right" vertical="center" wrapText="1"/>
    </xf>
    <xf numFmtId="0" fontId="4" fillId="0" borderId="0" xfId="22"/>
    <xf numFmtId="0" fontId="4" fillId="0" borderId="0" xfId="22" applyAlignment="1">
      <alignment vertical="center"/>
    </xf>
    <xf numFmtId="0" fontId="4" fillId="0" borderId="1" xfId="20" applyBorder="1" applyAlignment="1">
      <alignment vertical="center"/>
    </xf>
    <xf numFmtId="0" fontId="4" fillId="0" borderId="1" xfId="22" applyBorder="1" applyAlignment="1">
      <alignment vertical="center"/>
    </xf>
    <xf numFmtId="0" fontId="4" fillId="0" borderId="1" xfId="22" applyBorder="1" applyAlignment="1">
      <alignment horizontal="center" vertical="center"/>
    </xf>
    <xf numFmtId="0" fontId="3" fillId="11" borderId="1" xfId="22" applyFont="1" applyFill="1" applyBorder="1" applyAlignment="1">
      <alignment horizontal="center" vertical="center"/>
    </xf>
    <xf numFmtId="0" fontId="4" fillId="0" borderId="1" xfId="22" applyBorder="1" applyAlignment="1">
      <alignment vertical="center" wrapText="1"/>
    </xf>
    <xf numFmtId="0" fontId="4" fillId="0" borderId="0" xfId="22" applyAlignment="1">
      <alignment horizontal="center" vertical="center"/>
    </xf>
    <xf numFmtId="0" fontId="3" fillId="0" borderId="0" xfId="22" applyFont="1" applyBorder="1" applyAlignment="1">
      <alignment vertical="center"/>
    </xf>
    <xf numFmtId="0" fontId="4" fillId="0" borderId="0" xfId="22" applyBorder="1" applyAlignment="1">
      <alignment vertical="center"/>
    </xf>
    <xf numFmtId="0" fontId="12" fillId="10" borderId="1" xfId="11"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168" fontId="11" fillId="12" borderId="1" xfId="0" applyNumberFormat="1" applyFont="1" applyFill="1" applyBorder="1" applyAlignment="1" applyProtection="1">
      <alignment vertical="center" wrapText="1"/>
    </xf>
    <xf numFmtId="0" fontId="0" fillId="0" borderId="0" xfId="0" applyFont="1" applyProtection="1"/>
    <xf numFmtId="9" fontId="6" fillId="3" borderId="1" xfId="21" applyNumberFormat="1" applyFont="1" applyFill="1" applyBorder="1" applyAlignment="1" applyProtection="1">
      <alignment vertical="center" wrapText="1"/>
      <protection locked="0"/>
    </xf>
    <xf numFmtId="168" fontId="7" fillId="12" borderId="9" xfId="0" applyNumberFormat="1" applyFont="1" applyFill="1" applyBorder="1" applyAlignment="1" applyProtection="1">
      <alignment vertical="center" wrapText="1"/>
    </xf>
    <xf numFmtId="9" fontId="5" fillId="3" borderId="1" xfId="0" applyNumberFormat="1" applyFont="1" applyFill="1" applyBorder="1" applyAlignment="1" applyProtection="1">
      <alignment vertical="center"/>
      <protection locked="0"/>
    </xf>
    <xf numFmtId="10" fontId="5" fillId="3" borderId="1" xfId="19" applyNumberFormat="1" applyFont="1" applyFill="1" applyBorder="1" applyAlignment="1" applyProtection="1">
      <alignment vertical="center" wrapText="1"/>
      <protection locked="0"/>
    </xf>
    <xf numFmtId="10" fontId="5" fillId="14" borderId="1" xfId="0" applyNumberFormat="1" applyFont="1" applyFill="1" applyBorder="1" applyAlignment="1" applyProtection="1">
      <alignment horizontal="right" vertical="center"/>
      <protection locked="0"/>
    </xf>
    <xf numFmtId="10" fontId="5" fillId="21" borderId="1" xfId="19" applyNumberFormat="1" applyFont="1" applyFill="1" applyBorder="1" applyAlignment="1" applyProtection="1">
      <alignment horizontal="right" vertical="center"/>
      <protection locked="0"/>
    </xf>
    <xf numFmtId="10" fontId="5" fillId="21" borderId="1" xfId="19" applyNumberFormat="1" applyFont="1" applyFill="1" applyBorder="1" applyAlignment="1" applyProtection="1">
      <alignment vertical="center"/>
      <protection locked="0"/>
    </xf>
    <xf numFmtId="10" fontId="5" fillId="21" borderId="1" xfId="19" applyNumberFormat="1" applyFont="1" applyFill="1" applyBorder="1" applyAlignment="1" applyProtection="1">
      <alignment vertical="center" wrapText="1"/>
      <protection locked="0"/>
    </xf>
    <xf numFmtId="9" fontId="6" fillId="21" borderId="1" xfId="21" applyNumberFormat="1" applyFont="1" applyFill="1" applyBorder="1" applyAlignment="1" applyProtection="1">
      <alignment vertical="center" wrapText="1"/>
      <protection locked="0"/>
    </xf>
    <xf numFmtId="10" fontId="5" fillId="14" borderId="1" xfId="19" applyNumberFormat="1" applyFont="1" applyFill="1" applyBorder="1" applyAlignment="1" applyProtection="1">
      <alignment horizontal="right" vertical="center"/>
      <protection locked="0"/>
    </xf>
    <xf numFmtId="0" fontId="9" fillId="0" borderId="0" xfId="0" applyFont="1" applyProtection="1"/>
    <xf numFmtId="0" fontId="8" fillId="0" borderId="0" xfId="0" applyFont="1" applyProtection="1"/>
    <xf numFmtId="9" fontId="8" fillId="12" borderId="1" xfId="0" applyNumberFormat="1" applyFont="1" applyFill="1" applyBorder="1" applyAlignment="1" applyProtection="1">
      <alignment horizontal="center" vertical="center" wrapText="1"/>
    </xf>
    <xf numFmtId="10" fontId="8" fillId="12" borderId="1" xfId="0" applyNumberFormat="1" applyFont="1" applyFill="1" applyBorder="1" applyAlignment="1" applyProtection="1">
      <alignment horizontal="center" vertical="center" wrapText="1"/>
    </xf>
    <xf numFmtId="168" fontId="8" fillId="3" borderId="1" xfId="0" applyNumberFormat="1" applyFont="1" applyFill="1" applyBorder="1" applyAlignment="1" applyProtection="1">
      <alignment vertical="center" wrapText="1"/>
    </xf>
    <xf numFmtId="171" fontId="8" fillId="21" borderId="1" xfId="21" applyNumberFormat="1" applyFont="1" applyFill="1" applyBorder="1" applyAlignment="1" applyProtection="1">
      <alignment vertical="center" wrapText="1"/>
    </xf>
    <xf numFmtId="171" fontId="8" fillId="3" borderId="1" xfId="21" applyNumberFormat="1" applyFont="1" applyFill="1" applyBorder="1" applyAlignment="1" applyProtection="1">
      <alignment horizontal="justify" vertical="center" wrapText="1"/>
    </xf>
    <xf numFmtId="171" fontId="8" fillId="3" borderId="1" xfId="21" applyNumberFormat="1" applyFont="1" applyFill="1" applyBorder="1" applyAlignment="1" applyProtection="1">
      <alignment vertical="center" wrapText="1"/>
    </xf>
    <xf numFmtId="0" fontId="36" fillId="0" borderId="0" xfId="0" applyFont="1" applyProtection="1"/>
    <xf numFmtId="41" fontId="36" fillId="0" borderId="0" xfId="24" applyFont="1" applyProtection="1"/>
    <xf numFmtId="0" fontId="8" fillId="0" borderId="0" xfId="0" applyFont="1" applyBorder="1" applyAlignment="1" applyProtection="1">
      <alignment horizontal="justify"/>
    </xf>
    <xf numFmtId="171" fontId="9" fillId="14" borderId="1" xfId="21" applyNumberFormat="1" applyFont="1" applyFill="1" applyBorder="1" applyAlignment="1" applyProtection="1">
      <alignment vertical="center" wrapText="1"/>
    </xf>
    <xf numFmtId="171" fontId="9" fillId="14" borderId="1" xfId="21" applyNumberFormat="1" applyFont="1" applyFill="1" applyBorder="1" applyAlignment="1" applyProtection="1">
      <alignment horizontal="justify" vertical="center" wrapText="1"/>
    </xf>
    <xf numFmtId="9" fontId="6" fillId="3" borderId="1" xfId="19" applyFont="1" applyFill="1" applyBorder="1" applyAlignment="1" applyProtection="1">
      <alignment vertical="center" wrapText="1"/>
      <protection locked="0"/>
    </xf>
    <xf numFmtId="0" fontId="16" fillId="0" borderId="0" xfId="0" applyFont="1" applyAlignment="1" applyProtection="1">
      <alignment horizontal="center"/>
    </xf>
    <xf numFmtId="9" fontId="13" fillId="3" borderId="1" xfId="19" applyFont="1" applyFill="1" applyBorder="1" applyAlignment="1" applyProtection="1">
      <alignment horizontal="center" vertical="center" wrapText="1"/>
      <protection locked="0"/>
    </xf>
    <xf numFmtId="0" fontId="12" fillId="5" borderId="1" xfId="14" applyFont="1" applyFill="1" applyBorder="1" applyAlignment="1" applyProtection="1">
      <alignment horizontal="left" vertical="center" wrapText="1"/>
      <protection locked="0"/>
    </xf>
    <xf numFmtId="9" fontId="15" fillId="3" borderId="1" xfId="19" applyFont="1" applyFill="1" applyBorder="1" applyAlignment="1" applyProtection="1">
      <alignment horizontal="center" vertical="center" wrapText="1"/>
      <protection locked="0"/>
    </xf>
    <xf numFmtId="0" fontId="3" fillId="10" borderId="1" xfId="0" applyFont="1" applyFill="1" applyBorder="1" applyAlignment="1" applyProtection="1">
      <alignment horizontal="center" vertical="center" wrapText="1"/>
      <protection locked="0"/>
    </xf>
    <xf numFmtId="9" fontId="8" fillId="12" borderId="1" xfId="0" applyNumberFormat="1" applyFont="1" applyFill="1" applyBorder="1" applyAlignment="1" applyProtection="1">
      <alignment horizontal="center" vertical="center" wrapText="1"/>
      <protection locked="0"/>
    </xf>
    <xf numFmtId="168" fontId="8" fillId="13" borderId="1" xfId="0" applyNumberFormat="1" applyFont="1" applyFill="1" applyBorder="1" applyAlignment="1" applyProtection="1">
      <alignment horizontal="center" vertical="center" wrapText="1"/>
      <protection locked="0"/>
    </xf>
    <xf numFmtId="10" fontId="8" fillId="12" borderId="1" xfId="19" applyNumberFormat="1" applyFont="1" applyFill="1" applyBorder="1" applyAlignment="1" applyProtection="1">
      <alignment vertical="center" wrapText="1"/>
      <protection locked="0"/>
    </xf>
    <xf numFmtId="171" fontId="4" fillId="3" borderId="1" xfId="21" applyNumberFormat="1" applyFont="1" applyFill="1" applyBorder="1" applyAlignment="1" applyProtection="1">
      <alignment vertical="center" wrapText="1"/>
      <protection locked="0"/>
    </xf>
    <xf numFmtId="41" fontId="4" fillId="3" borderId="1" xfId="24" applyFont="1" applyFill="1" applyBorder="1" applyAlignment="1" applyProtection="1">
      <alignment vertical="center" wrapText="1"/>
      <protection locked="0"/>
    </xf>
    <xf numFmtId="169" fontId="4" fillId="21" borderId="1" xfId="0" applyNumberFormat="1" applyFont="1" applyFill="1" applyBorder="1" applyAlignment="1" applyProtection="1">
      <alignment horizontal="center" vertical="center" wrapText="1"/>
      <protection locked="0"/>
    </xf>
    <xf numFmtId="171" fontId="4" fillId="21" borderId="1" xfId="21" applyNumberFormat="1" applyFont="1" applyFill="1" applyBorder="1" applyAlignment="1" applyProtection="1">
      <alignment horizontal="center" vertical="center" wrapText="1"/>
      <protection locked="0"/>
    </xf>
    <xf numFmtId="41" fontId="8" fillId="3" borderId="1" xfId="24" applyFont="1" applyFill="1" applyBorder="1" applyAlignment="1" applyProtection="1">
      <alignment vertical="center" wrapText="1"/>
      <protection locked="0"/>
    </xf>
    <xf numFmtId="171" fontId="8" fillId="3" borderId="1" xfId="21" applyNumberFormat="1" applyFont="1" applyFill="1" applyBorder="1" applyAlignment="1" applyProtection="1">
      <alignment vertical="center" wrapText="1"/>
      <protection locked="0"/>
    </xf>
    <xf numFmtId="171" fontId="9" fillId="14" borderId="1" xfId="21" applyNumberFormat="1" applyFont="1" applyFill="1" applyBorder="1" applyAlignment="1" applyProtection="1">
      <alignment vertical="center" wrapText="1"/>
      <protection locked="0"/>
    </xf>
    <xf numFmtId="168" fontId="9" fillId="22" borderId="1" xfId="0" applyNumberFormat="1" applyFont="1" applyFill="1" applyBorder="1" applyAlignment="1" applyProtection="1">
      <alignment horizontal="center" vertical="center" wrapText="1"/>
      <protection locked="0"/>
    </xf>
    <xf numFmtId="171" fontId="9" fillId="14" borderId="1" xfId="21" applyNumberFormat="1" applyFont="1" applyFill="1" applyBorder="1" applyAlignment="1" applyProtection="1">
      <alignment horizontal="justify" vertical="center" wrapText="1"/>
      <protection locked="0"/>
    </xf>
    <xf numFmtId="169" fontId="4" fillId="14" borderId="1" xfId="0" applyNumberFormat="1" applyFont="1" applyFill="1" applyBorder="1" applyAlignment="1" applyProtection="1">
      <alignment horizontal="center" vertical="center" wrapText="1"/>
      <protection locked="0"/>
    </xf>
    <xf numFmtId="0" fontId="9" fillId="0" borderId="0" xfId="0" applyFont="1" applyAlignment="1" applyProtection="1">
      <alignment horizontal="center"/>
    </xf>
    <xf numFmtId="0" fontId="8" fillId="0" borderId="0" xfId="0" applyFont="1" applyFill="1" applyProtection="1"/>
    <xf numFmtId="0" fontId="9" fillId="0" borderId="0" xfId="14" applyFont="1" applyFill="1" applyBorder="1" applyAlignment="1" applyProtection="1">
      <alignment horizontal="center" vertical="center"/>
    </xf>
    <xf numFmtId="0" fontId="19" fillId="0" borderId="0" xfId="0" applyFont="1" applyFill="1" applyProtection="1"/>
    <xf numFmtId="0" fontId="12" fillId="5" borderId="8" xfId="14" applyFont="1" applyFill="1" applyBorder="1" applyAlignment="1" applyProtection="1">
      <alignment horizontal="left" vertical="center" wrapText="1"/>
    </xf>
    <xf numFmtId="0" fontId="13" fillId="2" borderId="23" xfId="14" applyFont="1" applyFill="1" applyBorder="1" applyAlignment="1" applyProtection="1">
      <alignment horizontal="center" vertical="center"/>
    </xf>
    <xf numFmtId="0" fontId="12" fillId="5" borderId="1" xfId="14" applyFont="1" applyFill="1" applyBorder="1" applyAlignment="1" applyProtection="1">
      <alignment vertical="center" wrapText="1"/>
    </xf>
    <xf numFmtId="0" fontId="10" fillId="0" borderId="0" xfId="14" applyFont="1" applyFill="1" applyBorder="1" applyAlignment="1" applyProtection="1">
      <alignment horizontal="center" vertical="center" wrapText="1"/>
    </xf>
    <xf numFmtId="0" fontId="8" fillId="0" borderId="0" xfId="0" applyFont="1" applyFill="1" applyBorder="1" applyAlignment="1" applyProtection="1">
      <alignment horizontal="center" vertical="center"/>
    </xf>
    <xf numFmtId="0" fontId="3" fillId="0" borderId="0" xfId="14" applyFont="1" applyFill="1" applyBorder="1" applyAlignment="1" applyProtection="1">
      <alignment horizontal="center" vertical="center" wrapText="1"/>
    </xf>
    <xf numFmtId="0" fontId="4" fillId="0" borderId="0" xfId="14" applyFont="1" applyFill="1" applyBorder="1" applyAlignment="1" applyProtection="1">
      <alignment horizontal="center" vertical="center"/>
    </xf>
    <xf numFmtId="0" fontId="4" fillId="0" borderId="0" xfId="14" applyFont="1" applyFill="1" applyBorder="1" applyAlignment="1" applyProtection="1">
      <alignment vertical="center" wrapText="1"/>
    </xf>
    <xf numFmtId="0" fontId="12" fillId="5" borderId="40" xfId="14" applyFont="1" applyFill="1" applyBorder="1" applyAlignment="1" applyProtection="1">
      <alignment horizontal="justify" vertical="center" wrapText="1"/>
    </xf>
    <xf numFmtId="0" fontId="12" fillId="2" borderId="0" xfId="14" applyFont="1" applyFill="1" applyAlignment="1" applyProtection="1">
      <alignment horizontal="center" vertical="center"/>
    </xf>
    <xf numFmtId="0" fontId="13" fillId="2" borderId="0" xfId="14" applyFont="1" applyFill="1" applyAlignment="1" applyProtection="1">
      <alignment vertical="center"/>
    </xf>
    <xf numFmtId="0" fontId="13" fillId="2" borderId="0" xfId="14" applyFont="1" applyFill="1" applyAlignment="1" applyProtection="1">
      <alignment vertical="top" wrapText="1"/>
    </xf>
    <xf numFmtId="9" fontId="12" fillId="2" borderId="0" xfId="17" applyFont="1" applyFill="1" applyAlignment="1" applyProtection="1">
      <alignment vertical="center"/>
    </xf>
    <xf numFmtId="9" fontId="13" fillId="2" borderId="0" xfId="17" applyFont="1" applyFill="1" applyAlignment="1" applyProtection="1">
      <alignment vertical="center"/>
    </xf>
    <xf numFmtId="0" fontId="4" fillId="0" borderId="0" xfId="14" applyFont="1" applyFill="1" applyAlignment="1" applyProtection="1">
      <alignment vertical="center"/>
    </xf>
    <xf numFmtId="0" fontId="14" fillId="0" borderId="0" xfId="0" applyFont="1" applyAlignment="1" applyProtection="1">
      <alignment horizontal="center"/>
    </xf>
    <xf numFmtId="0" fontId="14" fillId="0" borderId="0" xfId="0" applyFont="1" applyProtection="1"/>
    <xf numFmtId="0" fontId="12" fillId="5" borderId="8" xfId="14" applyFont="1" applyFill="1" applyBorder="1" applyAlignment="1" applyProtection="1">
      <alignment horizontal="left" vertical="center" wrapText="1"/>
      <protection locked="0"/>
    </xf>
    <xf numFmtId="0" fontId="12" fillId="5" borderId="1" xfId="14" applyFont="1" applyFill="1" applyBorder="1" applyAlignment="1" applyProtection="1">
      <alignment vertical="center" wrapText="1"/>
      <protection locked="0"/>
    </xf>
    <xf numFmtId="0" fontId="12" fillId="5" borderId="15" xfId="14" applyFont="1" applyFill="1" applyBorder="1" applyAlignment="1" applyProtection="1">
      <alignment horizontal="left" vertical="center" wrapText="1"/>
      <protection locked="0"/>
    </xf>
    <xf numFmtId="0" fontId="12" fillId="5" borderId="13" xfId="14" applyFont="1" applyFill="1" applyBorder="1" applyAlignment="1" applyProtection="1">
      <alignment vertical="top" wrapText="1"/>
      <protection locked="0"/>
    </xf>
    <xf numFmtId="0" fontId="12" fillId="5" borderId="8" xfId="14" applyFont="1" applyFill="1" applyBorder="1" applyAlignment="1" applyProtection="1">
      <alignment horizontal="center" vertical="center" wrapText="1"/>
      <protection locked="0"/>
    </xf>
    <xf numFmtId="0" fontId="12" fillId="5" borderId="1" xfId="0" applyFont="1" applyFill="1" applyBorder="1" applyAlignment="1" applyProtection="1">
      <alignment horizontal="center" vertical="center" wrapText="1"/>
      <protection locked="0"/>
    </xf>
    <xf numFmtId="0" fontId="12" fillId="5" borderId="8" xfId="14" applyFont="1" applyFill="1" applyBorder="1" applyAlignment="1" applyProtection="1">
      <alignment horizontal="center" vertical="center"/>
      <protection locked="0"/>
    </xf>
    <xf numFmtId="9" fontId="15" fillId="3" borderId="1" xfId="19" applyFont="1" applyFill="1" applyBorder="1" applyAlignment="1" applyProtection="1">
      <alignment horizontal="center" vertical="center"/>
      <protection locked="0"/>
    </xf>
    <xf numFmtId="9" fontId="13" fillId="3" borderId="1" xfId="19" applyFont="1" applyFill="1" applyBorder="1" applyAlignment="1" applyProtection="1">
      <alignment horizontal="center" vertical="center"/>
      <protection locked="0"/>
    </xf>
    <xf numFmtId="9" fontId="38" fillId="0" borderId="1" xfId="19" applyFont="1" applyBorder="1" applyAlignment="1" applyProtection="1">
      <alignment horizontal="center" vertical="center" wrapText="1"/>
      <protection locked="0"/>
    </xf>
    <xf numFmtId="9" fontId="39" fillId="0" borderId="1" xfId="19" applyFont="1" applyBorder="1" applyAlignment="1" applyProtection="1">
      <alignment horizontal="center" vertical="center" wrapText="1"/>
      <protection locked="0"/>
    </xf>
    <xf numFmtId="9" fontId="39" fillId="0" borderId="10" xfId="19" applyFont="1" applyBorder="1" applyAlignment="1" applyProtection="1">
      <alignment horizontal="center" vertical="center" wrapText="1"/>
      <protection locked="0"/>
    </xf>
    <xf numFmtId="0" fontId="12" fillId="5" borderId="1" xfId="14" applyFont="1" applyFill="1" applyBorder="1" applyAlignment="1" applyProtection="1">
      <alignment horizontal="left" vertical="center" wrapText="1"/>
    </xf>
    <xf numFmtId="14" fontId="13" fillId="2" borderId="1" xfId="14" applyNumberFormat="1" applyFont="1" applyFill="1" applyBorder="1" applyAlignment="1" applyProtection="1">
      <alignment vertical="center" wrapText="1"/>
    </xf>
    <xf numFmtId="14" fontId="13" fillId="2" borderId="1" xfId="14" applyNumberFormat="1" applyFont="1" applyFill="1" applyBorder="1" applyAlignment="1" applyProtection="1">
      <alignment vertical="center" wrapText="1"/>
      <protection locked="0"/>
    </xf>
    <xf numFmtId="10" fontId="5" fillId="14" borderId="1" xfId="19" applyNumberFormat="1" applyFont="1" applyFill="1" applyBorder="1" applyAlignment="1" applyProtection="1">
      <alignment horizontal="right" vertical="center" wrapText="1"/>
    </xf>
    <xf numFmtId="10" fontId="12" fillId="0" borderId="1" xfId="19" applyNumberFormat="1" applyFont="1" applyBorder="1" applyAlignment="1" applyProtection="1">
      <alignment horizontal="center" vertical="center" wrapText="1"/>
      <protection locked="0"/>
    </xf>
    <xf numFmtId="10" fontId="13" fillId="0" borderId="1" xfId="19" applyNumberFormat="1" applyFont="1" applyBorder="1" applyAlignment="1" applyProtection="1">
      <alignment horizontal="center" vertical="center" wrapText="1"/>
      <protection locked="0"/>
    </xf>
    <xf numFmtId="10" fontId="13" fillId="0" borderId="10" xfId="19" applyNumberFormat="1" applyFont="1" applyBorder="1" applyAlignment="1" applyProtection="1">
      <alignment horizontal="center" vertical="center" wrapText="1"/>
      <protection locked="0"/>
    </xf>
    <xf numFmtId="0" fontId="13" fillId="2" borderId="1" xfId="14" applyFont="1" applyFill="1" applyBorder="1" applyAlignment="1" applyProtection="1">
      <alignment horizontal="center" vertical="center"/>
    </xf>
    <xf numFmtId="0" fontId="12" fillId="5" borderId="1" xfId="14" applyFont="1" applyFill="1" applyBorder="1" applyAlignment="1" applyProtection="1">
      <alignment horizontal="justify" vertical="center" wrapText="1"/>
    </xf>
    <xf numFmtId="0" fontId="12" fillId="5" borderId="1" xfId="14" applyFont="1" applyFill="1" applyBorder="1" applyAlignment="1" applyProtection="1">
      <alignment horizontal="center" vertical="center" wrapText="1"/>
    </xf>
    <xf numFmtId="0" fontId="12" fillId="5" borderId="1" xfId="14" applyFont="1" applyFill="1" applyBorder="1" applyAlignment="1" applyProtection="1">
      <alignment horizontal="center" vertical="center" wrapText="1"/>
      <protection locked="0"/>
    </xf>
    <xf numFmtId="0" fontId="12" fillId="5" borderId="1" xfId="14" applyFont="1" applyFill="1" applyBorder="1" applyAlignment="1" applyProtection="1">
      <alignment horizontal="justify" vertical="center" wrapText="1"/>
      <protection locked="0"/>
    </xf>
    <xf numFmtId="0" fontId="12" fillId="5" borderId="10" xfId="14" applyFont="1" applyFill="1" applyBorder="1" applyAlignment="1" applyProtection="1">
      <alignment horizontal="center" vertical="center" wrapText="1"/>
      <protection locked="0"/>
    </xf>
    <xf numFmtId="0" fontId="14" fillId="3" borderId="30" xfId="0" applyFont="1" applyFill="1" applyBorder="1" applyAlignment="1" applyProtection="1">
      <alignment vertical="center" wrapText="1"/>
    </xf>
    <xf numFmtId="0" fontId="14" fillId="0" borderId="0" xfId="0" applyFont="1" applyFill="1" applyBorder="1" applyAlignment="1" applyProtection="1">
      <alignment horizontal="center" vertical="center" wrapText="1"/>
    </xf>
    <xf numFmtId="0" fontId="12" fillId="0" borderId="0" xfId="14" applyFont="1" applyFill="1" applyBorder="1" applyAlignment="1" applyProtection="1">
      <alignment horizontal="center" vertical="center"/>
    </xf>
    <xf numFmtId="0" fontId="14" fillId="0" borderId="0" xfId="14" applyFont="1" applyFill="1" applyBorder="1" applyAlignment="1" applyProtection="1">
      <alignment horizontal="center" vertical="center"/>
    </xf>
    <xf numFmtId="0" fontId="13" fillId="0" borderId="0" xfId="14" applyFont="1" applyFill="1" applyBorder="1" applyAlignment="1" applyProtection="1">
      <alignment horizontal="center" vertical="top" wrapText="1"/>
    </xf>
    <xf numFmtId="0" fontId="13" fillId="0" borderId="0" xfId="14" applyFont="1" applyFill="1" applyBorder="1" applyAlignment="1" applyProtection="1">
      <alignment horizontal="center" vertical="center"/>
    </xf>
    <xf numFmtId="1" fontId="12" fillId="0" borderId="0" xfId="5" applyNumberFormat="1" applyFont="1" applyFill="1" applyBorder="1" applyAlignment="1" applyProtection="1">
      <alignment horizontal="center" vertical="center" wrapText="1"/>
    </xf>
    <xf numFmtId="0" fontId="12" fillId="0" borderId="0" xfId="17" applyNumberFormat="1" applyFont="1" applyFill="1" applyBorder="1" applyAlignment="1" applyProtection="1">
      <alignment horizontal="center" vertical="center" wrapText="1"/>
    </xf>
    <xf numFmtId="0" fontId="13" fillId="0" borderId="0" xfId="14" applyFont="1" applyFill="1" applyBorder="1" applyAlignment="1" applyProtection="1">
      <alignment horizontal="left" vertical="center" wrapText="1"/>
    </xf>
    <xf numFmtId="0" fontId="13" fillId="0" borderId="0" xfId="14" applyFont="1" applyFill="1" applyBorder="1" applyAlignment="1" applyProtection="1">
      <alignment horizontal="center" vertical="center" wrapText="1"/>
    </xf>
    <xf numFmtId="0" fontId="12" fillId="0" borderId="0" xfId="14" applyFont="1" applyFill="1" applyBorder="1" applyAlignment="1" applyProtection="1">
      <alignment horizontal="center" vertical="center" wrapText="1"/>
    </xf>
    <xf numFmtId="0" fontId="35" fillId="0" borderId="0" xfId="14" applyFont="1" applyFill="1" applyBorder="1" applyAlignment="1" applyProtection="1">
      <alignment horizontal="center" vertical="center"/>
    </xf>
    <xf numFmtId="9" fontId="12" fillId="0" borderId="0" xfId="17" applyFont="1" applyFill="1" applyBorder="1" applyAlignment="1" applyProtection="1">
      <alignment horizontal="center" vertical="center"/>
    </xf>
    <xf numFmtId="168" fontId="13" fillId="0" borderId="0" xfId="17" applyNumberFormat="1" applyFont="1" applyFill="1" applyBorder="1" applyAlignment="1" applyProtection="1">
      <alignment horizontal="center" vertical="top" wrapText="1"/>
    </xf>
    <xf numFmtId="9" fontId="13" fillId="0" borderId="0" xfId="17" applyFont="1" applyFill="1" applyBorder="1" applyAlignment="1" applyProtection="1">
      <alignment horizontal="center" vertical="top" wrapText="1"/>
    </xf>
    <xf numFmtId="9" fontId="16" fillId="0" borderId="0" xfId="19" applyFont="1" applyFill="1" applyBorder="1" applyAlignment="1" applyProtection="1">
      <alignment horizontal="center" vertical="center" wrapText="1"/>
    </xf>
    <xf numFmtId="0" fontId="40" fillId="0" borderId="0" xfId="14"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xf>
    <xf numFmtId="0" fontId="13" fillId="0" borderId="0" xfId="14" applyFont="1" applyFill="1" applyBorder="1" applyAlignment="1" applyProtection="1">
      <alignment vertical="center" wrapText="1"/>
    </xf>
    <xf numFmtId="0" fontId="16" fillId="0" borderId="0" xfId="0" applyFont="1" applyFill="1" applyAlignment="1" applyProtection="1">
      <alignment horizontal="center"/>
    </xf>
    <xf numFmtId="0" fontId="13" fillId="0" borderId="0" xfId="14" applyFont="1" applyFill="1" applyAlignment="1" applyProtection="1">
      <alignment vertical="center"/>
    </xf>
    <xf numFmtId="0" fontId="14" fillId="0" borderId="0" xfId="0" applyFont="1" applyAlignment="1">
      <alignment horizontal="center"/>
    </xf>
    <xf numFmtId="0" fontId="14" fillId="0" borderId="0" xfId="0" applyFont="1"/>
    <xf numFmtId="0" fontId="14" fillId="0" borderId="0" xfId="0" applyFont="1" applyFill="1" applyBorder="1" applyAlignment="1" applyProtection="1">
      <alignment horizontal="center" vertical="center" wrapText="1"/>
      <protection locked="0"/>
    </xf>
    <xf numFmtId="0" fontId="14" fillId="0" borderId="0" xfId="14" applyFont="1" applyFill="1" applyBorder="1" applyAlignment="1">
      <alignment horizontal="center" vertical="center"/>
    </xf>
    <xf numFmtId="0" fontId="13" fillId="2" borderId="23" xfId="14" applyFont="1" applyFill="1" applyBorder="1" applyAlignment="1">
      <alignment horizontal="center" vertical="center"/>
    </xf>
    <xf numFmtId="0" fontId="13" fillId="0" borderId="0" xfId="14" applyFont="1" applyFill="1" applyBorder="1" applyAlignment="1">
      <alignment horizontal="center" vertical="top" wrapText="1"/>
    </xf>
    <xf numFmtId="0" fontId="13" fillId="2" borderId="1" xfId="14" applyFont="1" applyFill="1" applyBorder="1" applyAlignment="1">
      <alignment horizontal="center" vertical="center"/>
    </xf>
    <xf numFmtId="0" fontId="13" fillId="0" borderId="0" xfId="14" applyFont="1" applyFill="1" applyBorder="1" applyAlignment="1">
      <alignment horizontal="center" vertical="center"/>
    </xf>
    <xf numFmtId="1" fontId="12" fillId="0" borderId="0" xfId="5" applyNumberFormat="1" applyFont="1" applyFill="1" applyBorder="1" applyAlignment="1">
      <alignment horizontal="center" vertical="center" wrapText="1"/>
    </xf>
    <xf numFmtId="0" fontId="12" fillId="0" borderId="0" xfId="17" applyNumberFormat="1" applyFont="1" applyFill="1" applyBorder="1" applyAlignment="1">
      <alignment horizontal="center" vertical="center" wrapText="1"/>
    </xf>
    <xf numFmtId="0" fontId="13" fillId="0" borderId="0" xfId="14" applyFont="1" applyFill="1" applyBorder="1" applyAlignment="1">
      <alignment horizontal="left" vertical="center" wrapText="1"/>
    </xf>
    <xf numFmtId="0" fontId="13" fillId="0" borderId="0" xfId="14" applyFont="1" applyFill="1" applyBorder="1" applyAlignment="1">
      <alignment horizontal="center" vertical="center" wrapText="1"/>
    </xf>
    <xf numFmtId="0" fontId="12" fillId="0" borderId="0" xfId="14" applyFont="1" applyFill="1" applyBorder="1" applyAlignment="1">
      <alignment horizontal="center" vertical="center" wrapText="1"/>
    </xf>
    <xf numFmtId="0" fontId="35" fillId="0" borderId="0" xfId="14" applyFont="1" applyFill="1" applyBorder="1" applyAlignment="1">
      <alignment horizontal="center" vertical="center"/>
    </xf>
    <xf numFmtId="9" fontId="12" fillId="0" borderId="0" xfId="17" applyFont="1" applyFill="1" applyBorder="1" applyAlignment="1">
      <alignment horizontal="center" vertical="center"/>
    </xf>
    <xf numFmtId="168" fontId="13" fillId="0" borderId="0" xfId="17" applyNumberFormat="1" applyFont="1" applyFill="1" applyBorder="1" applyAlignment="1">
      <alignment horizontal="center" vertical="top" wrapText="1"/>
    </xf>
    <xf numFmtId="9" fontId="13" fillId="0" borderId="0" xfId="17" applyFont="1" applyFill="1" applyBorder="1" applyAlignment="1">
      <alignment horizontal="center" vertical="top" wrapText="1"/>
    </xf>
    <xf numFmtId="9" fontId="16" fillId="0" borderId="0" xfId="19" applyFont="1" applyFill="1" applyBorder="1" applyAlignment="1">
      <alignment horizontal="center" vertical="center" wrapText="1"/>
    </xf>
    <xf numFmtId="0" fontId="40" fillId="0" borderId="0" xfId="14" applyFont="1" applyFill="1" applyBorder="1" applyAlignment="1" applyProtection="1">
      <alignment horizontal="center" vertical="center" wrapText="1"/>
      <protection locked="0"/>
    </xf>
    <xf numFmtId="0" fontId="12" fillId="0" borderId="0" xfId="14" applyFont="1" applyFill="1" applyBorder="1" applyAlignment="1">
      <alignment horizontal="center" vertical="center"/>
    </xf>
    <xf numFmtId="0" fontId="16" fillId="0" borderId="0" xfId="0" applyFont="1" applyFill="1" applyBorder="1" applyAlignment="1">
      <alignment horizontal="center" vertical="center"/>
    </xf>
    <xf numFmtId="0" fontId="12" fillId="0" borderId="0" xfId="14" applyFont="1" applyFill="1" applyBorder="1" applyAlignment="1" applyProtection="1">
      <alignment horizontal="center" vertical="center" wrapText="1"/>
      <protection locked="0"/>
    </xf>
    <xf numFmtId="0" fontId="13" fillId="0" borderId="0" xfId="14" applyFont="1" applyFill="1" applyBorder="1" applyAlignment="1" applyProtection="1">
      <alignment horizontal="center" vertical="center"/>
      <protection locked="0"/>
    </xf>
    <xf numFmtId="0" fontId="13" fillId="0" borderId="0" xfId="14" applyFont="1" applyFill="1" applyBorder="1" applyAlignment="1" applyProtection="1">
      <alignment vertical="center" wrapText="1"/>
      <protection locked="0"/>
    </xf>
    <xf numFmtId="0" fontId="12" fillId="2" borderId="0" xfId="14" applyFont="1" applyFill="1" applyAlignment="1">
      <alignment horizontal="center" vertical="center"/>
    </xf>
    <xf numFmtId="0" fontId="13" fillId="2" borderId="0" xfId="14" applyFont="1" applyFill="1" applyAlignment="1">
      <alignment vertical="center"/>
    </xf>
    <xf numFmtId="0" fontId="13" fillId="2" borderId="0" xfId="14" applyFont="1" applyFill="1" applyAlignment="1">
      <alignment vertical="top" wrapText="1"/>
    </xf>
    <xf numFmtId="9" fontId="12" fillId="2" borderId="0" xfId="17" applyFont="1" applyFill="1" applyAlignment="1">
      <alignment vertical="center"/>
    </xf>
    <xf numFmtId="9" fontId="13" fillId="2" borderId="0" xfId="17" applyFont="1" applyFill="1" applyAlignment="1">
      <alignment vertical="center"/>
    </xf>
    <xf numFmtId="0" fontId="13" fillId="0" borderId="0" xfId="14" applyFont="1" applyFill="1" applyAlignment="1">
      <alignment vertical="center"/>
    </xf>
    <xf numFmtId="0" fontId="13" fillId="2" borderId="10" xfId="14" applyFont="1" applyFill="1" applyBorder="1" applyAlignment="1" applyProtection="1">
      <alignment vertical="center"/>
    </xf>
    <xf numFmtId="41" fontId="40" fillId="0" borderId="0" xfId="24" applyFont="1" applyFill="1" applyBorder="1" applyAlignment="1" applyProtection="1">
      <alignment horizontal="center" vertical="center" wrapText="1"/>
    </xf>
    <xf numFmtId="10" fontId="9" fillId="14" borderId="1" xfId="19" applyNumberFormat="1" applyFont="1" applyFill="1" applyBorder="1" applyAlignment="1" applyProtection="1">
      <alignment horizontal="right" vertical="center" wrapText="1"/>
      <protection locked="0"/>
    </xf>
    <xf numFmtId="171" fontId="9" fillId="14" borderId="1" xfId="19" applyNumberFormat="1" applyFont="1" applyFill="1" applyBorder="1" applyAlignment="1" applyProtection="1">
      <alignment horizontal="right" vertical="center" wrapText="1"/>
      <protection locked="0"/>
    </xf>
    <xf numFmtId="9" fontId="9" fillId="14" borderId="1" xfId="19" applyFont="1" applyFill="1" applyBorder="1" applyAlignment="1" applyProtection="1">
      <alignment horizontal="right" vertical="center" wrapText="1"/>
      <protection locked="0"/>
    </xf>
    <xf numFmtId="168" fontId="9" fillId="14" borderId="1" xfId="19" applyNumberFormat="1" applyFont="1" applyFill="1" applyBorder="1" applyAlignment="1" applyProtection="1">
      <alignment horizontal="right" vertical="center" wrapText="1"/>
      <protection locked="0"/>
    </xf>
    <xf numFmtId="0" fontId="12" fillId="5" borderId="8" xfId="14" applyFont="1" applyFill="1" applyBorder="1" applyAlignment="1" applyProtection="1">
      <alignment horizontal="justify" vertical="center" wrapText="1"/>
    </xf>
    <xf numFmtId="0" fontId="12" fillId="5" borderId="1" xfId="14" applyFont="1" applyFill="1" applyBorder="1" applyAlignment="1" applyProtection="1">
      <alignment horizontal="justify" vertical="center" wrapText="1"/>
      <protection locked="0"/>
    </xf>
    <xf numFmtId="0" fontId="12" fillId="5" borderId="1" xfId="14" applyFont="1" applyFill="1" applyBorder="1" applyAlignment="1">
      <alignment horizontal="justify" vertical="center" wrapText="1"/>
    </xf>
    <xf numFmtId="0" fontId="12" fillId="5" borderId="1" xfId="14" applyFont="1" applyFill="1" applyBorder="1" applyAlignment="1" applyProtection="1">
      <alignment horizontal="center" vertical="center" wrapText="1"/>
      <protection locked="0"/>
    </xf>
    <xf numFmtId="0" fontId="12" fillId="5" borderId="8" xfId="14" applyFont="1" applyFill="1" applyBorder="1" applyAlignment="1" applyProtection="1">
      <alignment horizontal="justify" vertical="center" wrapText="1"/>
      <protection locked="0"/>
    </xf>
    <xf numFmtId="0" fontId="12" fillId="5" borderId="10" xfId="14" applyFont="1" applyFill="1" applyBorder="1" applyAlignment="1" applyProtection="1">
      <alignment horizontal="center" vertical="center" wrapText="1"/>
      <protection locked="0"/>
    </xf>
    <xf numFmtId="0" fontId="3" fillId="11" borderId="1" xfId="20" applyFont="1" applyFill="1" applyBorder="1" applyAlignment="1">
      <alignment horizontal="center" vertical="center"/>
    </xf>
    <xf numFmtId="0" fontId="41" fillId="0" borderId="0" xfId="11" applyFont="1" applyFill="1" applyAlignment="1" applyProtection="1">
      <alignment vertical="center" wrapText="1"/>
    </xf>
    <xf numFmtId="0" fontId="42" fillId="0" borderId="0" xfId="0" applyFont="1" applyFill="1" applyProtection="1"/>
    <xf numFmtId="0" fontId="3" fillId="5" borderId="8" xfId="14" applyFont="1" applyFill="1" applyBorder="1" applyAlignment="1" applyProtection="1">
      <alignment horizontal="left" vertical="center" wrapText="1"/>
    </xf>
    <xf numFmtId="0" fontId="4" fillId="2" borderId="23" xfId="14" applyFont="1" applyFill="1" applyBorder="1" applyAlignment="1" applyProtection="1">
      <alignment horizontal="center" vertical="center"/>
    </xf>
    <xf numFmtId="0" fontId="4" fillId="0" borderId="0" xfId="14" applyFont="1" applyFill="1" applyBorder="1" applyAlignment="1" applyProtection="1">
      <alignment horizontal="center" vertical="top" wrapText="1"/>
    </xf>
    <xf numFmtId="0" fontId="4" fillId="2" borderId="1" xfId="14" applyFont="1" applyFill="1" applyBorder="1" applyAlignment="1" applyProtection="1">
      <alignment horizontal="center" vertical="center"/>
    </xf>
    <xf numFmtId="0" fontId="3" fillId="5" borderId="1" xfId="14" applyFont="1" applyFill="1" applyBorder="1" applyAlignment="1" applyProtection="1">
      <alignment vertical="center" wrapText="1"/>
    </xf>
    <xf numFmtId="0" fontId="4" fillId="2" borderId="10" xfId="14" applyFont="1" applyFill="1" applyBorder="1" applyAlignment="1" applyProtection="1">
      <alignment horizontal="center" vertical="center"/>
    </xf>
    <xf numFmtId="1" fontId="3" fillId="0" borderId="0" xfId="5" applyNumberFormat="1" applyFont="1" applyFill="1" applyBorder="1" applyAlignment="1" applyProtection="1">
      <alignment horizontal="center" vertical="center" wrapText="1"/>
    </xf>
    <xf numFmtId="0" fontId="3" fillId="0" borderId="0" xfId="17" applyNumberFormat="1" applyFont="1" applyFill="1" applyBorder="1" applyAlignment="1" applyProtection="1">
      <alignment horizontal="center" vertical="center" wrapText="1"/>
    </xf>
    <xf numFmtId="0" fontId="41" fillId="0" borderId="0" xfId="11" applyFont="1" applyFill="1" applyAlignment="1" applyProtection="1">
      <alignment vertical="center"/>
    </xf>
    <xf numFmtId="0" fontId="4" fillId="0" borderId="0" xfId="14" applyFont="1" applyFill="1" applyBorder="1" applyAlignment="1" applyProtection="1">
      <alignment horizontal="left" vertical="center" wrapText="1"/>
    </xf>
    <xf numFmtId="0" fontId="4" fillId="0" borderId="0" xfId="14" applyFont="1" applyFill="1" applyBorder="1" applyAlignment="1" applyProtection="1">
      <alignment horizontal="center" vertical="center" wrapText="1"/>
    </xf>
    <xf numFmtId="0" fontId="43" fillId="0" borderId="0" xfId="14" applyFont="1" applyFill="1" applyBorder="1" applyAlignment="1" applyProtection="1">
      <alignment horizontal="center" vertical="center"/>
    </xf>
    <xf numFmtId="9" fontId="3" fillId="0" borderId="0" xfId="17" applyFont="1" applyFill="1" applyBorder="1" applyAlignment="1" applyProtection="1">
      <alignment horizontal="center" vertical="center"/>
    </xf>
    <xf numFmtId="0" fontId="3" fillId="5" borderId="8" xfId="14" applyFont="1" applyFill="1" applyBorder="1" applyAlignment="1" applyProtection="1">
      <alignment horizontal="left" vertical="center" wrapText="1"/>
      <protection locked="0"/>
    </xf>
    <xf numFmtId="0" fontId="44" fillId="0" borderId="0" xfId="11" applyFont="1" applyFill="1" applyAlignment="1" applyProtection="1">
      <alignment vertical="center"/>
    </xf>
    <xf numFmtId="0" fontId="3" fillId="5" borderId="1" xfId="14" applyFont="1" applyFill="1" applyBorder="1" applyAlignment="1" applyProtection="1">
      <alignment vertical="center" wrapText="1"/>
      <protection locked="0"/>
    </xf>
    <xf numFmtId="168" fontId="4" fillId="0" borderId="0" xfId="17" applyNumberFormat="1" applyFont="1" applyFill="1" applyBorder="1" applyAlignment="1" applyProtection="1">
      <alignment horizontal="center" vertical="top" wrapText="1"/>
    </xf>
    <xf numFmtId="9" fontId="4" fillId="0" borderId="0" xfId="17" applyFont="1" applyFill="1" applyBorder="1" applyAlignment="1" applyProtection="1">
      <alignment horizontal="center" vertical="top" wrapText="1"/>
    </xf>
    <xf numFmtId="0" fontId="3" fillId="5" borderId="15" xfId="14" applyFont="1" applyFill="1" applyBorder="1" applyAlignment="1" applyProtection="1">
      <alignment horizontal="left" vertical="center" wrapText="1"/>
      <protection locked="0"/>
    </xf>
    <xf numFmtId="0" fontId="3" fillId="5" borderId="13" xfId="14" applyFont="1" applyFill="1" applyBorder="1" applyAlignment="1" applyProtection="1">
      <alignment vertical="top" wrapText="1"/>
      <protection locked="0"/>
    </xf>
    <xf numFmtId="0" fontId="3" fillId="5" borderId="8" xfId="14" applyFont="1" applyFill="1" applyBorder="1" applyAlignment="1" applyProtection="1">
      <alignment horizontal="center" vertical="center" wrapText="1"/>
      <protection locked="0"/>
    </xf>
    <xf numFmtId="0" fontId="3" fillId="5" borderId="1" xfId="14"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10" xfId="14" applyFont="1" applyFill="1" applyBorder="1" applyAlignment="1" applyProtection="1">
      <alignment horizontal="center" vertical="center" wrapText="1"/>
      <protection locked="0"/>
    </xf>
    <xf numFmtId="0" fontId="3" fillId="5" borderId="8" xfId="14" applyFont="1" applyFill="1" applyBorder="1" applyAlignment="1" applyProtection="1">
      <alignment horizontal="center" vertical="center"/>
      <protection locked="0"/>
    </xf>
    <xf numFmtId="9" fontId="45" fillId="3" borderId="1" xfId="19" applyFont="1" applyFill="1" applyBorder="1" applyAlignment="1" applyProtection="1">
      <alignment horizontal="center" vertical="center"/>
      <protection locked="0"/>
    </xf>
    <xf numFmtId="9" fontId="4" fillId="3" borderId="1" xfId="19" applyFont="1" applyFill="1" applyBorder="1" applyAlignment="1" applyProtection="1">
      <alignment horizontal="center" vertical="center"/>
      <protection locked="0"/>
    </xf>
    <xf numFmtId="9" fontId="45" fillId="3" borderId="1" xfId="19" applyFont="1" applyFill="1" applyBorder="1" applyAlignment="1" applyProtection="1">
      <alignment horizontal="center" vertical="center" wrapText="1"/>
      <protection locked="0"/>
    </xf>
    <xf numFmtId="9" fontId="4" fillId="3" borderId="1" xfId="19" applyFont="1" applyFill="1" applyBorder="1" applyAlignment="1" applyProtection="1">
      <alignment horizontal="center" vertical="center" wrapText="1"/>
      <protection locked="0"/>
    </xf>
    <xf numFmtId="9" fontId="46" fillId="0" borderId="1" xfId="19" applyFont="1" applyBorder="1" applyAlignment="1" applyProtection="1">
      <alignment horizontal="center" vertical="center" wrapText="1"/>
      <protection locked="0"/>
    </xf>
    <xf numFmtId="9" fontId="47" fillId="0" borderId="1" xfId="19" applyFont="1" applyBorder="1" applyAlignment="1" applyProtection="1">
      <alignment horizontal="center" vertical="center" wrapText="1"/>
      <protection locked="0"/>
    </xf>
    <xf numFmtId="9" fontId="47" fillId="0" borderId="10" xfId="19" applyFont="1" applyBorder="1" applyAlignment="1" applyProtection="1">
      <alignment horizontal="center" vertical="center" wrapText="1"/>
      <protection locked="0"/>
    </xf>
    <xf numFmtId="9" fontId="8" fillId="0" borderId="0" xfId="19" applyFont="1" applyFill="1" applyBorder="1" applyAlignment="1" applyProtection="1">
      <alignment horizontal="center" vertical="center" wrapText="1"/>
    </xf>
    <xf numFmtId="0" fontId="3" fillId="5" borderId="8" xfId="14" applyFont="1" applyFill="1" applyBorder="1" applyAlignment="1" applyProtection="1">
      <alignment horizontal="justify" vertical="center" wrapText="1"/>
      <protection locked="0"/>
    </xf>
    <xf numFmtId="0" fontId="3" fillId="5" borderId="1" xfId="14" applyFont="1" applyFill="1" applyBorder="1" applyAlignment="1" applyProtection="1">
      <alignment horizontal="center" vertical="center" wrapText="1"/>
    </xf>
    <xf numFmtId="14" fontId="4" fillId="2" borderId="1" xfId="14" applyNumberFormat="1" applyFont="1" applyFill="1" applyBorder="1" applyAlignment="1" applyProtection="1">
      <alignment vertical="center" wrapText="1"/>
    </xf>
    <xf numFmtId="0" fontId="3" fillId="5" borderId="8" xfId="14" applyFont="1" applyFill="1" applyBorder="1" applyAlignment="1" applyProtection="1">
      <alignment horizontal="justify" vertical="center" wrapText="1"/>
    </xf>
    <xf numFmtId="0" fontId="3" fillId="5" borderId="40" xfId="14" applyFont="1" applyFill="1" applyBorder="1" applyAlignment="1" applyProtection="1">
      <alignment horizontal="justify" vertical="center" wrapText="1"/>
    </xf>
    <xf numFmtId="0" fontId="8" fillId="0" borderId="0" xfId="0" applyFont="1" applyAlignment="1" applyProtection="1">
      <alignment horizontal="center"/>
    </xf>
    <xf numFmtId="0" fontId="8" fillId="0" borderId="0" xfId="0" applyFont="1" applyFill="1" applyAlignment="1" applyProtection="1">
      <alignment horizontal="center"/>
    </xf>
    <xf numFmtId="0" fontId="3" fillId="2" borderId="0" xfId="14" applyFont="1" applyFill="1" applyAlignment="1" applyProtection="1">
      <alignment horizontal="center" vertical="center"/>
    </xf>
    <xf numFmtId="0" fontId="4" fillId="2" borderId="0" xfId="14" applyFont="1" applyFill="1" applyAlignment="1" applyProtection="1">
      <alignment vertical="center"/>
    </xf>
    <xf numFmtId="0" fontId="4" fillId="2" borderId="0" xfId="14" applyFont="1" applyFill="1" applyAlignment="1" applyProtection="1">
      <alignment vertical="top" wrapText="1"/>
    </xf>
    <xf numFmtId="9" fontId="3" fillId="2" borderId="0" xfId="17" applyFont="1" applyFill="1" applyAlignment="1" applyProtection="1">
      <alignment vertical="center"/>
    </xf>
    <xf numFmtId="9" fontId="4" fillId="2" borderId="0" xfId="17" applyFont="1" applyFill="1" applyAlignment="1" applyProtection="1">
      <alignment vertical="center"/>
    </xf>
    <xf numFmtId="0" fontId="8" fillId="0" borderId="0" xfId="0" applyFont="1" applyAlignment="1">
      <alignment horizontal="center"/>
    </xf>
    <xf numFmtId="0" fontId="8" fillId="0" borderId="0" xfId="0" applyFont="1"/>
    <xf numFmtId="0" fontId="9" fillId="0" borderId="0" xfId="0" applyFont="1" applyBorder="1" applyAlignment="1">
      <alignment horizontal="center"/>
    </xf>
    <xf numFmtId="0" fontId="9" fillId="0" borderId="25" xfId="0" applyFont="1" applyBorder="1" applyAlignment="1" applyProtection="1">
      <alignment horizontal="justify" vertical="center" wrapText="1"/>
    </xf>
    <xf numFmtId="0" fontId="9" fillId="0" borderId="0" xfId="0" applyFont="1" applyBorder="1" applyAlignment="1" applyProtection="1">
      <alignment vertical="center" wrapText="1"/>
    </xf>
    <xf numFmtId="0" fontId="9" fillId="0" borderId="30" xfId="0" applyFont="1" applyBorder="1" applyAlignment="1" applyProtection="1">
      <alignment horizontal="justify" vertical="center" wrapText="1"/>
    </xf>
    <xf numFmtId="0" fontId="9" fillId="0" borderId="0" xfId="0" applyFont="1" applyBorder="1" applyAlignment="1" applyProtection="1">
      <alignment horizontal="center" vertical="center" wrapText="1"/>
    </xf>
    <xf numFmtId="0" fontId="9" fillId="8" borderId="13"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0" borderId="1" xfId="0" applyFont="1" applyBorder="1" applyAlignment="1">
      <alignment horizontal="center" vertical="center" wrapText="1"/>
    </xf>
    <xf numFmtId="9" fontId="8" fillId="3" borderId="1" xfId="0" applyNumberFormat="1" applyFont="1" applyFill="1" applyBorder="1" applyAlignment="1">
      <alignment vertical="center" wrapText="1"/>
    </xf>
    <xf numFmtId="17" fontId="8" fillId="0" borderId="1" xfId="19" applyNumberFormat="1" applyFont="1" applyBorder="1" applyAlignment="1">
      <alignment vertical="center"/>
    </xf>
    <xf numFmtId="17" fontId="4" fillId="0" borderId="1" xfId="0" applyNumberFormat="1" applyFont="1" applyBorder="1" applyAlignment="1">
      <alignment vertical="center" wrapText="1"/>
    </xf>
    <xf numFmtId="9" fontId="9" fillId="8" borderId="1" xfId="19" applyFont="1" applyFill="1" applyBorder="1" applyAlignment="1">
      <alignment horizontal="center" vertical="center" wrapText="1"/>
    </xf>
    <xf numFmtId="9" fontId="9" fillId="5" borderId="1" xfId="0" applyNumberFormat="1" applyFont="1" applyFill="1" applyBorder="1" applyAlignment="1">
      <alignment vertical="center" wrapText="1"/>
    </xf>
    <xf numFmtId="0" fontId="9" fillId="5" borderId="1" xfId="0" applyFont="1" applyFill="1" applyBorder="1" applyAlignment="1">
      <alignment vertical="center" wrapText="1"/>
    </xf>
    <xf numFmtId="0" fontId="8" fillId="0" borderId="0" xfId="0" applyFont="1" applyAlignment="1">
      <alignment horizontal="center" vertical="center"/>
    </xf>
    <xf numFmtId="0" fontId="8" fillId="3"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17" fontId="8" fillId="0" borderId="1" xfId="0" applyNumberFormat="1" applyFont="1" applyBorder="1" applyAlignment="1">
      <alignment vertical="center" wrapText="1"/>
    </xf>
    <xf numFmtId="0" fontId="9" fillId="8" borderId="1" xfId="0" applyFont="1" applyFill="1" applyBorder="1" applyAlignment="1">
      <alignment horizontal="center" vertical="center" wrapText="1"/>
    </xf>
    <xf numFmtId="9" fontId="8" fillId="0" borderId="0" xfId="0" applyNumberFormat="1" applyFont="1"/>
    <xf numFmtId="0" fontId="7" fillId="10" borderId="9" xfId="11" applyFont="1" applyFill="1" applyBorder="1" applyAlignment="1" applyProtection="1">
      <alignment horizontal="center" vertical="center" wrapText="1"/>
    </xf>
    <xf numFmtId="0" fontId="4" fillId="0" borderId="1" xfId="20" applyBorder="1" applyAlignment="1">
      <alignment vertical="center" wrapText="1"/>
    </xf>
    <xf numFmtId="0" fontId="13" fillId="3" borderId="1" xfId="0" applyFont="1" applyFill="1" applyBorder="1" applyAlignment="1">
      <alignment vertical="center" wrapText="1"/>
    </xf>
    <xf numFmtId="0" fontId="11" fillId="0" borderId="1" xfId="0" applyFont="1" applyBorder="1" applyAlignment="1">
      <alignment vertical="center" wrapText="1"/>
    </xf>
    <xf numFmtId="0" fontId="4" fillId="0" borderId="0" xfId="22" applyBorder="1" applyAlignment="1">
      <alignment horizontal="center" vertical="center"/>
    </xf>
    <xf numFmtId="0" fontId="0" fillId="3" borderId="1" xfId="0" applyFont="1" applyFill="1" applyBorder="1" applyAlignment="1">
      <alignment vertical="center" wrapText="1"/>
    </xf>
    <xf numFmtId="0" fontId="0" fillId="0" borderId="1" xfId="0" applyFont="1" applyBorder="1" applyAlignment="1">
      <alignment vertical="center" wrapText="1"/>
    </xf>
    <xf numFmtId="0" fontId="25" fillId="11" borderId="1" xfId="0" applyFont="1" applyFill="1" applyBorder="1" applyAlignment="1">
      <alignment horizontal="center" vertical="center"/>
    </xf>
    <xf numFmtId="0" fontId="24" fillId="0" borderId="1" xfId="0" applyFont="1" applyBorder="1" applyAlignment="1">
      <alignment horizontal="justify" vertical="center"/>
    </xf>
    <xf numFmtId="0" fontId="50" fillId="0" borderId="1" xfId="0" applyFont="1" applyBorder="1" applyAlignment="1">
      <alignment horizontal="justify" vertical="center"/>
    </xf>
    <xf numFmtId="9" fontId="51" fillId="0" borderId="1" xfId="19" applyFont="1" applyFill="1" applyBorder="1" applyAlignment="1">
      <alignment vertical="center"/>
    </xf>
    <xf numFmtId="0" fontId="13" fillId="2" borderId="1" xfId="14" applyFont="1" applyFill="1" applyBorder="1" applyAlignment="1" applyProtection="1">
      <alignment horizontal="center" vertical="center"/>
    </xf>
    <xf numFmtId="0" fontId="5" fillId="0" borderId="0" xfId="0" applyFont="1" applyFill="1" applyBorder="1" applyAlignment="1" applyProtection="1">
      <alignment vertical="center" wrapText="1"/>
      <protection locked="0"/>
    </xf>
    <xf numFmtId="0" fontId="5" fillId="0" borderId="0" xfId="0" applyFont="1" applyBorder="1" applyAlignment="1" applyProtection="1">
      <alignment vertical="center" wrapText="1"/>
      <protection locked="0"/>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9" fontId="8" fillId="0" borderId="13" xfId="19" applyFont="1" applyBorder="1" applyAlignment="1">
      <alignment horizontal="center" vertical="center"/>
    </xf>
    <xf numFmtId="9" fontId="51" fillId="3" borderId="1" xfId="19" applyFont="1" applyFill="1" applyBorder="1" applyAlignment="1">
      <alignment vertical="center"/>
    </xf>
    <xf numFmtId="17" fontId="8" fillId="3" borderId="1" xfId="19" applyNumberFormat="1" applyFont="1" applyFill="1" applyBorder="1" applyAlignment="1">
      <alignment vertical="center"/>
    </xf>
    <xf numFmtId="17" fontId="4" fillId="3" borderId="1" xfId="0" applyNumberFormat="1" applyFont="1" applyFill="1" applyBorder="1" applyAlignment="1">
      <alignment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0" fillId="0" borderId="0" xfId="0" applyFill="1"/>
    <xf numFmtId="0" fontId="0" fillId="0" borderId="0" xfId="0" applyBorder="1"/>
    <xf numFmtId="0" fontId="56" fillId="0" borderId="0" xfId="0" applyFont="1" applyAlignment="1">
      <alignment horizontal="center" vertical="center"/>
    </xf>
    <xf numFmtId="0" fontId="56" fillId="0" borderId="0" xfId="0" applyFont="1" applyAlignment="1">
      <alignment horizontal="left" vertical="center" wrapText="1" indent="1"/>
    </xf>
    <xf numFmtId="0" fontId="56" fillId="0" borderId="0" xfId="0" applyFont="1" applyFill="1" applyAlignment="1">
      <alignment horizontal="left" vertical="center" indent="1"/>
    </xf>
    <xf numFmtId="0" fontId="0" fillId="3" borderId="0" xfId="0" applyFill="1"/>
    <xf numFmtId="0" fontId="56" fillId="3" borderId="0" xfId="0" applyFont="1" applyFill="1" applyAlignment="1">
      <alignment horizontal="left" vertical="center" indent="1"/>
    </xf>
    <xf numFmtId="0" fontId="56" fillId="3" borderId="1" xfId="0" applyFont="1" applyFill="1" applyBorder="1" applyAlignment="1">
      <alignment horizontal="center" vertical="center"/>
    </xf>
    <xf numFmtId="0" fontId="56" fillId="3" borderId="1" xfId="0" applyFont="1" applyFill="1" applyBorder="1" applyAlignment="1">
      <alignment horizontal="left" vertical="center" wrapText="1" indent="1"/>
    </xf>
    <xf numFmtId="0" fontId="13" fillId="3" borderId="1" xfId="0" applyFont="1" applyFill="1" applyBorder="1" applyAlignment="1">
      <alignment horizontal="left" vertical="center" wrapText="1" indent="1"/>
    </xf>
    <xf numFmtId="0" fontId="0" fillId="3" borderId="0" xfId="0" applyFill="1" applyBorder="1"/>
    <xf numFmtId="0" fontId="56" fillId="3" borderId="0" xfId="0" applyFont="1" applyFill="1" applyAlignment="1">
      <alignment horizontal="center" vertical="center"/>
    </xf>
    <xf numFmtId="0" fontId="56" fillId="3" borderId="0" xfId="0" applyFont="1" applyFill="1" applyAlignment="1">
      <alignment horizontal="left" vertical="center" wrapText="1" indent="1"/>
    </xf>
    <xf numFmtId="0" fontId="0" fillId="0" borderId="23" xfId="0" applyBorder="1"/>
    <xf numFmtId="0" fontId="0" fillId="0" borderId="1" xfId="0" applyBorder="1"/>
    <xf numFmtId="9" fontId="8" fillId="26" borderId="1" xfId="0" applyNumberFormat="1" applyFont="1" applyFill="1" applyBorder="1" applyAlignment="1" applyProtection="1">
      <alignment horizontal="center" vertical="center" wrapText="1"/>
      <protection locked="0"/>
    </xf>
    <xf numFmtId="17" fontId="51" fillId="3" borderId="1" xfId="19" applyNumberFormat="1" applyFont="1" applyFill="1" applyBorder="1" applyAlignment="1">
      <alignment vertical="center"/>
    </xf>
    <xf numFmtId="9" fontId="6" fillId="21" borderId="1" xfId="19" applyNumberFormat="1" applyFont="1" applyFill="1" applyBorder="1" applyAlignment="1" applyProtection="1">
      <alignment vertical="center" wrapText="1"/>
      <protection locked="0"/>
    </xf>
    <xf numFmtId="9" fontId="6" fillId="3" borderId="1" xfId="19" applyNumberFormat="1" applyFont="1" applyFill="1" applyBorder="1" applyAlignment="1" applyProtection="1">
      <alignment vertical="center" wrapText="1"/>
      <protection locked="0"/>
    </xf>
    <xf numFmtId="170" fontId="4" fillId="3" borderId="1" xfId="0" applyNumberFormat="1" applyFont="1" applyFill="1" applyBorder="1" applyAlignment="1" applyProtection="1">
      <alignment horizontal="left" vertical="center" wrapText="1"/>
      <protection locked="0" hidden="1"/>
    </xf>
    <xf numFmtId="9" fontId="52" fillId="3" borderId="1" xfId="19" applyFont="1" applyFill="1" applyBorder="1" applyAlignment="1">
      <alignment horizontal="center" vertical="center"/>
    </xf>
    <xf numFmtId="17" fontId="52" fillId="3" borderId="1" xfId="19" applyNumberFormat="1" applyFont="1" applyFill="1" applyBorder="1" applyAlignment="1">
      <alignment horizontal="center" vertical="center"/>
    </xf>
    <xf numFmtId="170" fontId="4" fillId="3" borderId="1" xfId="0" applyNumberFormat="1" applyFont="1" applyFill="1" applyBorder="1" applyAlignment="1" applyProtection="1">
      <alignment horizontal="center" vertical="center" wrapText="1"/>
      <protection locked="0" hidden="1"/>
    </xf>
    <xf numFmtId="17" fontId="51" fillId="0" borderId="1" xfId="19" applyNumberFormat="1" applyFont="1" applyBorder="1" applyAlignment="1">
      <alignment horizontal="center" vertical="center"/>
    </xf>
    <xf numFmtId="170" fontId="4" fillId="3" borderId="1" xfId="0" applyNumberFormat="1" applyFont="1" applyFill="1" applyBorder="1" applyAlignment="1" applyProtection="1">
      <alignment horizontal="center" vertical="center" wrapText="1"/>
      <protection locked="0" hidden="1"/>
    </xf>
    <xf numFmtId="17" fontId="8" fillId="0" borderId="1" xfId="0" applyNumberFormat="1" applyFont="1" applyBorder="1" applyAlignment="1">
      <alignment horizontal="center" vertical="center"/>
    </xf>
    <xf numFmtId="10" fontId="9" fillId="5" borderId="1" xfId="0" applyNumberFormat="1" applyFont="1" applyFill="1" applyBorder="1" applyAlignment="1">
      <alignment horizontal="center" vertical="center" wrapText="1"/>
    </xf>
    <xf numFmtId="9" fontId="51" fillId="0" borderId="1" xfId="19" applyFont="1" applyFill="1" applyBorder="1" applyAlignment="1">
      <alignment vertical="center" wrapText="1"/>
    </xf>
    <xf numFmtId="9" fontId="14" fillId="0" borderId="0" xfId="14" applyNumberFormat="1" applyFont="1" applyFill="1" applyBorder="1" applyAlignment="1" applyProtection="1">
      <alignment horizontal="center" vertical="center"/>
    </xf>
    <xf numFmtId="0" fontId="8" fillId="3" borderId="13" xfId="0" applyFont="1" applyFill="1" applyBorder="1" applyAlignment="1">
      <alignment horizontal="center" vertical="center" wrapText="1"/>
    </xf>
    <xf numFmtId="9" fontId="52" fillId="3" borderId="1" xfId="19" applyFont="1" applyFill="1" applyBorder="1" applyAlignment="1">
      <alignment horizontal="center" vertical="center"/>
    </xf>
    <xf numFmtId="0" fontId="8" fillId="3" borderId="1" xfId="0" applyFont="1" applyFill="1" applyBorder="1" applyAlignment="1">
      <alignment horizontal="center" vertical="center" wrapText="1"/>
    </xf>
    <xf numFmtId="0" fontId="58" fillId="0" borderId="0" xfId="0" applyFont="1"/>
    <xf numFmtId="0" fontId="49" fillId="0" borderId="0" xfId="0" applyFont="1" applyFill="1" applyBorder="1" applyAlignment="1">
      <alignment horizontal="center" vertical="center" wrapText="1"/>
    </xf>
    <xf numFmtId="9" fontId="58" fillId="0" borderId="0" xfId="0" applyNumberFormat="1" applyFont="1"/>
    <xf numFmtId="0" fontId="58" fillId="0" borderId="0" xfId="0" applyFont="1" applyAlignment="1">
      <alignment horizontal="center" vertical="center"/>
    </xf>
    <xf numFmtId="0" fontId="4" fillId="0" borderId="0" xfId="0" applyFont="1" applyAlignment="1">
      <alignment wrapText="1"/>
    </xf>
    <xf numFmtId="0" fontId="36" fillId="3" borderId="0" xfId="0" applyFont="1" applyFill="1" applyBorder="1" applyProtection="1"/>
    <xf numFmtId="0" fontId="36" fillId="0" borderId="0" xfId="0" applyFont="1" applyFill="1" applyBorder="1" applyAlignment="1" applyProtection="1">
      <alignment horizontal="center"/>
    </xf>
    <xf numFmtId="0" fontId="9" fillId="0" borderId="0" xfId="0" applyFont="1" applyFill="1" applyBorder="1" applyAlignment="1" applyProtection="1">
      <alignment horizontal="center" vertical="center"/>
    </xf>
    <xf numFmtId="0" fontId="36" fillId="3" borderId="0" xfId="0" applyFont="1" applyFill="1" applyBorder="1" applyAlignment="1" applyProtection="1"/>
    <xf numFmtId="0" fontId="36" fillId="0" borderId="0" xfId="0" applyFont="1" applyFill="1" applyBorder="1" applyProtection="1"/>
    <xf numFmtId="0" fontId="4" fillId="0" borderId="0" xfId="0" applyFont="1" applyFill="1" applyAlignment="1" applyProtection="1">
      <alignment horizontal="center"/>
    </xf>
    <xf numFmtId="0" fontId="36" fillId="0" borderId="0" xfId="0" applyFont="1" applyFill="1" applyProtection="1"/>
    <xf numFmtId="0" fontId="36" fillId="0" borderId="0" xfId="0" applyFont="1" applyBorder="1" applyProtection="1"/>
    <xf numFmtId="0" fontId="59" fillId="0" borderId="0" xfId="0" applyFont="1" applyBorder="1" applyAlignment="1" applyProtection="1">
      <alignment vertical="center" wrapText="1"/>
    </xf>
    <xf numFmtId="0" fontId="59" fillId="0" borderId="0" xfId="0" applyFont="1" applyBorder="1" applyAlignment="1" applyProtection="1">
      <alignment horizontal="center" vertical="center" wrapText="1"/>
    </xf>
    <xf numFmtId="172" fontId="36" fillId="3" borderId="1" xfId="0" applyNumberFormat="1" applyFont="1" applyFill="1" applyBorder="1" applyAlignment="1">
      <alignment horizontal="center" vertical="center"/>
    </xf>
    <xf numFmtId="42" fontId="36" fillId="0" borderId="1" xfId="25" applyFont="1" applyBorder="1" applyAlignment="1" applyProtection="1">
      <alignment horizontal="center" vertical="center"/>
      <protection locked="0"/>
    </xf>
    <xf numFmtId="9" fontId="36" fillId="0" borderId="0" xfId="19" applyFont="1" applyProtection="1"/>
    <xf numFmtId="171" fontId="36" fillId="0" borderId="0" xfId="0" applyNumberFormat="1" applyFont="1" applyProtection="1"/>
    <xf numFmtId="41" fontId="58" fillId="0" borderId="0" xfId="24" applyFont="1"/>
    <xf numFmtId="41" fontId="8" fillId="0" borderId="0" xfId="0" applyNumberFormat="1" applyFont="1"/>
    <xf numFmtId="9" fontId="8" fillId="3" borderId="1" xfId="19" applyNumberFormat="1" applyFont="1" applyFill="1" applyBorder="1" applyAlignment="1">
      <alignment horizontal="center" vertical="center"/>
    </xf>
    <xf numFmtId="0" fontId="8" fillId="3" borderId="1" xfId="0" applyFont="1" applyFill="1" applyBorder="1" applyAlignment="1">
      <alignment horizontal="center" vertical="center" wrapText="1"/>
    </xf>
    <xf numFmtId="41" fontId="0" fillId="0" borderId="1" xfId="24" applyFont="1" applyBorder="1" applyAlignment="1">
      <alignment vertical="center"/>
    </xf>
    <xf numFmtId="9" fontId="8" fillId="27" borderId="1" xfId="0" applyNumberFormat="1" applyFont="1" applyFill="1" applyBorder="1" applyAlignment="1" applyProtection="1">
      <alignment horizontal="center" vertical="center" wrapText="1"/>
      <protection locked="0"/>
    </xf>
    <xf numFmtId="168" fontId="8" fillId="27" borderId="1" xfId="0" applyNumberFormat="1" applyFont="1" applyFill="1" applyBorder="1" applyAlignment="1" applyProtection="1">
      <alignment horizontal="center" vertical="center" wrapText="1"/>
      <protection locked="0"/>
    </xf>
    <xf numFmtId="10" fontId="8" fillId="28" borderId="1" xfId="19" applyNumberFormat="1" applyFont="1" applyFill="1" applyBorder="1" applyAlignment="1" applyProtection="1">
      <alignment vertical="center" wrapText="1"/>
      <protection locked="0"/>
    </xf>
    <xf numFmtId="9" fontId="9" fillId="29" borderId="1" xfId="19" applyFont="1" applyFill="1" applyBorder="1" applyAlignment="1" applyProtection="1">
      <alignment horizontal="right" vertical="center" wrapText="1"/>
      <protection locked="0"/>
    </xf>
    <xf numFmtId="41" fontId="4" fillId="30" borderId="1" xfId="24" applyFont="1" applyFill="1" applyBorder="1" applyAlignment="1" applyProtection="1">
      <alignment vertical="center" wrapText="1"/>
      <protection locked="0"/>
    </xf>
    <xf numFmtId="41" fontId="8" fillId="30" borderId="1" xfId="24" applyFont="1" applyFill="1" applyBorder="1" applyAlignment="1" applyProtection="1">
      <alignment vertical="center" wrapText="1"/>
      <protection locked="0"/>
    </xf>
    <xf numFmtId="42" fontId="36" fillId="1" borderId="1" xfId="25" applyFont="1" applyFill="1" applyBorder="1" applyAlignment="1" applyProtection="1">
      <alignment horizontal="center" vertical="center"/>
      <protection locked="0"/>
    </xf>
    <xf numFmtId="171" fontId="9" fillId="29" borderId="1" xfId="19" applyNumberFormat="1" applyFont="1" applyFill="1" applyBorder="1" applyAlignment="1" applyProtection="1">
      <alignment horizontal="right" vertical="center" wrapText="1"/>
      <protection locked="0"/>
    </xf>
    <xf numFmtId="169" fontId="4" fillId="1" borderId="1" xfId="0" applyNumberFormat="1" applyFont="1" applyFill="1" applyBorder="1" applyAlignment="1" applyProtection="1">
      <alignment horizontal="center" vertical="center" wrapText="1"/>
      <protection locked="0"/>
    </xf>
    <xf numFmtId="171" fontId="4" fillId="1" borderId="1" xfId="21" applyNumberFormat="1" applyFont="1" applyFill="1" applyBorder="1" applyAlignment="1" applyProtection="1">
      <alignment horizontal="center" vertical="center" wrapText="1"/>
      <protection locked="0"/>
    </xf>
    <xf numFmtId="171" fontId="8" fillId="30" borderId="1" xfId="21" applyNumberFormat="1" applyFont="1" applyFill="1" applyBorder="1" applyAlignment="1" applyProtection="1">
      <alignment vertical="center" wrapText="1"/>
      <protection locked="0"/>
    </xf>
    <xf numFmtId="10" fontId="9" fillId="29" borderId="1" xfId="19" applyNumberFormat="1" applyFont="1" applyFill="1" applyBorder="1" applyAlignment="1" applyProtection="1">
      <alignment horizontal="right" vertical="center" wrapText="1"/>
      <protection locked="0"/>
    </xf>
    <xf numFmtId="171" fontId="36" fillId="1" borderId="1" xfId="26" applyNumberFormat="1" applyFont="1" applyFill="1" applyBorder="1" applyAlignment="1" applyProtection="1">
      <alignment horizontal="center" vertical="center"/>
      <protection locked="0"/>
    </xf>
    <xf numFmtId="41" fontId="0" fillId="0" borderId="0" xfId="24" applyFont="1" applyAlignment="1">
      <alignment vertical="center"/>
    </xf>
    <xf numFmtId="171" fontId="8" fillId="28" borderId="1" xfId="19" applyNumberFormat="1" applyFont="1" applyFill="1" applyBorder="1" applyAlignment="1" applyProtection="1">
      <alignment vertical="center" wrapText="1"/>
      <protection locked="0"/>
    </xf>
    <xf numFmtId="0" fontId="36" fillId="31" borderId="0" xfId="0" applyFont="1" applyFill="1" applyBorder="1" applyProtection="1"/>
    <xf numFmtId="0" fontId="9" fillId="31" borderId="0" xfId="0" applyFont="1" applyFill="1" applyBorder="1" applyAlignment="1" applyProtection="1">
      <alignment horizontal="center" vertical="center"/>
    </xf>
    <xf numFmtId="0" fontId="36" fillId="31" borderId="0" xfId="0" applyFont="1" applyFill="1" applyProtection="1"/>
    <xf numFmtId="0" fontId="7" fillId="11" borderId="1" xfId="0" applyFont="1" applyFill="1" applyBorder="1" applyAlignment="1" applyProtection="1">
      <alignment horizontal="left" vertical="center" wrapText="1"/>
    </xf>
    <xf numFmtId="0" fontId="6" fillId="0" borderId="1" xfId="0" applyFont="1" applyBorder="1" applyAlignment="1" applyProtection="1">
      <alignment horizontal="justify" vertical="center" wrapText="1"/>
    </xf>
    <xf numFmtId="0" fontId="6" fillId="3" borderId="1" xfId="24" applyNumberFormat="1" applyFont="1" applyFill="1" applyBorder="1" applyAlignment="1" applyProtection="1">
      <alignment horizontal="justify" vertical="center" wrapText="1"/>
    </xf>
    <xf numFmtId="0" fontId="6" fillId="0" borderId="13" xfId="0" applyFont="1" applyFill="1" applyBorder="1" applyAlignment="1" applyProtection="1">
      <alignment horizontal="center" vertical="center" wrapText="1"/>
    </xf>
    <xf numFmtId="0" fontId="6" fillId="0" borderId="31" xfId="0"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6" fillId="3" borderId="13" xfId="0" applyFont="1" applyFill="1" applyBorder="1" applyAlignment="1" applyProtection="1">
      <alignment horizontal="justify" vertical="center" wrapText="1"/>
    </xf>
    <xf numFmtId="0" fontId="6" fillId="3" borderId="31" xfId="0" applyFont="1" applyFill="1" applyBorder="1" applyAlignment="1" applyProtection="1">
      <alignment horizontal="justify" vertical="center" wrapText="1"/>
    </xf>
    <xf numFmtId="0" fontId="6" fillId="3" borderId="23" xfId="0" applyFont="1" applyFill="1" applyBorder="1" applyAlignment="1" applyProtection="1">
      <alignment horizontal="justify" vertical="center" wrapText="1"/>
    </xf>
    <xf numFmtId="0" fontId="6" fillId="0" borderId="13" xfId="0" applyFont="1" applyFill="1" applyBorder="1" applyAlignment="1" applyProtection="1">
      <alignment horizontal="left" vertical="center" wrapText="1"/>
    </xf>
    <xf numFmtId="0" fontId="6" fillId="0" borderId="31"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21" borderId="1" xfId="0" applyFont="1" applyFill="1" applyBorder="1" applyAlignment="1" applyProtection="1">
      <alignment horizontal="justify" vertical="center" wrapText="1"/>
    </xf>
    <xf numFmtId="41" fontId="6" fillId="3" borderId="1" xfId="24" applyFont="1" applyFill="1" applyBorder="1" applyAlignment="1" applyProtection="1">
      <alignment horizontal="justify" vertical="center" wrapText="1"/>
    </xf>
    <xf numFmtId="0" fontId="6" fillId="3" borderId="1" xfId="24" applyNumberFormat="1" applyFont="1" applyFill="1" applyBorder="1" applyAlignment="1" applyProtection="1">
      <alignment horizontal="justify" vertical="center"/>
    </xf>
    <xf numFmtId="0" fontId="12" fillId="10" borderId="9" xfId="11" applyFont="1" applyFill="1" applyBorder="1" applyAlignment="1" applyProtection="1">
      <alignment horizontal="center" vertical="center" wrapText="1"/>
    </xf>
    <xf numFmtId="0" fontId="12" fillId="10" borderId="5" xfId="11" applyFont="1" applyFill="1" applyBorder="1" applyAlignment="1" applyProtection="1">
      <alignment horizontal="center" vertical="center" wrapText="1"/>
    </xf>
    <xf numFmtId="0" fontId="12" fillId="10" borderId="1" xfId="11" applyFont="1" applyFill="1" applyBorder="1" applyAlignment="1" applyProtection="1">
      <alignment horizontal="center" vertical="center" wrapText="1"/>
    </xf>
    <xf numFmtId="0" fontId="7" fillId="10" borderId="13" xfId="11" applyFont="1" applyFill="1" applyBorder="1" applyAlignment="1" applyProtection="1">
      <alignment horizontal="center" vertical="center" wrapText="1"/>
    </xf>
    <xf numFmtId="0" fontId="7" fillId="10" borderId="23" xfId="11" applyFont="1" applyFill="1" applyBorder="1" applyAlignment="1" applyProtection="1">
      <alignment horizontal="center" vertical="center" wrapText="1"/>
    </xf>
    <xf numFmtId="0" fontId="0" fillId="3" borderId="48" xfId="0" applyFill="1" applyBorder="1" applyAlignment="1" applyProtection="1">
      <alignment horizontal="center"/>
    </xf>
    <xf numFmtId="0" fontId="0" fillId="3" borderId="49" xfId="0" applyFill="1" applyBorder="1" applyAlignment="1" applyProtection="1">
      <alignment horizontal="center"/>
    </xf>
    <xf numFmtId="0" fontId="0" fillId="3" borderId="2" xfId="0" applyFill="1" applyBorder="1" applyAlignment="1" applyProtection="1">
      <alignment horizontal="center"/>
    </xf>
    <xf numFmtId="0" fontId="0" fillId="3" borderId="6" xfId="0" applyFill="1" applyBorder="1" applyAlignment="1" applyProtection="1">
      <alignment horizontal="center"/>
    </xf>
    <xf numFmtId="0" fontId="0" fillId="3" borderId="32" xfId="0" applyFill="1" applyBorder="1" applyAlignment="1" applyProtection="1">
      <alignment horizontal="center"/>
    </xf>
    <xf numFmtId="0" fontId="0" fillId="3" borderId="34" xfId="0" applyFill="1" applyBorder="1" applyAlignment="1" applyProtection="1">
      <alignment horizontal="center"/>
    </xf>
    <xf numFmtId="0" fontId="5" fillId="0" borderId="25"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5" fillId="0" borderId="32" xfId="0" applyFont="1" applyBorder="1" applyAlignment="1" applyProtection="1">
      <alignment horizontal="center" vertical="center" wrapText="1"/>
    </xf>
    <xf numFmtId="0" fontId="5" fillId="0" borderId="33"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xf>
    <xf numFmtId="0" fontId="5" fillId="3" borderId="5"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16" fillId="0" borderId="0" xfId="0" applyFont="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5" fillId="3" borderId="25" xfId="0" applyFont="1" applyFill="1" applyBorder="1" applyAlignment="1" applyProtection="1">
      <alignment horizontal="center" vertical="center" wrapText="1"/>
    </xf>
    <xf numFmtId="0" fontId="5" fillId="3" borderId="26" xfId="0" applyFont="1" applyFill="1" applyBorder="1" applyAlignment="1" applyProtection="1">
      <alignment horizontal="center" vertical="center" wrapText="1"/>
    </xf>
    <xf numFmtId="0" fontId="5" fillId="3" borderId="27" xfId="0" applyFont="1" applyFill="1" applyBorder="1" applyAlignment="1" applyProtection="1">
      <alignment horizontal="center" vertical="center" wrapText="1"/>
    </xf>
    <xf numFmtId="0" fontId="7" fillId="9" borderId="1" xfId="0" applyFont="1" applyFill="1" applyBorder="1" applyAlignment="1" applyProtection="1">
      <alignment horizontal="center" vertical="center"/>
    </xf>
    <xf numFmtId="0" fontId="12" fillId="10" borderId="1" xfId="0" applyFont="1" applyFill="1" applyBorder="1" applyAlignment="1" applyProtection="1">
      <alignment horizontal="center" vertical="center" wrapText="1"/>
    </xf>
    <xf numFmtId="0" fontId="12" fillId="10" borderId="4" xfId="11" applyFont="1" applyFill="1" applyBorder="1" applyAlignment="1" applyProtection="1">
      <alignment horizontal="center" vertical="center" wrapText="1"/>
    </xf>
    <xf numFmtId="0" fontId="27" fillId="0" borderId="0" xfId="0" applyFont="1" applyAlignment="1" applyProtection="1">
      <alignment horizontal="center"/>
    </xf>
    <xf numFmtId="168" fontId="4" fillId="0" borderId="1" xfId="0" applyNumberFormat="1" applyFont="1" applyFill="1" applyBorder="1" applyAlignment="1" applyProtection="1">
      <alignment horizontal="center" vertical="center" wrapText="1"/>
    </xf>
    <xf numFmtId="168" fontId="11" fillId="0" borderId="1" xfId="0" applyNumberFormat="1" applyFont="1" applyFill="1" applyBorder="1" applyAlignment="1" applyProtection="1">
      <alignment horizontal="center" vertical="center" wrapText="1"/>
    </xf>
    <xf numFmtId="0" fontId="7" fillId="9" borderId="9" xfId="0" applyFont="1" applyFill="1" applyBorder="1" applyAlignment="1" applyProtection="1">
      <alignment horizontal="center" vertical="center" wrapText="1"/>
    </xf>
    <xf numFmtId="0" fontId="7" fillId="9" borderId="5" xfId="0" applyFont="1" applyFill="1" applyBorder="1" applyAlignment="1" applyProtection="1">
      <alignment horizontal="center" vertical="center" wrapText="1"/>
    </xf>
    <xf numFmtId="0" fontId="7" fillId="9" borderId="4"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xf>
    <xf numFmtId="9"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7" fillId="9" borderId="1" xfId="0" applyFont="1" applyFill="1" applyBorder="1" applyAlignment="1" applyProtection="1">
      <alignment horizontal="center" vertical="center" wrapText="1"/>
    </xf>
    <xf numFmtId="0" fontId="11" fillId="0" borderId="1" xfId="0" applyFont="1" applyFill="1" applyBorder="1" applyAlignment="1" applyProtection="1">
      <alignment horizontal="justify" vertical="center" wrapText="1"/>
      <protection locked="0"/>
    </xf>
    <xf numFmtId="0" fontId="11" fillId="3" borderId="1" xfId="0" applyFont="1" applyFill="1" applyBorder="1" applyAlignment="1" applyProtection="1">
      <alignment horizontal="justify" vertical="center" wrapText="1"/>
      <protection locked="0"/>
    </xf>
    <xf numFmtId="0" fontId="7" fillId="0" borderId="1" xfId="0" applyFont="1" applyFill="1" applyBorder="1" applyAlignment="1" applyProtection="1">
      <alignment horizontal="center" vertical="center" wrapText="1"/>
    </xf>
    <xf numFmtId="0" fontId="3" fillId="9" borderId="3" xfId="0" applyFont="1" applyFill="1" applyBorder="1" applyAlignment="1" applyProtection="1">
      <alignment horizontal="center" vertical="center" wrapText="1"/>
    </xf>
    <xf numFmtId="0" fontId="3" fillId="9" borderId="7" xfId="0" applyFont="1" applyFill="1" applyBorder="1" applyAlignment="1" applyProtection="1">
      <alignment horizontal="center" vertical="center" wrapText="1"/>
    </xf>
    <xf numFmtId="0" fontId="3" fillId="9" borderId="14" xfId="0" applyFont="1" applyFill="1" applyBorder="1" applyAlignment="1" applyProtection="1">
      <alignment horizontal="center" vertical="center" wrapText="1"/>
    </xf>
    <xf numFmtId="0" fontId="0" fillId="0" borderId="1" xfId="0" applyFont="1" applyFill="1" applyBorder="1" applyAlignment="1" applyProtection="1">
      <alignment horizontal="center"/>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3" borderId="1" xfId="0" applyFont="1" applyFill="1" applyBorder="1" applyAlignment="1" applyProtection="1">
      <alignment horizontal="center" vertical="center"/>
    </xf>
    <xf numFmtId="0" fontId="34" fillId="0" borderId="35" xfId="13" applyFont="1" applyFill="1" applyBorder="1" applyAlignment="1">
      <alignment horizontal="center" vertical="center" wrapText="1"/>
    </xf>
    <xf numFmtId="0" fontId="34" fillId="0" borderId="37" xfId="13" applyFont="1" applyFill="1" applyBorder="1" applyAlignment="1">
      <alignment horizontal="center" vertical="center" wrapText="1"/>
    </xf>
    <xf numFmtId="0" fontId="34" fillId="0" borderId="43" xfId="13" applyFont="1" applyFill="1" applyBorder="1" applyAlignment="1">
      <alignment horizontal="center" vertical="center" wrapText="1"/>
    </xf>
    <xf numFmtId="0" fontId="12" fillId="14" borderId="25" xfId="13" applyFont="1" applyFill="1" applyBorder="1" applyAlignment="1">
      <alignment horizontal="center" vertical="center"/>
    </xf>
    <xf numFmtId="0" fontId="12" fillId="14" borderId="27" xfId="13" applyFont="1" applyFill="1" applyBorder="1" applyAlignment="1">
      <alignment horizontal="center" vertical="center"/>
    </xf>
    <xf numFmtId="0" fontId="13" fillId="14" borderId="25" xfId="13" applyFont="1" applyFill="1" applyBorder="1" applyAlignment="1">
      <alignment horizontal="center"/>
    </xf>
    <xf numFmtId="0" fontId="13" fillId="14" borderId="26" xfId="13" applyFont="1" applyFill="1" applyBorder="1" applyAlignment="1">
      <alignment horizontal="center"/>
    </xf>
    <xf numFmtId="0" fontId="13" fillId="14" borderId="47" xfId="13" applyFont="1" applyFill="1" applyBorder="1" applyAlignment="1">
      <alignment horizontal="center"/>
    </xf>
    <xf numFmtId="0" fontId="7" fillId="15" borderId="1" xfId="13" applyFont="1" applyFill="1" applyBorder="1" applyAlignment="1">
      <alignment horizontal="center" vertical="center" wrapText="1"/>
    </xf>
    <xf numFmtId="0" fontId="29" fillId="17" borderId="1" xfId="20" applyFont="1" applyFill="1" applyBorder="1" applyAlignment="1">
      <alignment horizontal="center" vertical="center" wrapText="1"/>
    </xf>
    <xf numFmtId="0" fontId="29" fillId="18" borderId="1" xfId="20" applyFont="1" applyFill="1" applyBorder="1" applyAlignment="1">
      <alignment horizontal="center" vertical="center" wrapText="1"/>
    </xf>
    <xf numFmtId="0" fontId="33" fillId="0" borderId="1" xfId="13" applyFont="1" applyFill="1" applyBorder="1" applyAlignment="1">
      <alignment horizontal="center" vertical="center" wrapText="1"/>
    </xf>
    <xf numFmtId="169" fontId="11" fillId="10" borderId="3" xfId="13" applyNumberFormat="1" applyFont="1" applyFill="1" applyBorder="1" applyAlignment="1">
      <alignment horizontal="center" vertical="center" wrapText="1"/>
    </xf>
    <xf numFmtId="169" fontId="11" fillId="10" borderId="7" xfId="13" applyNumberFormat="1" applyFont="1" applyFill="1" applyBorder="1" applyAlignment="1">
      <alignment horizontal="center" vertical="center" wrapText="1"/>
    </xf>
    <xf numFmtId="169" fontId="11" fillId="10" borderId="14" xfId="13" applyNumberFormat="1" applyFont="1" applyFill="1" applyBorder="1" applyAlignment="1">
      <alignment horizontal="center" vertical="center" wrapText="1"/>
    </xf>
    <xf numFmtId="169" fontId="11" fillId="10" borderId="17" xfId="13" applyNumberFormat="1" applyFont="1" applyFill="1" applyBorder="1" applyAlignment="1">
      <alignment horizontal="center" vertical="center" wrapText="1"/>
    </xf>
    <xf numFmtId="169" fontId="11" fillId="10" borderId="0" xfId="13" applyNumberFormat="1" applyFont="1" applyFill="1" applyBorder="1" applyAlignment="1">
      <alignment horizontal="center" vertical="center" wrapText="1"/>
    </xf>
    <xf numFmtId="169" fontId="11" fillId="10" borderId="18" xfId="13" applyNumberFormat="1" applyFont="1" applyFill="1" applyBorder="1" applyAlignment="1">
      <alignment horizontal="center" vertical="center" wrapText="1"/>
    </xf>
    <xf numFmtId="169" fontId="11" fillId="10" borderId="19" xfId="13" applyNumberFormat="1" applyFont="1" applyFill="1" applyBorder="1" applyAlignment="1">
      <alignment horizontal="center" vertical="center" wrapText="1"/>
    </xf>
    <xf numFmtId="169" fontId="11" fillId="10" borderId="20" xfId="13" applyNumberFormat="1" applyFont="1" applyFill="1" applyBorder="1" applyAlignment="1">
      <alignment horizontal="center" vertical="center" wrapText="1"/>
    </xf>
    <xf numFmtId="169" fontId="11" fillId="10" borderId="21" xfId="13" applyNumberFormat="1" applyFont="1" applyFill="1" applyBorder="1" applyAlignment="1">
      <alignment horizontal="center" vertical="center" wrapText="1"/>
    </xf>
    <xf numFmtId="167" fontId="11" fillId="0" borderId="1" xfId="1" applyFont="1" applyBorder="1" applyAlignment="1">
      <alignment horizontal="center" vertical="center" wrapText="1"/>
    </xf>
    <xf numFmtId="168" fontId="11" fillId="3" borderId="3" xfId="13" applyNumberFormat="1" applyFont="1" applyFill="1" applyBorder="1" applyAlignment="1" applyProtection="1">
      <alignment horizontal="center" vertical="center" wrapText="1"/>
      <protection locked="0"/>
    </xf>
    <xf numFmtId="168" fontId="11" fillId="3" borderId="7" xfId="13" applyNumberFormat="1" applyFont="1" applyFill="1" applyBorder="1" applyAlignment="1" applyProtection="1">
      <alignment horizontal="center" vertical="center" wrapText="1"/>
      <protection locked="0"/>
    </xf>
    <xf numFmtId="168" fontId="11" fillId="3" borderId="14" xfId="13" applyNumberFormat="1" applyFont="1" applyFill="1" applyBorder="1" applyAlignment="1" applyProtection="1">
      <alignment horizontal="center" vertical="center" wrapText="1"/>
      <protection locked="0"/>
    </xf>
    <xf numFmtId="168" fontId="11" fillId="3" borderId="17" xfId="13" applyNumberFormat="1" applyFont="1" applyFill="1" applyBorder="1" applyAlignment="1" applyProtection="1">
      <alignment horizontal="center" vertical="center" wrapText="1"/>
      <protection locked="0"/>
    </xf>
    <xf numFmtId="168" fontId="11" fillId="3" borderId="0" xfId="13" applyNumberFormat="1" applyFont="1" applyFill="1" applyBorder="1" applyAlignment="1" applyProtection="1">
      <alignment horizontal="center" vertical="center" wrapText="1"/>
      <protection locked="0"/>
    </xf>
    <xf numFmtId="168" fontId="11" fillId="3" borderId="18" xfId="13" applyNumberFormat="1" applyFont="1" applyFill="1" applyBorder="1" applyAlignment="1" applyProtection="1">
      <alignment horizontal="center" vertical="center" wrapText="1"/>
      <protection locked="0"/>
    </xf>
    <xf numFmtId="168" fontId="11" fillId="3" borderId="19" xfId="13" applyNumberFormat="1" applyFont="1" applyFill="1" applyBorder="1" applyAlignment="1" applyProtection="1">
      <alignment horizontal="center" vertical="center" wrapText="1"/>
      <protection locked="0"/>
    </xf>
    <xf numFmtId="168" fontId="11" fillId="3" borderId="20" xfId="13" applyNumberFormat="1" applyFont="1" applyFill="1" applyBorder="1" applyAlignment="1" applyProtection="1">
      <alignment horizontal="center" vertical="center" wrapText="1"/>
      <protection locked="0"/>
    </xf>
    <xf numFmtId="168" fontId="11" fillId="3" borderId="21" xfId="13" applyNumberFormat="1" applyFont="1" applyFill="1" applyBorder="1" applyAlignment="1" applyProtection="1">
      <alignment horizontal="center" vertical="center" wrapText="1"/>
      <protection locked="0"/>
    </xf>
    <xf numFmtId="0" fontId="11" fillId="0" borderId="1" xfId="13" applyFont="1" applyBorder="1" applyAlignment="1" applyProtection="1">
      <alignment horizontal="center" vertical="center" wrapText="1"/>
      <protection locked="0"/>
    </xf>
    <xf numFmtId="0" fontId="29" fillId="16" borderId="1" xfId="13" applyFont="1" applyFill="1" applyBorder="1" applyAlignment="1">
      <alignment horizontal="center" vertical="center" wrapText="1"/>
    </xf>
    <xf numFmtId="0" fontId="7" fillId="14" borderId="1" xfId="13" applyFont="1" applyFill="1" applyBorder="1" applyAlignment="1">
      <alignment horizontal="center" vertical="center"/>
    </xf>
    <xf numFmtId="169" fontId="7" fillId="14" borderId="9" xfId="13" applyNumberFormat="1" applyFont="1" applyFill="1" applyBorder="1" applyAlignment="1">
      <alignment horizontal="center" vertical="center" wrapText="1"/>
    </xf>
    <xf numFmtId="169" fontId="7" fillId="14" borderId="5" xfId="13" applyNumberFormat="1" applyFont="1" applyFill="1" applyBorder="1" applyAlignment="1">
      <alignment horizontal="center" vertical="center" wrapText="1"/>
    </xf>
    <xf numFmtId="169" fontId="7" fillId="14" borderId="4" xfId="13" applyNumberFormat="1" applyFont="1" applyFill="1" applyBorder="1" applyAlignment="1">
      <alignment horizontal="center" vertical="center" wrapText="1"/>
    </xf>
    <xf numFmtId="169" fontId="31" fillId="14" borderId="9" xfId="13" applyNumberFormat="1" applyFont="1" applyFill="1" applyBorder="1" applyAlignment="1" applyProtection="1">
      <alignment horizontal="center" vertical="center" wrapText="1"/>
    </xf>
    <xf numFmtId="169" fontId="31" fillId="14" borderId="5" xfId="13" applyNumberFormat="1" applyFont="1" applyFill="1" applyBorder="1" applyAlignment="1" applyProtection="1">
      <alignment horizontal="center" vertical="center" wrapText="1"/>
    </xf>
    <xf numFmtId="169" fontId="31" fillId="14" borderId="4" xfId="13"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3" fillId="9" borderId="1" xfId="0" applyFont="1" applyFill="1" applyBorder="1" applyAlignment="1" applyProtection="1">
      <alignment horizontal="center" vertical="center" wrapText="1"/>
    </xf>
    <xf numFmtId="0" fontId="8" fillId="0" borderId="1" xfId="0" applyFont="1" applyBorder="1" applyAlignment="1" applyProtection="1">
      <alignment horizontal="center" vertical="center" wrapText="1"/>
    </xf>
    <xf numFmtId="0" fontId="9" fillId="11" borderId="1" xfId="0" applyFont="1" applyFill="1" applyBorder="1" applyAlignment="1" applyProtection="1">
      <alignment horizontal="justify" vertical="center" wrapText="1"/>
    </xf>
    <xf numFmtId="0" fontId="36" fillId="3" borderId="48" xfId="0" applyFont="1" applyFill="1" applyBorder="1" applyAlignment="1" applyProtection="1">
      <alignment horizontal="center"/>
    </xf>
    <xf numFmtId="0" fontId="36" fillId="3" borderId="49" xfId="0" applyFont="1" applyFill="1" applyBorder="1" applyAlignment="1" applyProtection="1">
      <alignment horizontal="center"/>
    </xf>
    <xf numFmtId="0" fontId="36" fillId="3" borderId="2" xfId="0" applyFont="1" applyFill="1" applyBorder="1" applyAlignment="1" applyProtection="1">
      <alignment horizontal="center"/>
    </xf>
    <xf numFmtId="0" fontId="36" fillId="3" borderId="6" xfId="0" applyFont="1" applyFill="1" applyBorder="1" applyAlignment="1" applyProtection="1">
      <alignment horizontal="center"/>
    </xf>
    <xf numFmtId="0" fontId="36" fillId="3" borderId="32" xfId="0" applyFont="1" applyFill="1" applyBorder="1" applyAlignment="1" applyProtection="1">
      <alignment horizontal="center"/>
    </xf>
    <xf numFmtId="0" fontId="36" fillId="3" borderId="34" xfId="0" applyFont="1" applyFill="1" applyBorder="1" applyAlignment="1" applyProtection="1">
      <alignment horizontal="center"/>
    </xf>
    <xf numFmtId="0" fontId="9" fillId="0" borderId="25" xfId="0" applyFont="1" applyFill="1" applyBorder="1" applyAlignment="1" applyProtection="1">
      <alignment horizontal="center" vertical="center" wrapText="1"/>
    </xf>
    <xf numFmtId="0" fontId="9" fillId="0" borderId="26" xfId="0" applyFont="1" applyFill="1" applyBorder="1" applyAlignment="1" applyProtection="1">
      <alignment horizontal="center" vertical="center" wrapText="1"/>
    </xf>
    <xf numFmtId="0" fontId="9" fillId="0" borderId="27" xfId="0" applyFont="1" applyFill="1" applyBorder="1" applyAlignment="1" applyProtection="1">
      <alignment horizontal="center" vertical="center" wrapText="1"/>
    </xf>
    <xf numFmtId="0" fontId="9" fillId="0" borderId="25"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9" fillId="0" borderId="27" xfId="0" applyFont="1" applyFill="1" applyBorder="1" applyAlignment="1" applyProtection="1">
      <alignment horizontal="center" vertical="center"/>
    </xf>
    <xf numFmtId="0" fontId="9" fillId="3" borderId="25" xfId="0" applyFont="1" applyFill="1" applyBorder="1" applyAlignment="1" applyProtection="1">
      <alignment horizontal="center" vertical="center"/>
    </xf>
    <xf numFmtId="0" fontId="9" fillId="3" borderId="26" xfId="0" applyFont="1" applyFill="1" applyBorder="1" applyAlignment="1" applyProtection="1">
      <alignment horizontal="center" vertical="center"/>
    </xf>
    <xf numFmtId="0" fontId="9" fillId="3" borderId="27" xfId="0" applyFont="1" applyFill="1" applyBorder="1" applyAlignment="1" applyProtection="1">
      <alignment horizontal="center" vertical="center"/>
    </xf>
    <xf numFmtId="0" fontId="9" fillId="0" borderId="25" xfId="0" applyFont="1" applyBorder="1" applyAlignment="1" applyProtection="1">
      <alignment horizontal="center" vertical="center" wrapText="1"/>
    </xf>
    <xf numFmtId="0" fontId="9" fillId="0" borderId="27" xfId="0" applyFont="1" applyBorder="1" applyAlignment="1" applyProtection="1">
      <alignment horizontal="center" vertical="center" wrapText="1"/>
    </xf>
    <xf numFmtId="0" fontId="9" fillId="0" borderId="26" xfId="0" applyFont="1" applyBorder="1" applyAlignment="1" applyProtection="1">
      <alignment horizontal="center" vertical="center" wrapText="1"/>
    </xf>
    <xf numFmtId="0" fontId="9" fillId="0" borderId="32" xfId="0" applyFont="1" applyBorder="1" applyAlignment="1" applyProtection="1">
      <alignment horizontal="center" vertical="center" wrapText="1"/>
    </xf>
    <xf numFmtId="0" fontId="9" fillId="0" borderId="34" xfId="0" applyFont="1" applyBorder="1" applyAlignment="1" applyProtection="1">
      <alignment horizontal="center" vertical="center" wrapText="1"/>
    </xf>
    <xf numFmtId="0" fontId="8" fillId="21" borderId="1" xfId="0" applyFont="1" applyFill="1" applyBorder="1" applyAlignment="1" applyProtection="1">
      <alignment horizontal="center" vertical="center" wrapText="1"/>
    </xf>
    <xf numFmtId="9" fontId="4" fillId="2" borderId="1" xfId="17" applyFont="1" applyFill="1" applyBorder="1" applyAlignment="1" applyProtection="1">
      <alignment horizontal="center" vertical="center"/>
    </xf>
    <xf numFmtId="0" fontId="4" fillId="0" borderId="1" xfId="14" applyFont="1" applyFill="1" applyBorder="1" applyAlignment="1" applyProtection="1">
      <alignment horizontal="left" vertical="center" wrapText="1"/>
    </xf>
    <xf numFmtId="0" fontId="4" fillId="0" borderId="10" xfId="14" applyFont="1" applyFill="1" applyBorder="1" applyAlignment="1" applyProtection="1">
      <alignment horizontal="left" vertical="center" wrapText="1"/>
    </xf>
    <xf numFmtId="0" fontId="4" fillId="3" borderId="1" xfId="17" applyNumberFormat="1" applyFont="1" applyFill="1" applyBorder="1" applyAlignment="1" applyProtection="1">
      <alignment horizontal="center" vertical="center" wrapText="1"/>
    </xf>
    <xf numFmtId="0" fontId="4" fillId="3" borderId="10" xfId="17" applyNumberFormat="1" applyFont="1" applyFill="1" applyBorder="1" applyAlignment="1" applyProtection="1">
      <alignment horizontal="center" vertical="center" wrapText="1"/>
    </xf>
    <xf numFmtId="1" fontId="4" fillId="3" borderId="1" xfId="5" applyNumberFormat="1" applyFont="1" applyFill="1" applyBorder="1" applyAlignment="1" applyProtection="1">
      <alignment horizontal="center" vertical="center" wrapText="1"/>
    </xf>
    <xf numFmtId="1" fontId="4" fillId="3" borderId="10" xfId="5" applyNumberFormat="1" applyFont="1" applyFill="1" applyBorder="1" applyAlignment="1" applyProtection="1">
      <alignment horizontal="center" vertical="center" wrapText="1"/>
    </xf>
    <xf numFmtId="0" fontId="3" fillId="5" borderId="9" xfId="14" applyFont="1" applyFill="1" applyBorder="1" applyAlignment="1" applyProtection="1">
      <alignment horizontal="left" vertical="center" wrapText="1"/>
    </xf>
    <xf numFmtId="0" fontId="3" fillId="5" borderId="4" xfId="14" applyFont="1" applyFill="1" applyBorder="1" applyAlignment="1" applyProtection="1">
      <alignment horizontal="left" vertical="center" wrapText="1"/>
    </xf>
    <xf numFmtId="0" fontId="4" fillId="2" borderId="9" xfId="14" applyFont="1" applyFill="1" applyBorder="1" applyAlignment="1" applyProtection="1">
      <alignment horizontal="center" vertical="center"/>
    </xf>
    <xf numFmtId="0" fontId="4" fillId="2" borderId="5" xfId="14" applyFont="1" applyFill="1" applyBorder="1" applyAlignment="1" applyProtection="1">
      <alignment horizontal="center" vertical="center"/>
    </xf>
    <xf numFmtId="0" fontId="3" fillId="2" borderId="2" xfId="14" applyFont="1" applyFill="1" applyBorder="1" applyAlignment="1" applyProtection="1">
      <alignment horizontal="center" vertical="center"/>
    </xf>
    <xf numFmtId="0" fontId="3" fillId="2" borderId="0" xfId="14" applyFont="1" applyFill="1" applyBorder="1" applyAlignment="1" applyProtection="1">
      <alignment horizontal="center" vertical="center"/>
    </xf>
    <xf numFmtId="0" fontId="3" fillId="2" borderId="6" xfId="14" applyFont="1" applyFill="1" applyBorder="1" applyAlignment="1" applyProtection="1">
      <alignment horizontal="center" vertical="center"/>
    </xf>
    <xf numFmtId="0" fontId="4" fillId="0" borderId="1" xfId="14" applyFont="1" applyBorder="1" applyAlignment="1" applyProtection="1">
      <alignment horizontal="center" vertical="center" wrapText="1"/>
    </xf>
    <xf numFmtId="0" fontId="9" fillId="0" borderId="22" xfId="14" applyFont="1" applyFill="1" applyBorder="1" applyAlignment="1" applyProtection="1">
      <alignment horizontal="center" vertical="center"/>
    </xf>
    <xf numFmtId="0" fontId="9" fillId="0" borderId="7" xfId="14" applyFont="1" applyFill="1" applyBorder="1" applyAlignment="1" applyProtection="1">
      <alignment horizontal="center" vertical="center"/>
    </xf>
    <xf numFmtId="0" fontId="9" fillId="0" borderId="12" xfId="14" applyFont="1" applyFill="1" applyBorder="1" applyAlignment="1" applyProtection="1">
      <alignment horizontal="center" vertical="center"/>
    </xf>
    <xf numFmtId="0" fontId="9" fillId="4" borderId="8" xfId="14" applyFont="1" applyFill="1" applyBorder="1" applyAlignment="1" applyProtection="1">
      <alignment horizontal="center" vertical="center"/>
    </xf>
    <xf numFmtId="0" fontId="9" fillId="4" borderId="1" xfId="14" applyFont="1" applyFill="1" applyBorder="1" applyAlignment="1" applyProtection="1">
      <alignment horizontal="center" vertical="center"/>
    </xf>
    <xf numFmtId="0" fontId="9" fillId="4" borderId="10" xfId="14" applyFont="1" applyFill="1" applyBorder="1" applyAlignment="1" applyProtection="1">
      <alignment horizontal="center" vertical="center"/>
    </xf>
    <xf numFmtId="0" fontId="4" fillId="3" borderId="9" xfId="14" applyFont="1" applyFill="1" applyBorder="1" applyAlignment="1" applyProtection="1">
      <alignment horizontal="center" vertical="center" wrapText="1"/>
    </xf>
    <xf numFmtId="0" fontId="4" fillId="3" borderId="5" xfId="14" applyFont="1" applyFill="1" applyBorder="1" applyAlignment="1" applyProtection="1">
      <alignment horizontal="center" vertical="center" wrapText="1"/>
    </xf>
    <xf numFmtId="0" fontId="4" fillId="3" borderId="4" xfId="14" applyFont="1" applyFill="1" applyBorder="1" applyAlignment="1" applyProtection="1">
      <alignment horizontal="center" vertical="center" wrapText="1"/>
    </xf>
    <xf numFmtId="0" fontId="4" fillId="3" borderId="1" xfId="14" applyFont="1" applyFill="1" applyBorder="1" applyAlignment="1" applyProtection="1">
      <alignment horizontal="center" vertical="center" wrapText="1"/>
    </xf>
    <xf numFmtId="0" fontId="4" fillId="3" borderId="10" xfId="14" applyFont="1" applyFill="1" applyBorder="1" applyAlignment="1" applyProtection="1">
      <alignment horizontal="center" vertical="center" wrapText="1"/>
    </xf>
    <xf numFmtId="0" fontId="4" fillId="3" borderId="1" xfId="14" applyFont="1" applyFill="1" applyBorder="1" applyAlignment="1" applyProtection="1">
      <alignment horizontal="left" vertical="center" wrapText="1"/>
    </xf>
    <xf numFmtId="0" fontId="4" fillId="3" borderId="10" xfId="14" applyFont="1" applyFill="1" applyBorder="1" applyAlignment="1" applyProtection="1">
      <alignment horizontal="left" vertical="center" wrapText="1"/>
    </xf>
    <xf numFmtId="0" fontId="4" fillId="3" borderId="50" xfId="0" applyFont="1" applyFill="1" applyBorder="1" applyAlignment="1" applyProtection="1">
      <alignment horizontal="center" vertical="center" wrapText="1"/>
    </xf>
    <xf numFmtId="0" fontId="4" fillId="3" borderId="51" xfId="0" applyFont="1" applyFill="1" applyBorder="1" applyProtection="1"/>
    <xf numFmtId="0" fontId="4" fillId="3" borderId="54" xfId="0" applyFont="1" applyFill="1" applyBorder="1" applyProtection="1"/>
    <xf numFmtId="0" fontId="3" fillId="5" borderId="1" xfId="14" applyFont="1" applyFill="1" applyBorder="1" applyAlignment="1" applyProtection="1">
      <alignment horizontal="center" vertical="center"/>
    </xf>
    <xf numFmtId="9" fontId="3" fillId="5" borderId="1" xfId="17" applyFont="1" applyFill="1" applyBorder="1" applyAlignment="1" applyProtection="1">
      <alignment horizontal="center" vertical="center"/>
    </xf>
    <xf numFmtId="9" fontId="3" fillId="5" borderId="10" xfId="17" applyFont="1" applyFill="1" applyBorder="1" applyAlignment="1" applyProtection="1">
      <alignment horizontal="center" vertical="center"/>
    </xf>
    <xf numFmtId="0" fontId="4" fillId="2" borderId="1" xfId="14" applyFont="1" applyFill="1" applyBorder="1" applyAlignment="1" applyProtection="1">
      <alignment horizontal="center" vertical="center" wrapText="1"/>
    </xf>
    <xf numFmtId="0" fontId="4" fillId="2" borderId="57" xfId="14" applyFont="1" applyFill="1" applyBorder="1" applyAlignment="1" applyProtection="1">
      <alignment horizontal="center" vertical="center" wrapText="1"/>
    </xf>
    <xf numFmtId="0" fontId="3" fillId="5" borderId="3" xfId="14" applyFont="1" applyFill="1" applyBorder="1" applyAlignment="1" applyProtection="1">
      <alignment horizontal="left" vertical="center" wrapText="1"/>
    </xf>
    <xf numFmtId="0" fontId="3" fillId="5" borderId="14" xfId="14" applyFont="1" applyFill="1" applyBorder="1" applyAlignment="1" applyProtection="1">
      <alignment horizontal="left" vertical="center" wrapText="1"/>
    </xf>
    <xf numFmtId="0" fontId="3" fillId="5" borderId="58" xfId="14" applyFont="1" applyFill="1" applyBorder="1" applyAlignment="1" applyProtection="1">
      <alignment horizontal="left" vertical="center" wrapText="1"/>
    </xf>
    <xf numFmtId="0" fontId="3" fillId="5" borderId="59" xfId="14" applyFont="1" applyFill="1" applyBorder="1" applyAlignment="1" applyProtection="1">
      <alignment horizontal="left" vertical="center" wrapText="1"/>
    </xf>
    <xf numFmtId="0" fontId="4" fillId="2" borderId="3" xfId="14" applyFont="1" applyFill="1" applyBorder="1" applyAlignment="1" applyProtection="1">
      <alignment horizontal="center" vertical="center" wrapText="1"/>
    </xf>
    <xf numFmtId="0" fontId="4" fillId="2" borderId="7" xfId="14" applyFont="1" applyFill="1" applyBorder="1" applyAlignment="1" applyProtection="1">
      <alignment horizontal="center" vertical="center" wrapText="1"/>
    </xf>
    <xf numFmtId="0" fontId="4" fillId="2" borderId="12" xfId="14" applyFont="1" applyFill="1" applyBorder="1" applyAlignment="1" applyProtection="1">
      <alignment horizontal="center" vertical="center" wrapText="1"/>
    </xf>
    <xf numFmtId="0" fontId="4" fillId="2" borderId="58" xfId="14" applyFont="1" applyFill="1" applyBorder="1" applyAlignment="1" applyProtection="1">
      <alignment horizontal="center" vertical="center" wrapText="1"/>
    </xf>
    <xf numFmtId="0" fontId="4" fillId="2" borderId="33" xfId="14" applyFont="1" applyFill="1" applyBorder="1" applyAlignment="1" applyProtection="1">
      <alignment horizontal="center" vertical="center" wrapText="1"/>
    </xf>
    <xf numFmtId="0" fontId="4" fillId="2" borderId="34" xfId="14" applyFont="1" applyFill="1" applyBorder="1" applyAlignment="1" applyProtection="1">
      <alignment horizontal="center" vertical="center" wrapText="1"/>
    </xf>
    <xf numFmtId="0" fontId="43" fillId="2" borderId="1" xfId="14" applyFont="1" applyFill="1" applyBorder="1" applyAlignment="1" applyProtection="1">
      <alignment horizontal="center" vertical="center"/>
    </xf>
    <xf numFmtId="0" fontId="43" fillId="2" borderId="10" xfId="14" applyFont="1" applyFill="1" applyBorder="1" applyAlignment="1" applyProtection="1">
      <alignment horizontal="center" vertical="center"/>
    </xf>
    <xf numFmtId="0" fontId="4" fillId="2" borderId="1" xfId="14" applyFont="1" applyFill="1" applyBorder="1" applyAlignment="1" applyProtection="1">
      <alignment horizontal="center" vertical="center"/>
    </xf>
    <xf numFmtId="0" fontId="4" fillId="2" borderId="10" xfId="14" applyFont="1" applyFill="1" applyBorder="1" applyAlignment="1" applyProtection="1">
      <alignment horizontal="center" vertical="center"/>
    </xf>
    <xf numFmtId="0" fontId="3" fillId="5" borderId="1" xfId="14" applyFont="1" applyFill="1" applyBorder="1" applyAlignment="1" applyProtection="1">
      <alignment horizontal="justify" vertical="center" wrapText="1"/>
    </xf>
    <xf numFmtId="0" fontId="3" fillId="5" borderId="1" xfId="14" applyFont="1" applyFill="1" applyBorder="1" applyAlignment="1" applyProtection="1">
      <alignment horizontal="center" vertical="center" wrapText="1"/>
    </xf>
    <xf numFmtId="0" fontId="3" fillId="5" borderId="10" xfId="14" applyFont="1" applyFill="1" applyBorder="1" applyAlignment="1" applyProtection="1">
      <alignment horizontal="center" vertical="center" wrapText="1"/>
    </xf>
    <xf numFmtId="14" fontId="4" fillId="0" borderId="1" xfId="14" applyNumberFormat="1" applyFont="1" applyFill="1" applyBorder="1" applyAlignment="1" applyProtection="1">
      <alignment horizontal="center" vertical="center" wrapText="1"/>
      <protection locked="0"/>
    </xf>
    <xf numFmtId="0" fontId="4" fillId="0" borderId="1" xfId="14" applyFont="1" applyFill="1" applyBorder="1" applyAlignment="1" applyProtection="1">
      <alignment horizontal="center" vertical="center" wrapText="1"/>
      <protection locked="0"/>
    </xf>
    <xf numFmtId="168" fontId="4" fillId="0" borderId="9" xfId="17" applyNumberFormat="1" applyFont="1" applyFill="1" applyBorder="1" applyAlignment="1" applyProtection="1">
      <alignment horizontal="center" vertical="center" wrapText="1"/>
      <protection locked="0"/>
    </xf>
    <xf numFmtId="168" fontId="4" fillId="0" borderId="5" xfId="17" applyNumberFormat="1" applyFont="1" applyFill="1" applyBorder="1" applyAlignment="1" applyProtection="1">
      <alignment horizontal="center" vertical="center" wrapText="1"/>
      <protection locked="0"/>
    </xf>
    <xf numFmtId="168" fontId="4" fillId="0" borderId="11" xfId="17" applyNumberFormat="1" applyFont="1" applyFill="1" applyBorder="1" applyAlignment="1" applyProtection="1">
      <alignment horizontal="center" vertical="center" wrapText="1"/>
      <protection locked="0"/>
    </xf>
    <xf numFmtId="9" fontId="4" fillId="2" borderId="9" xfId="17" applyFont="1" applyFill="1" applyBorder="1" applyAlignment="1" applyProtection="1">
      <alignment horizontal="center" vertical="center" wrapText="1"/>
      <protection locked="0"/>
    </xf>
    <xf numFmtId="9" fontId="4" fillId="2" borderId="5" xfId="17" applyFont="1" applyFill="1" applyBorder="1" applyAlignment="1" applyProtection="1">
      <alignment horizontal="center" vertical="center" wrapText="1"/>
      <protection locked="0"/>
    </xf>
    <xf numFmtId="9" fontId="4" fillId="2" borderId="11" xfId="17" applyFont="1" applyFill="1" applyBorder="1" applyAlignment="1" applyProtection="1">
      <alignment horizontal="center" vertical="center" wrapText="1"/>
      <protection locked="0"/>
    </xf>
    <xf numFmtId="0" fontId="3" fillId="5" borderId="1" xfId="14" applyFont="1" applyFill="1" applyBorder="1" applyAlignment="1" applyProtection="1">
      <alignment horizontal="justify" vertical="center"/>
    </xf>
    <xf numFmtId="0" fontId="4" fillId="3" borderId="1" xfId="14" applyFont="1" applyFill="1" applyBorder="1" applyAlignment="1" applyProtection="1">
      <alignment horizontal="center" vertical="center"/>
    </xf>
    <xf numFmtId="0" fontId="4" fillId="3" borderId="10" xfId="14" applyFont="1" applyFill="1" applyBorder="1" applyAlignment="1" applyProtection="1">
      <alignment horizontal="center" vertical="center"/>
    </xf>
    <xf numFmtId="0" fontId="4" fillId="0" borderId="9" xfId="14" applyFont="1" applyFill="1" applyBorder="1" applyAlignment="1" applyProtection="1">
      <alignment horizontal="center" vertical="center" wrapText="1"/>
      <protection locked="0"/>
    </xf>
    <xf numFmtId="0" fontId="4" fillId="0" borderId="5" xfId="14" applyFont="1" applyFill="1" applyBorder="1" applyAlignment="1" applyProtection="1">
      <alignment horizontal="center" vertical="center" wrapText="1"/>
      <protection locked="0"/>
    </xf>
    <xf numFmtId="0" fontId="4" fillId="0" borderId="4" xfId="14" applyFont="1" applyFill="1" applyBorder="1" applyAlignment="1" applyProtection="1">
      <alignment horizontal="center" vertical="center" wrapText="1"/>
      <protection locked="0"/>
    </xf>
    <xf numFmtId="0" fontId="4" fillId="0" borderId="11" xfId="14" applyFont="1" applyFill="1" applyBorder="1" applyAlignment="1" applyProtection="1">
      <alignment horizontal="center" vertical="center" wrapText="1"/>
      <protection locked="0"/>
    </xf>
    <xf numFmtId="0" fontId="9" fillId="4" borderId="8" xfId="14" applyFont="1" applyFill="1" applyBorder="1" applyAlignment="1" applyProtection="1">
      <alignment horizontal="center" vertical="center"/>
      <protection locked="0"/>
    </xf>
    <xf numFmtId="0" fontId="9" fillId="4" borderId="1" xfId="14" applyFont="1" applyFill="1" applyBorder="1" applyAlignment="1" applyProtection="1">
      <alignment horizontal="center" vertical="center"/>
      <protection locked="0"/>
    </xf>
    <xf numFmtId="0" fontId="9" fillId="4" borderId="10" xfId="14" applyFont="1" applyFill="1" applyBorder="1" applyAlignment="1" applyProtection="1">
      <alignment horizontal="center" vertical="center"/>
      <protection locked="0"/>
    </xf>
    <xf numFmtId="0" fontId="4" fillId="3" borderId="1"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left" vertical="center" wrapText="1"/>
      <protection locked="0"/>
    </xf>
    <xf numFmtId="0" fontId="9" fillId="0" borderId="22" xfId="14" applyFont="1" applyFill="1" applyBorder="1" applyAlignment="1" applyProtection="1">
      <alignment horizontal="center" vertical="center"/>
      <protection locked="0"/>
    </xf>
    <xf numFmtId="0" fontId="9" fillId="0" borderId="7" xfId="14" applyFont="1" applyFill="1" applyBorder="1" applyAlignment="1" applyProtection="1">
      <alignment horizontal="center" vertical="center"/>
      <protection locked="0"/>
    </xf>
    <xf numFmtId="0" fontId="9" fillId="0" borderId="12" xfId="14" applyFont="1" applyFill="1" applyBorder="1" applyAlignment="1" applyProtection="1">
      <alignment horizontal="center" vertical="center"/>
      <protection locked="0"/>
    </xf>
    <xf numFmtId="0" fontId="9" fillId="0" borderId="2" xfId="14" applyFont="1" applyFill="1" applyBorder="1" applyAlignment="1" applyProtection="1">
      <alignment horizontal="center" vertical="center"/>
      <protection locked="0"/>
    </xf>
    <xf numFmtId="0" fontId="9" fillId="0" borderId="0" xfId="14" applyFont="1" applyFill="1" applyBorder="1" applyAlignment="1" applyProtection="1">
      <alignment horizontal="center" vertical="center"/>
      <protection locked="0"/>
    </xf>
    <xf numFmtId="0" fontId="9" fillId="0" borderId="6" xfId="14" applyFont="1" applyFill="1" applyBorder="1" applyAlignment="1" applyProtection="1">
      <alignment horizontal="center" vertical="center"/>
      <protection locked="0"/>
    </xf>
    <xf numFmtId="0" fontId="9" fillId="0" borderId="55" xfId="14" applyFont="1" applyFill="1" applyBorder="1" applyAlignment="1" applyProtection="1">
      <alignment horizontal="center" vertical="center"/>
      <protection locked="0"/>
    </xf>
    <xf numFmtId="0" fontId="9" fillId="0" borderId="20" xfId="14" applyFont="1" applyFill="1" applyBorder="1" applyAlignment="1" applyProtection="1">
      <alignment horizontal="center" vertical="center"/>
      <protection locked="0"/>
    </xf>
    <xf numFmtId="0" fontId="9" fillId="0" borderId="56" xfId="14" applyFont="1" applyFill="1" applyBorder="1" applyAlignment="1" applyProtection="1">
      <alignment horizontal="center" vertical="center"/>
      <protection locked="0"/>
    </xf>
    <xf numFmtId="0" fontId="3" fillId="5" borderId="8" xfId="14" applyFont="1" applyFill="1" applyBorder="1" applyAlignment="1" applyProtection="1">
      <alignment horizontal="justify" vertical="center" wrapText="1"/>
    </xf>
    <xf numFmtId="0" fontId="4" fillId="2" borderId="1" xfId="14" applyFont="1" applyFill="1" applyBorder="1" applyAlignment="1" applyProtection="1">
      <alignment horizontal="justify" vertical="center" wrapText="1"/>
    </xf>
    <xf numFmtId="0" fontId="4" fillId="0" borderId="50" xfId="0" applyFont="1" applyFill="1" applyBorder="1" applyAlignment="1" applyProtection="1">
      <alignment horizontal="center" vertical="center"/>
      <protection locked="0"/>
    </xf>
    <xf numFmtId="0" fontId="4" fillId="0" borderId="51" xfId="0" applyFont="1" applyFill="1" applyBorder="1" applyProtection="1">
      <protection locked="0"/>
    </xf>
    <xf numFmtId="0" fontId="4" fillId="0" borderId="52" xfId="0" applyFont="1" applyFill="1" applyBorder="1" applyProtection="1">
      <protection locked="0"/>
    </xf>
    <xf numFmtId="0" fontId="8" fillId="3" borderId="1"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0" borderId="60" xfId="0" applyFont="1" applyBorder="1" applyAlignment="1" applyProtection="1">
      <alignment horizontal="center"/>
    </xf>
    <xf numFmtId="0" fontId="8" fillId="0" borderId="61" xfId="0" applyFont="1" applyBorder="1" applyAlignment="1" applyProtection="1">
      <alignment horizontal="center"/>
    </xf>
    <xf numFmtId="0" fontId="5" fillId="0" borderId="1" xfId="0" applyFont="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3" fillId="5" borderId="15" xfId="14" applyFont="1" applyFill="1" applyBorder="1" applyAlignment="1" applyProtection="1">
      <alignment horizontal="left" vertical="center" wrapText="1"/>
    </xf>
    <xf numFmtId="0" fontId="3" fillId="5" borderId="16" xfId="14" applyFont="1" applyFill="1" applyBorder="1" applyAlignment="1" applyProtection="1">
      <alignment horizontal="left" vertical="center" wrapText="1"/>
    </xf>
    <xf numFmtId="0" fontId="4" fillId="0" borderId="9" xfId="14" applyFont="1" applyFill="1" applyBorder="1" applyAlignment="1" applyProtection="1">
      <alignment horizontal="center" vertical="center"/>
    </xf>
    <xf numFmtId="0" fontId="4" fillId="0" borderId="5" xfId="14" applyFont="1" applyFill="1" applyBorder="1" applyAlignment="1" applyProtection="1">
      <alignment horizontal="center" vertical="center"/>
    </xf>
    <xf numFmtId="0" fontId="4" fillId="0" borderId="11" xfId="14" applyFont="1" applyFill="1" applyBorder="1" applyAlignment="1" applyProtection="1">
      <alignment horizontal="center" vertical="center"/>
    </xf>
    <xf numFmtId="49" fontId="4" fillId="0" borderId="50" xfId="0" applyNumberFormat="1" applyFont="1" applyFill="1" applyBorder="1" applyAlignment="1" applyProtection="1">
      <alignment horizontal="center" vertical="center"/>
    </xf>
    <xf numFmtId="0" fontId="4" fillId="0" borderId="51" xfId="0" applyFont="1" applyFill="1" applyBorder="1" applyProtection="1"/>
    <xf numFmtId="0" fontId="4" fillId="0" borderId="52" xfId="0" applyFont="1" applyFill="1" applyBorder="1" applyProtection="1"/>
    <xf numFmtId="0" fontId="4" fillId="2" borderId="9" xfId="14" applyFont="1" applyFill="1" applyBorder="1" applyAlignment="1" applyProtection="1">
      <alignment horizontal="center" vertical="center" wrapText="1"/>
    </xf>
    <xf numFmtId="0" fontId="4" fillId="2" borderId="5" xfId="14" applyFont="1" applyFill="1" applyBorder="1" applyAlignment="1" applyProtection="1">
      <alignment horizontal="center" vertical="center" wrapText="1"/>
    </xf>
    <xf numFmtId="0" fontId="4" fillId="2" borderId="11" xfId="14" applyFont="1" applyFill="1" applyBorder="1" applyAlignment="1" applyProtection="1">
      <alignment horizontal="center" vertical="center" wrapText="1"/>
    </xf>
    <xf numFmtId="9" fontId="9" fillId="8" borderId="9" xfId="19" applyFont="1" applyFill="1" applyBorder="1" applyAlignment="1">
      <alignment horizontal="center" vertical="center" wrapText="1"/>
    </xf>
    <xf numFmtId="9" fontId="9" fillId="8" borderId="4" xfId="19" applyFont="1" applyFill="1" applyBorder="1" applyAlignment="1">
      <alignment horizontal="center" vertical="center" wrapText="1"/>
    </xf>
    <xf numFmtId="0" fontId="49" fillId="7" borderId="17" xfId="0" applyFont="1" applyFill="1" applyBorder="1" applyAlignment="1">
      <alignment horizontal="center"/>
    </xf>
    <xf numFmtId="0" fontId="49" fillId="7" borderId="0" xfId="0" applyFont="1" applyFill="1" applyBorder="1" applyAlignment="1">
      <alignment horizontal="center"/>
    </xf>
    <xf numFmtId="0" fontId="48" fillId="6" borderId="9" xfId="0" applyFont="1" applyFill="1" applyBorder="1" applyAlignment="1">
      <alignment horizontal="center" vertical="center"/>
    </xf>
    <xf numFmtId="0" fontId="48" fillId="6" borderId="5" xfId="0" applyFont="1" applyFill="1" applyBorder="1" applyAlignment="1">
      <alignment horizontal="center" vertical="center"/>
    </xf>
    <xf numFmtId="0" fontId="48" fillId="6" borderId="4" xfId="0" applyFont="1" applyFill="1" applyBorder="1" applyAlignment="1">
      <alignment horizontal="center" vertical="center"/>
    </xf>
    <xf numFmtId="0" fontId="9" fillId="8" borderId="9"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8" fillId="0" borderId="25" xfId="0" applyFont="1" applyBorder="1" applyAlignment="1" applyProtection="1">
      <alignment horizontal="center" vertical="center" wrapText="1"/>
    </xf>
    <xf numFmtId="0" fontId="8" fillId="0" borderId="26" xfId="0" applyFont="1" applyBorder="1" applyAlignment="1" applyProtection="1">
      <alignment horizontal="center" vertical="center" wrapText="1"/>
    </xf>
    <xf numFmtId="0" fontId="8" fillId="0" borderId="27" xfId="0" applyFont="1" applyBorder="1" applyAlignment="1" applyProtection="1">
      <alignment horizontal="center" vertical="center" wrapText="1"/>
    </xf>
    <xf numFmtId="0" fontId="8" fillId="0" borderId="24" xfId="0" applyFont="1" applyBorder="1" applyAlignment="1" applyProtection="1">
      <alignment horizontal="center"/>
      <protection locked="0"/>
    </xf>
    <xf numFmtId="0" fontId="8" fillId="0" borderId="28" xfId="0" applyFont="1" applyBorder="1" applyAlignment="1" applyProtection="1">
      <alignment horizontal="center"/>
      <protection locked="0"/>
    </xf>
    <xf numFmtId="0" fontId="8" fillId="0" borderId="29" xfId="0" applyFont="1" applyBorder="1" applyAlignment="1" applyProtection="1">
      <alignment horizontal="center"/>
      <protection locked="0"/>
    </xf>
    <xf numFmtId="0" fontId="9" fillId="0" borderId="25"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protection locked="0"/>
    </xf>
    <xf numFmtId="0" fontId="9" fillId="0" borderId="27" xfId="0" applyFont="1" applyFill="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0" fontId="53" fillId="3" borderId="25" xfId="0" applyFont="1" applyFill="1" applyBorder="1" applyAlignment="1">
      <alignment horizontal="center"/>
    </xf>
    <xf numFmtId="0" fontId="53" fillId="3" borderId="26" xfId="0" applyFont="1" applyFill="1" applyBorder="1" applyAlignment="1">
      <alignment horizontal="center"/>
    </xf>
    <xf numFmtId="0" fontId="53" fillId="3" borderId="27" xfId="0" applyFont="1" applyFill="1" applyBorder="1" applyAlignment="1">
      <alignment horizontal="center"/>
    </xf>
    <xf numFmtId="0" fontId="13" fillId="2" borderId="1" xfId="14" applyFont="1" applyFill="1" applyBorder="1" applyAlignment="1" applyProtection="1">
      <alignment horizontal="center" vertical="center" wrapText="1"/>
    </xf>
    <xf numFmtId="0" fontId="12" fillId="5" borderId="1" xfId="14" applyFont="1" applyFill="1" applyBorder="1" applyAlignment="1" applyProtection="1">
      <alignment horizontal="justify" vertical="center" wrapText="1"/>
    </xf>
    <xf numFmtId="0" fontId="13" fillId="2" borderId="1" xfId="14" applyFont="1" applyFill="1" applyBorder="1" applyAlignment="1" applyProtection="1">
      <alignment horizontal="center" vertical="center"/>
    </xf>
    <xf numFmtId="0" fontId="12" fillId="5" borderId="3" xfId="14" applyFont="1" applyFill="1" applyBorder="1" applyAlignment="1" applyProtection="1">
      <alignment horizontal="left" vertical="center" wrapText="1"/>
    </xf>
    <xf numFmtId="0" fontId="12" fillId="5" borderId="14" xfId="14" applyFont="1" applyFill="1" applyBorder="1" applyAlignment="1" applyProtection="1">
      <alignment horizontal="left" vertical="center" wrapText="1"/>
    </xf>
    <xf numFmtId="0" fontId="12" fillId="5" borderId="19" xfId="14" applyFont="1" applyFill="1" applyBorder="1" applyAlignment="1" applyProtection="1">
      <alignment horizontal="left" vertical="center" wrapText="1"/>
    </xf>
    <xf numFmtId="0" fontId="12" fillId="5" borderId="21" xfId="14" applyFont="1" applyFill="1" applyBorder="1" applyAlignment="1" applyProtection="1">
      <alignment horizontal="left" vertical="center" wrapText="1"/>
    </xf>
    <xf numFmtId="0" fontId="13" fillId="2" borderId="3" xfId="14" applyFont="1" applyFill="1" applyBorder="1" applyAlignment="1" applyProtection="1">
      <alignment horizontal="center" vertical="center" wrapText="1"/>
    </xf>
    <xf numFmtId="0" fontId="13" fillId="2" borderId="7" xfId="14" applyFont="1" applyFill="1" applyBorder="1" applyAlignment="1" applyProtection="1">
      <alignment horizontal="center" vertical="center" wrapText="1"/>
    </xf>
    <xf numFmtId="0" fontId="13" fillId="2" borderId="14" xfId="14" applyFont="1" applyFill="1" applyBorder="1" applyAlignment="1" applyProtection="1">
      <alignment horizontal="center" vertical="center" wrapText="1"/>
    </xf>
    <xf numFmtId="0" fontId="13" fillId="2" borderId="19" xfId="14" applyFont="1" applyFill="1" applyBorder="1" applyAlignment="1" applyProtection="1">
      <alignment horizontal="center" vertical="center" wrapText="1"/>
    </xf>
    <xf numFmtId="0" fontId="13" fillId="2" borderId="20" xfId="14" applyFont="1" applyFill="1" applyBorder="1" applyAlignment="1" applyProtection="1">
      <alignment horizontal="center" vertical="center" wrapText="1"/>
    </xf>
    <xf numFmtId="0" fontId="13" fillId="2" borderId="21" xfId="14" applyFont="1" applyFill="1" applyBorder="1" applyAlignment="1" applyProtection="1">
      <alignment horizontal="center" vertical="center" wrapText="1"/>
    </xf>
    <xf numFmtId="0" fontId="12" fillId="5" borderId="1" xfId="14" applyFont="1" applyFill="1" applyBorder="1" applyAlignment="1" applyProtection="1">
      <alignment horizontal="justify" vertical="center"/>
    </xf>
    <xf numFmtId="0" fontId="14" fillId="4" borderId="1" xfId="14" applyFont="1" applyFill="1" applyBorder="1" applyAlignment="1" applyProtection="1">
      <alignment horizontal="center" vertical="center"/>
      <protection locked="0"/>
    </xf>
    <xf numFmtId="0" fontId="14" fillId="0" borderId="3" xfId="14" applyFont="1" applyFill="1" applyBorder="1" applyAlignment="1" applyProtection="1">
      <alignment horizontal="center" vertical="center"/>
      <protection locked="0"/>
    </xf>
    <xf numFmtId="0" fontId="14" fillId="0" borderId="7" xfId="14" applyFont="1" applyFill="1" applyBorder="1" applyAlignment="1" applyProtection="1">
      <alignment horizontal="center" vertical="center"/>
      <protection locked="0"/>
    </xf>
    <xf numFmtId="0" fontId="14" fillId="0" borderId="14" xfId="14" applyFont="1" applyFill="1" applyBorder="1" applyAlignment="1" applyProtection="1">
      <alignment horizontal="center" vertical="center"/>
      <protection locked="0"/>
    </xf>
    <xf numFmtId="0" fontId="14" fillId="0" borderId="17" xfId="14" applyFont="1" applyFill="1" applyBorder="1" applyAlignment="1" applyProtection="1">
      <alignment horizontal="center" vertical="center"/>
      <protection locked="0"/>
    </xf>
    <xf numFmtId="0" fontId="14" fillId="0" borderId="0" xfId="14" applyFont="1" applyFill="1" applyBorder="1" applyAlignment="1" applyProtection="1">
      <alignment horizontal="center" vertical="center"/>
      <protection locked="0"/>
    </xf>
    <xf numFmtId="0" fontId="14" fillId="0" borderId="18" xfId="14" applyFont="1" applyFill="1" applyBorder="1" applyAlignment="1" applyProtection="1">
      <alignment horizontal="center" vertical="center"/>
      <protection locked="0"/>
    </xf>
    <xf numFmtId="0" fontId="14" fillId="0" borderId="19" xfId="14" applyFont="1" applyFill="1" applyBorder="1" applyAlignment="1" applyProtection="1">
      <alignment horizontal="center" vertical="center"/>
      <protection locked="0"/>
    </xf>
    <xf numFmtId="0" fontId="14" fillId="0" borderId="20" xfId="14" applyFont="1" applyFill="1" applyBorder="1" applyAlignment="1" applyProtection="1">
      <alignment horizontal="center" vertical="center"/>
      <protection locked="0"/>
    </xf>
    <xf numFmtId="0" fontId="14" fillId="0" borderId="21" xfId="14" applyFont="1" applyFill="1" applyBorder="1" applyAlignment="1" applyProtection="1">
      <alignment horizontal="center" vertical="center"/>
      <protection locked="0"/>
    </xf>
    <xf numFmtId="0" fontId="13" fillId="3" borderId="1" xfId="0" applyFont="1" applyFill="1" applyBorder="1" applyAlignment="1" applyProtection="1">
      <alignment horizontal="left" vertical="center" wrapText="1"/>
      <protection locked="0"/>
    </xf>
    <xf numFmtId="0" fontId="16" fillId="3" borderId="1" xfId="0" applyFont="1" applyFill="1" applyBorder="1" applyAlignment="1" applyProtection="1">
      <alignment vertical="center"/>
      <protection locked="0"/>
    </xf>
    <xf numFmtId="0" fontId="13" fillId="3" borderId="1" xfId="0" applyFont="1" applyFill="1" applyBorder="1" applyAlignment="1" applyProtection="1">
      <alignment horizontal="center" vertical="center" wrapText="1"/>
      <protection locked="0"/>
    </xf>
    <xf numFmtId="0" fontId="14" fillId="4" borderId="1" xfId="14" applyFont="1" applyFill="1" applyBorder="1" applyAlignment="1" applyProtection="1">
      <alignment horizontal="center" vertical="center"/>
    </xf>
    <xf numFmtId="0" fontId="12" fillId="5" borderId="1" xfId="14" applyFont="1" applyFill="1" applyBorder="1" applyAlignment="1" applyProtection="1">
      <alignment horizontal="center" vertical="center" wrapText="1"/>
    </xf>
    <xf numFmtId="0" fontId="13" fillId="2" borderId="1" xfId="14" applyFont="1" applyFill="1" applyBorder="1" applyAlignment="1" applyProtection="1">
      <alignment horizontal="justify" vertical="center" wrapText="1"/>
    </xf>
    <xf numFmtId="0" fontId="16" fillId="3" borderId="1" xfId="0" applyFont="1" applyFill="1" applyBorder="1" applyAlignment="1" applyProtection="1">
      <alignment horizontal="left" vertical="center" wrapText="1"/>
      <protection locked="0"/>
    </xf>
    <xf numFmtId="0" fontId="13" fillId="3" borderId="1" xfId="14" applyFont="1" applyFill="1" applyBorder="1" applyAlignment="1" applyProtection="1">
      <alignment horizontal="center" vertical="center"/>
    </xf>
    <xf numFmtId="0" fontId="13" fillId="3" borderId="10" xfId="14" applyFont="1" applyFill="1" applyBorder="1" applyAlignment="1" applyProtection="1">
      <alignment horizontal="center" vertical="center"/>
    </xf>
    <xf numFmtId="0" fontId="13" fillId="0" borderId="9" xfId="14" applyFont="1" applyFill="1" applyBorder="1" applyAlignment="1" applyProtection="1">
      <alignment horizontal="center" vertical="center" wrapText="1"/>
      <protection locked="0"/>
    </xf>
    <xf numFmtId="0" fontId="13" fillId="0" borderId="5" xfId="14" applyFont="1" applyFill="1" applyBorder="1" applyAlignment="1" applyProtection="1">
      <alignment horizontal="center" vertical="center" wrapText="1"/>
      <protection locked="0"/>
    </xf>
    <xf numFmtId="0" fontId="13" fillId="0" borderId="4" xfId="14" applyFont="1" applyFill="1" applyBorder="1" applyAlignment="1" applyProtection="1">
      <alignment horizontal="center" vertical="center" wrapText="1"/>
      <protection locked="0"/>
    </xf>
    <xf numFmtId="0" fontId="13" fillId="0" borderId="11" xfId="14" applyFont="1" applyFill="1" applyBorder="1" applyAlignment="1" applyProtection="1">
      <alignment horizontal="center" vertical="center" wrapText="1"/>
      <protection locked="0"/>
    </xf>
    <xf numFmtId="14" fontId="13" fillId="0" borderId="1" xfId="14" applyNumberFormat="1" applyFont="1" applyFill="1" applyBorder="1" applyAlignment="1" applyProtection="1">
      <alignment horizontal="center" vertical="center" wrapText="1"/>
      <protection locked="0"/>
    </xf>
    <xf numFmtId="0" fontId="13" fillId="0" borderId="1" xfId="14" applyFont="1" applyFill="1" applyBorder="1" applyAlignment="1" applyProtection="1">
      <alignment horizontal="center" vertical="center" wrapText="1"/>
      <protection locked="0"/>
    </xf>
    <xf numFmtId="168" fontId="13" fillId="0" borderId="9" xfId="17" applyNumberFormat="1" applyFont="1" applyFill="1" applyBorder="1" applyAlignment="1" applyProtection="1">
      <alignment horizontal="center" vertical="center" wrapText="1"/>
      <protection locked="0"/>
    </xf>
    <xf numFmtId="168" fontId="13" fillId="0" borderId="5" xfId="17" applyNumberFormat="1" applyFont="1" applyFill="1" applyBorder="1" applyAlignment="1" applyProtection="1">
      <alignment horizontal="center" vertical="center" wrapText="1"/>
      <protection locked="0"/>
    </xf>
    <xf numFmtId="168" fontId="13" fillId="0" borderId="11" xfId="17" applyNumberFormat="1" applyFont="1" applyFill="1" applyBorder="1" applyAlignment="1" applyProtection="1">
      <alignment horizontal="center" vertical="center" wrapText="1"/>
      <protection locked="0"/>
    </xf>
    <xf numFmtId="9" fontId="13" fillId="2" borderId="9" xfId="17" applyFont="1" applyFill="1" applyBorder="1" applyAlignment="1" applyProtection="1">
      <alignment horizontal="center" vertical="center" wrapText="1"/>
      <protection locked="0"/>
    </xf>
    <xf numFmtId="9" fontId="13" fillId="2" borderId="5" xfId="17" applyFont="1" applyFill="1" applyBorder="1" applyAlignment="1" applyProtection="1">
      <alignment horizontal="center" vertical="center" wrapText="1"/>
      <protection locked="0"/>
    </xf>
    <xf numFmtId="9" fontId="13" fillId="2" borderId="11" xfId="17"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protection locked="0"/>
    </xf>
    <xf numFmtId="0" fontId="37" fillId="0" borderId="51" xfId="0" applyFont="1" applyFill="1" applyBorder="1" applyProtection="1">
      <protection locked="0"/>
    </xf>
    <xf numFmtId="0" fontId="37" fillId="0" borderId="52" xfId="0" applyFont="1" applyFill="1" applyBorder="1" applyProtection="1">
      <protection locked="0"/>
    </xf>
    <xf numFmtId="0" fontId="14" fillId="4" borderId="8" xfId="14" applyFont="1" applyFill="1" applyBorder="1" applyAlignment="1" applyProtection="1">
      <alignment horizontal="center" vertical="center"/>
      <protection locked="0"/>
    </xf>
    <xf numFmtId="0" fontId="14" fillId="4" borderId="10" xfId="14" applyFont="1" applyFill="1" applyBorder="1" applyAlignment="1" applyProtection="1">
      <alignment horizontal="center" vertical="center"/>
      <protection locked="0"/>
    </xf>
    <xf numFmtId="0" fontId="13" fillId="3" borderId="1" xfId="14" applyFont="1" applyFill="1" applyBorder="1" applyAlignment="1" applyProtection="1">
      <alignment horizontal="center" vertical="center" wrapText="1"/>
    </xf>
    <xf numFmtId="0" fontId="13" fillId="3" borderId="10" xfId="14" applyFont="1" applyFill="1" applyBorder="1" applyAlignment="1" applyProtection="1">
      <alignment horizontal="center" vertical="center" wrapText="1"/>
    </xf>
    <xf numFmtId="0" fontId="35" fillId="3" borderId="1" xfId="14" applyFont="1" applyFill="1" applyBorder="1" applyAlignment="1" applyProtection="1">
      <alignment horizontal="center" vertical="center"/>
    </xf>
    <xf numFmtId="0" fontId="35" fillId="3" borderId="10" xfId="14" applyFont="1" applyFill="1" applyBorder="1" applyAlignment="1" applyProtection="1">
      <alignment horizontal="center" vertical="center"/>
    </xf>
    <xf numFmtId="0" fontId="12" fillId="5" borderId="15" xfId="14" applyFont="1" applyFill="1" applyBorder="1" applyAlignment="1" applyProtection="1">
      <alignment horizontal="left" vertical="center" wrapText="1"/>
    </xf>
    <xf numFmtId="0" fontId="12" fillId="5" borderId="16" xfId="14" applyFont="1" applyFill="1" applyBorder="1" applyAlignment="1" applyProtection="1">
      <alignment horizontal="left" vertical="center" wrapText="1"/>
    </xf>
    <xf numFmtId="0" fontId="12" fillId="5" borderId="1" xfId="14" applyFont="1" applyFill="1" applyBorder="1" applyAlignment="1" applyProtection="1">
      <alignment horizontal="center" vertical="center"/>
    </xf>
    <xf numFmtId="9" fontId="12" fillId="5" borderId="1" xfId="17" applyFont="1" applyFill="1" applyBorder="1" applyAlignment="1" applyProtection="1">
      <alignment horizontal="center" vertical="center"/>
    </xf>
    <xf numFmtId="9" fontId="12" fillId="5" borderId="10" xfId="17" applyFont="1" applyFill="1" applyBorder="1" applyAlignment="1" applyProtection="1">
      <alignment horizontal="center" vertical="center"/>
    </xf>
    <xf numFmtId="0" fontId="13" fillId="3" borderId="9" xfId="14" applyFont="1" applyFill="1" applyBorder="1" applyAlignment="1" applyProtection="1">
      <alignment horizontal="center" vertical="center" wrapText="1"/>
    </xf>
    <xf numFmtId="0" fontId="13" fillId="3" borderId="5" xfId="14" applyFont="1" applyFill="1" applyBorder="1" applyAlignment="1" applyProtection="1">
      <alignment horizontal="center" vertical="center" wrapText="1"/>
    </xf>
    <xf numFmtId="0" fontId="13" fillId="3" borderId="4" xfId="14" applyFont="1" applyFill="1" applyBorder="1" applyAlignment="1" applyProtection="1">
      <alignment horizontal="center" vertical="center" wrapText="1"/>
    </xf>
    <xf numFmtId="0" fontId="13" fillId="3" borderId="50" xfId="0" applyFont="1" applyFill="1" applyBorder="1" applyAlignment="1" applyProtection="1">
      <alignment horizontal="center" vertical="center" wrapText="1"/>
    </xf>
    <xf numFmtId="0" fontId="37" fillId="3" borderId="51" xfId="0" applyFont="1" applyFill="1" applyBorder="1" applyProtection="1"/>
    <xf numFmtId="0" fontId="37" fillId="3" borderId="54" xfId="0" applyFont="1" applyFill="1" applyBorder="1" applyProtection="1"/>
    <xf numFmtId="0" fontId="13" fillId="0" borderId="1" xfId="14" applyFont="1" applyBorder="1" applyAlignment="1" applyProtection="1">
      <alignment horizontal="left" vertical="center" wrapText="1"/>
    </xf>
    <xf numFmtId="1" fontId="13" fillId="3" borderId="1" xfId="5" applyNumberFormat="1" applyFont="1" applyFill="1" applyBorder="1" applyAlignment="1" applyProtection="1">
      <alignment horizontal="center" vertical="center" wrapText="1"/>
    </xf>
    <xf numFmtId="1" fontId="13" fillId="3" borderId="10" xfId="5" applyNumberFormat="1" applyFont="1" applyFill="1" applyBorder="1" applyAlignment="1" applyProtection="1">
      <alignment horizontal="center" vertical="center" wrapText="1"/>
    </xf>
    <xf numFmtId="9" fontId="13" fillId="2" borderId="1" xfId="17" applyFont="1" applyFill="1" applyBorder="1" applyAlignment="1" applyProtection="1">
      <alignment horizontal="center" vertical="center"/>
    </xf>
    <xf numFmtId="0" fontId="13" fillId="3" borderId="1" xfId="17" applyNumberFormat="1" applyFont="1" applyFill="1" applyBorder="1" applyAlignment="1" applyProtection="1">
      <alignment horizontal="center" vertical="center" wrapText="1"/>
    </xf>
    <xf numFmtId="0" fontId="13" fillId="3" borderId="10" xfId="17" applyNumberFormat="1" applyFont="1" applyFill="1" applyBorder="1" applyAlignment="1" applyProtection="1">
      <alignment horizontal="center" vertical="center" wrapText="1"/>
    </xf>
    <xf numFmtId="0" fontId="13" fillId="0" borderId="1" xfId="14" applyFont="1" applyFill="1" applyBorder="1" applyAlignment="1" applyProtection="1">
      <alignment horizontal="left" vertical="center" wrapText="1"/>
    </xf>
    <xf numFmtId="0" fontId="13" fillId="0" borderId="10" xfId="14" applyFont="1" applyFill="1" applyBorder="1" applyAlignment="1" applyProtection="1">
      <alignment horizontal="left" vertical="center" wrapText="1"/>
    </xf>
    <xf numFmtId="0" fontId="13" fillId="0" borderId="9" xfId="14" applyFont="1" applyFill="1" applyBorder="1" applyAlignment="1" applyProtection="1">
      <alignment horizontal="center" vertical="center"/>
    </xf>
    <xf numFmtId="0" fontId="13" fillId="0" borderId="5" xfId="14" applyFont="1" applyFill="1" applyBorder="1" applyAlignment="1" applyProtection="1">
      <alignment horizontal="center" vertical="center"/>
    </xf>
    <xf numFmtId="0" fontId="13" fillId="0" borderId="11" xfId="14" applyFont="1" applyFill="1" applyBorder="1" applyAlignment="1" applyProtection="1">
      <alignment horizontal="center" vertical="center"/>
    </xf>
    <xf numFmtId="0" fontId="13" fillId="0" borderId="1" xfId="14" applyFont="1" applyFill="1" applyBorder="1" applyAlignment="1" applyProtection="1">
      <alignment horizontal="center" vertical="center" wrapText="1"/>
    </xf>
    <xf numFmtId="49" fontId="13" fillId="2" borderId="9" xfId="14" applyNumberFormat="1" applyFont="1" applyFill="1" applyBorder="1" applyAlignment="1" applyProtection="1">
      <alignment horizontal="center" vertical="center"/>
    </xf>
    <xf numFmtId="49" fontId="13" fillId="2" borderId="5" xfId="14" applyNumberFormat="1" applyFont="1" applyFill="1" applyBorder="1" applyAlignment="1" applyProtection="1">
      <alignment horizontal="center" vertical="center"/>
    </xf>
    <xf numFmtId="0" fontId="13" fillId="3" borderId="1" xfId="14" applyFont="1" applyFill="1" applyBorder="1" applyAlignment="1" applyProtection="1">
      <alignment horizontal="left" vertical="center" wrapText="1"/>
    </xf>
    <xf numFmtId="0" fontId="13" fillId="3" borderId="10" xfId="14" applyFont="1" applyFill="1" applyBorder="1" applyAlignment="1" applyProtection="1">
      <alignment horizontal="left" vertical="center" wrapText="1"/>
    </xf>
    <xf numFmtId="0" fontId="12" fillId="2" borderId="2" xfId="14" applyFont="1" applyFill="1" applyBorder="1" applyAlignment="1" applyProtection="1">
      <alignment horizontal="center" vertical="center"/>
    </xf>
    <xf numFmtId="0" fontId="12" fillId="2" borderId="0" xfId="14" applyFont="1" applyFill="1" applyBorder="1" applyAlignment="1" applyProtection="1">
      <alignment horizontal="center" vertical="center"/>
    </xf>
    <xf numFmtId="0" fontId="12" fillId="2" borderId="6" xfId="14" applyFont="1" applyFill="1" applyBorder="1" applyAlignment="1" applyProtection="1">
      <alignment horizontal="center" vertical="center"/>
    </xf>
    <xf numFmtId="0" fontId="14" fillId="0" borderId="22" xfId="14" applyFont="1" applyFill="1" applyBorder="1" applyAlignment="1" applyProtection="1">
      <alignment horizontal="center" vertical="center"/>
    </xf>
    <xf numFmtId="0" fontId="14" fillId="0" borderId="7" xfId="14" applyFont="1" applyFill="1" applyBorder="1" applyAlignment="1" applyProtection="1">
      <alignment horizontal="center" vertical="center"/>
    </xf>
    <xf numFmtId="0" fontId="14" fillId="0" borderId="12" xfId="14" applyFont="1" applyFill="1" applyBorder="1" applyAlignment="1" applyProtection="1">
      <alignment horizontal="center" vertical="center"/>
    </xf>
    <xf numFmtId="0" fontId="12" fillId="5" borderId="9" xfId="14" applyFont="1" applyFill="1" applyBorder="1" applyAlignment="1" applyProtection="1">
      <alignment horizontal="left" vertical="center" wrapText="1"/>
    </xf>
    <xf numFmtId="0" fontId="12" fillId="5" borderId="4" xfId="14" applyFont="1" applyFill="1" applyBorder="1" applyAlignment="1" applyProtection="1">
      <alignment horizontal="left" vertical="center" wrapText="1"/>
    </xf>
    <xf numFmtId="0" fontId="13" fillId="2" borderId="9" xfId="14" applyFont="1" applyFill="1" applyBorder="1" applyAlignment="1" applyProtection="1">
      <alignment horizontal="center" vertical="center"/>
    </xf>
    <xf numFmtId="0" fontId="13" fillId="2" borderId="5" xfId="14" applyFont="1" applyFill="1" applyBorder="1" applyAlignment="1" applyProtection="1">
      <alignment horizontal="center" vertical="center"/>
    </xf>
    <xf numFmtId="0" fontId="13" fillId="2" borderId="9" xfId="14" applyFont="1" applyFill="1" applyBorder="1" applyAlignment="1" applyProtection="1">
      <alignment horizontal="center" vertical="center" wrapText="1"/>
    </xf>
    <xf numFmtId="0" fontId="13" fillId="2" borderId="5" xfId="14" applyFont="1" applyFill="1" applyBorder="1" applyAlignment="1" applyProtection="1">
      <alignment horizontal="center" vertical="center" wrapText="1"/>
    </xf>
    <xf numFmtId="0" fontId="13" fillId="2" borderId="11" xfId="14" applyFont="1" applyFill="1" applyBorder="1" applyAlignment="1" applyProtection="1">
      <alignment horizontal="center" vertical="center" wrapText="1"/>
    </xf>
    <xf numFmtId="0" fontId="16" fillId="0" borderId="1" xfId="0" applyFont="1" applyBorder="1" applyAlignment="1" applyProtection="1">
      <alignment horizontal="center"/>
    </xf>
    <xf numFmtId="0" fontId="8" fillId="3" borderId="13"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1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13" fillId="2" borderId="1" xfId="14" applyFont="1" applyFill="1" applyBorder="1" applyAlignment="1" applyProtection="1">
      <alignment horizontal="center" vertical="center" wrapText="1"/>
      <protection locked="0"/>
    </xf>
    <xf numFmtId="0" fontId="12" fillId="5" borderId="1" xfId="14" applyFont="1" applyFill="1" applyBorder="1" applyAlignment="1" applyProtection="1">
      <alignment horizontal="justify" vertical="center" wrapText="1"/>
      <protection locked="0"/>
    </xf>
    <xf numFmtId="0" fontId="13" fillId="2" borderId="9" xfId="14" applyFont="1" applyFill="1" applyBorder="1" applyAlignment="1" applyProtection="1">
      <alignment horizontal="center" vertical="center"/>
      <protection locked="0"/>
    </xf>
    <xf numFmtId="0" fontId="13" fillId="2" borderId="5" xfId="14" applyFont="1" applyFill="1" applyBorder="1" applyAlignment="1" applyProtection="1">
      <alignment horizontal="center" vertical="center"/>
      <protection locked="0"/>
    </xf>
    <xf numFmtId="0" fontId="13" fillId="2" borderId="4" xfId="14" applyFont="1" applyFill="1" applyBorder="1" applyAlignment="1" applyProtection="1">
      <alignment horizontal="center" vertical="center"/>
      <protection locked="0"/>
    </xf>
    <xf numFmtId="0" fontId="12" fillId="5" borderId="3" xfId="14" applyFont="1" applyFill="1" applyBorder="1" applyAlignment="1" applyProtection="1">
      <alignment horizontal="left" vertical="center" wrapText="1"/>
      <protection locked="0"/>
    </xf>
    <xf numFmtId="0" fontId="12" fillId="5" borderId="14" xfId="14" applyFont="1" applyFill="1" applyBorder="1" applyAlignment="1" applyProtection="1">
      <alignment horizontal="left" vertical="center" wrapText="1"/>
      <protection locked="0"/>
    </xf>
    <xf numFmtId="0" fontId="12" fillId="5" borderId="19" xfId="14" applyFont="1" applyFill="1" applyBorder="1" applyAlignment="1" applyProtection="1">
      <alignment horizontal="left" vertical="center" wrapText="1"/>
      <protection locked="0"/>
    </xf>
    <xf numFmtId="0" fontId="12" fillId="5" borderId="21" xfId="14" applyFont="1" applyFill="1" applyBorder="1" applyAlignment="1" applyProtection="1">
      <alignment horizontal="left" vertical="center" wrapText="1"/>
      <protection locked="0"/>
    </xf>
    <xf numFmtId="0" fontId="13" fillId="2" borderId="3" xfId="14" applyFont="1" applyFill="1" applyBorder="1" applyAlignment="1" applyProtection="1">
      <alignment horizontal="center" vertical="center" wrapText="1"/>
      <protection locked="0"/>
    </xf>
    <xf numFmtId="0" fontId="13" fillId="2" borderId="7" xfId="14" applyFont="1" applyFill="1" applyBorder="1" applyAlignment="1" applyProtection="1">
      <alignment horizontal="center" vertical="center" wrapText="1"/>
      <protection locked="0"/>
    </xf>
    <xf numFmtId="0" fontId="13" fillId="2" borderId="14" xfId="14" applyFont="1" applyFill="1" applyBorder="1" applyAlignment="1" applyProtection="1">
      <alignment horizontal="center" vertical="center" wrapText="1"/>
      <protection locked="0"/>
    </xf>
    <xf numFmtId="0" fontId="13" fillId="2" borderId="19" xfId="14" applyFont="1" applyFill="1" applyBorder="1" applyAlignment="1" applyProtection="1">
      <alignment horizontal="center" vertical="center" wrapText="1"/>
      <protection locked="0"/>
    </xf>
    <xf numFmtId="0" fontId="13" fillId="2" borderId="20" xfId="14" applyFont="1" applyFill="1" applyBorder="1" applyAlignment="1" applyProtection="1">
      <alignment horizontal="center" vertical="center" wrapText="1"/>
      <protection locked="0"/>
    </xf>
    <xf numFmtId="0" fontId="13" fillId="2" borderId="21" xfId="14" applyFont="1" applyFill="1" applyBorder="1" applyAlignment="1" applyProtection="1">
      <alignment horizontal="center" vertical="center" wrapText="1"/>
      <protection locked="0"/>
    </xf>
    <xf numFmtId="0" fontId="12" fillId="5" borderId="1" xfId="14" applyFont="1" applyFill="1" applyBorder="1" applyAlignment="1">
      <alignment horizontal="justify" vertical="center"/>
    </xf>
    <xf numFmtId="0" fontId="13" fillId="2" borderId="1" xfId="14" applyFont="1" applyFill="1" applyBorder="1" applyAlignment="1" applyProtection="1">
      <alignment horizontal="center" vertical="center"/>
      <protection locked="0"/>
    </xf>
    <xf numFmtId="0" fontId="16" fillId="3" borderId="1" xfId="0" applyFont="1" applyFill="1" applyBorder="1" applyAlignment="1" applyProtection="1">
      <alignment horizontal="left" vertical="center"/>
      <protection locked="0"/>
    </xf>
    <xf numFmtId="0" fontId="16" fillId="3" borderId="1" xfId="0" applyFont="1" applyFill="1" applyBorder="1" applyAlignment="1" applyProtection="1">
      <alignment horizontal="center" vertical="center"/>
      <protection locked="0"/>
    </xf>
    <xf numFmtId="0" fontId="14" fillId="4" borderId="1" xfId="14" applyFont="1" applyFill="1" applyBorder="1" applyAlignment="1">
      <alignment horizontal="center" vertical="center"/>
    </xf>
    <xf numFmtId="0" fontId="16" fillId="0" borderId="9" xfId="0" applyFont="1" applyBorder="1" applyAlignment="1">
      <alignment horizontal="center"/>
    </xf>
    <xf numFmtId="0" fontId="16" fillId="0" borderId="4" xfId="0" applyFont="1" applyBorder="1" applyAlignment="1">
      <alignment horizontal="center"/>
    </xf>
    <xf numFmtId="0" fontId="12" fillId="5" borderId="1" xfId="14" applyFont="1" applyFill="1" applyBorder="1" applyAlignment="1">
      <alignment horizontal="justify" vertical="center" wrapText="1"/>
    </xf>
    <xf numFmtId="0" fontId="12" fillId="5" borderId="1" xfId="14" applyFont="1" applyFill="1" applyBorder="1" applyAlignment="1" applyProtection="1">
      <alignment horizontal="center" vertical="center" wrapText="1"/>
      <protection locked="0"/>
    </xf>
    <xf numFmtId="0" fontId="13" fillId="3" borderId="1" xfId="0" applyFont="1" applyFill="1" applyBorder="1" applyAlignment="1" applyProtection="1">
      <alignment horizontal="left" vertical="center"/>
      <protection locked="0"/>
    </xf>
    <xf numFmtId="0" fontId="13" fillId="0" borderId="51" xfId="0" applyFont="1" applyFill="1" applyBorder="1" applyProtection="1">
      <protection locked="0"/>
    </xf>
    <xf numFmtId="0" fontId="13" fillId="0" borderId="52" xfId="0" applyFont="1" applyFill="1" applyBorder="1" applyProtection="1">
      <protection locked="0"/>
    </xf>
    <xf numFmtId="0" fontId="13" fillId="3" borderId="1" xfId="14" applyFont="1" applyFill="1" applyBorder="1" applyAlignment="1">
      <alignment horizontal="center" vertical="center" wrapText="1"/>
    </xf>
    <xf numFmtId="0" fontId="13" fillId="3" borderId="10" xfId="14" applyFont="1" applyFill="1" applyBorder="1" applyAlignment="1">
      <alignment horizontal="center" vertical="center" wrapText="1"/>
    </xf>
    <xf numFmtId="0" fontId="35" fillId="3" borderId="1" xfId="14" applyFont="1" applyFill="1" applyBorder="1" applyAlignment="1">
      <alignment horizontal="center" vertical="center"/>
    </xf>
    <xf numFmtId="0" fontId="35" fillId="3" borderId="10" xfId="14" applyFont="1" applyFill="1" applyBorder="1" applyAlignment="1">
      <alignment horizontal="center" vertical="center"/>
    </xf>
    <xf numFmtId="0" fontId="12" fillId="5" borderId="15" xfId="14" applyFont="1" applyFill="1" applyBorder="1" applyAlignment="1">
      <alignment horizontal="left" vertical="center" wrapText="1"/>
    </xf>
    <xf numFmtId="0" fontId="12" fillId="5" borderId="16" xfId="14" applyFont="1" applyFill="1" applyBorder="1" applyAlignment="1">
      <alignment horizontal="left" vertical="center" wrapText="1"/>
    </xf>
    <xf numFmtId="0" fontId="12" fillId="5" borderId="1" xfId="14" applyFont="1" applyFill="1" applyBorder="1" applyAlignment="1">
      <alignment horizontal="center" vertical="center"/>
    </xf>
    <xf numFmtId="9" fontId="12" fillId="5" borderId="1" xfId="17" applyFont="1" applyFill="1" applyBorder="1" applyAlignment="1">
      <alignment horizontal="center" vertical="center"/>
    </xf>
    <xf numFmtId="9" fontId="12" fillId="5" borderId="10" xfId="17" applyFont="1" applyFill="1" applyBorder="1" applyAlignment="1">
      <alignment horizontal="center" vertical="center"/>
    </xf>
    <xf numFmtId="0" fontId="13" fillId="3" borderId="50" xfId="0" applyFont="1" applyFill="1" applyBorder="1" applyAlignment="1">
      <alignment horizontal="center" vertical="center" wrapText="1"/>
    </xf>
    <xf numFmtId="0" fontId="13" fillId="3" borderId="51" xfId="0" applyFont="1" applyFill="1" applyBorder="1"/>
    <xf numFmtId="0" fontId="13" fillId="3" borderId="54" xfId="0" applyFont="1" applyFill="1" applyBorder="1"/>
    <xf numFmtId="0" fontId="13" fillId="0" borderId="1" xfId="14" applyFont="1" applyBorder="1" applyAlignment="1">
      <alignment horizontal="left" vertical="center" wrapText="1"/>
    </xf>
    <xf numFmtId="1" fontId="13" fillId="3" borderId="1" xfId="5" applyNumberFormat="1" applyFont="1" applyFill="1" applyBorder="1" applyAlignment="1">
      <alignment horizontal="center" vertical="center" wrapText="1"/>
    </xf>
    <xf numFmtId="1" fontId="13" fillId="3" borderId="10" xfId="5" applyNumberFormat="1" applyFont="1" applyFill="1" applyBorder="1" applyAlignment="1">
      <alignment horizontal="center" vertical="center" wrapText="1"/>
    </xf>
    <xf numFmtId="9" fontId="13" fillId="2" borderId="1" xfId="17" applyFont="1" applyFill="1" applyBorder="1" applyAlignment="1">
      <alignment horizontal="center" vertical="center"/>
    </xf>
    <xf numFmtId="0" fontId="13" fillId="3" borderId="1" xfId="17" applyNumberFormat="1" applyFont="1" applyFill="1" applyBorder="1" applyAlignment="1">
      <alignment horizontal="center" vertical="center" wrapText="1"/>
    </xf>
    <xf numFmtId="0" fontId="13" fillId="3" borderId="10" xfId="17" applyNumberFormat="1" applyFont="1" applyFill="1" applyBorder="1" applyAlignment="1">
      <alignment horizontal="center" vertical="center" wrapText="1"/>
    </xf>
    <xf numFmtId="0" fontId="13" fillId="0" borderId="1" xfId="14" applyFont="1" applyFill="1" applyBorder="1" applyAlignment="1">
      <alignment horizontal="left" vertical="center" wrapText="1"/>
    </xf>
    <xf numFmtId="0" fontId="13" fillId="0" borderId="10" xfId="14" applyFont="1" applyFill="1" applyBorder="1" applyAlignment="1">
      <alignment horizontal="left" vertical="center" wrapText="1"/>
    </xf>
    <xf numFmtId="0" fontId="13" fillId="0" borderId="9" xfId="14" applyFont="1" applyFill="1" applyBorder="1" applyAlignment="1">
      <alignment horizontal="center" vertical="center"/>
    </xf>
    <xf numFmtId="0" fontId="13" fillId="0" borderId="5" xfId="14" applyFont="1" applyFill="1" applyBorder="1" applyAlignment="1">
      <alignment horizontal="center" vertical="center"/>
    </xf>
    <xf numFmtId="0" fontId="13" fillId="0" borderId="11" xfId="14" applyFont="1" applyFill="1" applyBorder="1" applyAlignment="1">
      <alignment horizontal="center" vertical="center"/>
    </xf>
    <xf numFmtId="0" fontId="13" fillId="0" borderId="1" xfId="14" applyFont="1" applyFill="1" applyBorder="1" applyAlignment="1">
      <alignment horizontal="center" vertical="center" wrapText="1"/>
    </xf>
    <xf numFmtId="0" fontId="13" fillId="3" borderId="1" xfId="14" applyFont="1" applyFill="1" applyBorder="1" applyAlignment="1">
      <alignment horizontal="center" vertical="center"/>
    </xf>
    <xf numFmtId="0" fontId="13" fillId="3" borderId="10" xfId="14" applyFont="1" applyFill="1" applyBorder="1" applyAlignment="1">
      <alignment horizontal="center" vertical="center"/>
    </xf>
    <xf numFmtId="49" fontId="13" fillId="2" borderId="9" xfId="14" applyNumberFormat="1" applyFont="1" applyFill="1" applyBorder="1" applyAlignment="1">
      <alignment horizontal="center" vertical="center"/>
    </xf>
    <xf numFmtId="49" fontId="13" fillId="2" borderId="5" xfId="14" applyNumberFormat="1" applyFont="1" applyFill="1" applyBorder="1" applyAlignment="1">
      <alignment horizontal="center" vertical="center"/>
    </xf>
    <xf numFmtId="0" fontId="13" fillId="3" borderId="1" xfId="14" applyFont="1" applyFill="1" applyBorder="1" applyAlignment="1">
      <alignment horizontal="left" vertical="center" wrapText="1"/>
    </xf>
    <xf numFmtId="0" fontId="13" fillId="3" borderId="10" xfId="14" applyFont="1" applyFill="1" applyBorder="1" applyAlignment="1">
      <alignment horizontal="left" vertical="center" wrapText="1"/>
    </xf>
    <xf numFmtId="0" fontId="14" fillId="0" borderId="22" xfId="14" applyFont="1" applyFill="1" applyBorder="1" applyAlignment="1">
      <alignment horizontal="center" vertical="center"/>
    </xf>
    <xf numFmtId="0" fontId="14" fillId="0" borderId="7" xfId="14" applyFont="1" applyFill="1" applyBorder="1" applyAlignment="1">
      <alignment horizontal="center" vertical="center"/>
    </xf>
    <xf numFmtId="0" fontId="14" fillId="0" borderId="12" xfId="14" applyFont="1" applyFill="1" applyBorder="1" applyAlignment="1">
      <alignment horizontal="center" vertical="center"/>
    </xf>
    <xf numFmtId="0" fontId="12" fillId="5" borderId="9" xfId="14" applyFont="1" applyFill="1" applyBorder="1" applyAlignment="1">
      <alignment horizontal="left" vertical="center" wrapText="1"/>
    </xf>
    <xf numFmtId="0" fontId="12" fillId="5" borderId="4" xfId="14" applyFont="1" applyFill="1" applyBorder="1" applyAlignment="1">
      <alignment horizontal="left" vertical="center" wrapText="1"/>
    </xf>
    <xf numFmtId="0" fontId="13" fillId="2" borderId="9" xfId="14" applyFont="1" applyFill="1" applyBorder="1" applyAlignment="1">
      <alignment horizontal="center" vertical="center"/>
    </xf>
    <xf numFmtId="0" fontId="13" fillId="2" borderId="5" xfId="14" applyFont="1" applyFill="1" applyBorder="1" applyAlignment="1">
      <alignment horizontal="center" vertical="center"/>
    </xf>
    <xf numFmtId="0" fontId="13" fillId="2" borderId="9" xfId="14" applyFont="1" applyFill="1" applyBorder="1" applyAlignment="1">
      <alignment horizontal="center" vertical="center" wrapText="1"/>
    </xf>
    <xf numFmtId="0" fontId="13" fillId="2" borderId="5" xfId="14" applyFont="1" applyFill="1" applyBorder="1" applyAlignment="1">
      <alignment horizontal="center" vertical="center" wrapText="1"/>
    </xf>
    <xf numFmtId="0" fontId="13" fillId="2" borderId="11" xfId="14" applyFont="1" applyFill="1" applyBorder="1" applyAlignment="1">
      <alignment horizontal="center" vertical="center" wrapText="1"/>
    </xf>
    <xf numFmtId="0" fontId="16" fillId="0" borderId="1" xfId="0" applyFont="1" applyBorder="1" applyAlignment="1" applyProtection="1">
      <alignment horizontal="center"/>
      <protection locked="0"/>
    </xf>
    <xf numFmtId="0" fontId="8" fillId="0" borderId="13" xfId="0" applyFont="1" applyBorder="1" applyAlignment="1">
      <alignment horizontal="center" vertical="center"/>
    </xf>
    <xf numFmtId="0" fontId="8" fillId="0" borderId="31" xfId="0" applyFont="1" applyBorder="1" applyAlignment="1">
      <alignment horizontal="center" vertical="center"/>
    </xf>
    <xf numFmtId="0" fontId="8" fillId="0" borderId="13" xfId="0" applyFont="1" applyBorder="1" applyAlignment="1">
      <alignment horizontal="center" vertical="center" wrapText="1"/>
    </xf>
    <xf numFmtId="0" fontId="8" fillId="0" borderId="31" xfId="0" applyFont="1" applyBorder="1" applyAlignment="1">
      <alignment horizontal="center" vertical="center" wrapText="1"/>
    </xf>
    <xf numFmtId="9" fontId="8" fillId="0" borderId="13" xfId="19" applyFont="1" applyFill="1" applyBorder="1" applyAlignment="1">
      <alignment horizontal="center" vertical="center"/>
    </xf>
    <xf numFmtId="9" fontId="8" fillId="0" borderId="31" xfId="19" applyFont="1" applyFill="1" applyBorder="1" applyAlignment="1">
      <alignment horizontal="center" vertical="center"/>
    </xf>
    <xf numFmtId="9" fontId="8" fillId="0" borderId="23" xfId="19"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13" fillId="0" borderId="50" xfId="0" applyFont="1" applyFill="1" applyBorder="1" applyAlignment="1" applyProtection="1">
      <alignment horizontal="center" vertical="center" wrapText="1"/>
    </xf>
    <xf numFmtId="0" fontId="13" fillId="0" borderId="52" xfId="0" applyFont="1" applyFill="1" applyBorder="1" applyProtection="1"/>
    <xf numFmtId="0" fontId="13" fillId="2" borderId="10" xfId="14" applyFont="1" applyFill="1" applyBorder="1" applyAlignment="1" applyProtection="1">
      <alignment horizontal="center" vertical="center"/>
    </xf>
    <xf numFmtId="0" fontId="12" fillId="5" borderId="58" xfId="14" applyFont="1" applyFill="1" applyBorder="1" applyAlignment="1" applyProtection="1">
      <alignment horizontal="left" vertical="center" wrapText="1"/>
    </xf>
    <xf numFmtId="0" fontId="12" fillId="5" borderId="59" xfId="14" applyFont="1" applyFill="1" applyBorder="1" applyAlignment="1" applyProtection="1">
      <alignment horizontal="left" vertical="center" wrapText="1"/>
    </xf>
    <xf numFmtId="0" fontId="13" fillId="2" borderId="12" xfId="14" applyFont="1" applyFill="1" applyBorder="1" applyAlignment="1" applyProtection="1">
      <alignment horizontal="center" vertical="center" wrapText="1"/>
    </xf>
    <xf numFmtId="0" fontId="13" fillId="2" borderId="58" xfId="14" applyFont="1" applyFill="1" applyBorder="1" applyAlignment="1" applyProtection="1">
      <alignment horizontal="center" vertical="center" wrapText="1"/>
    </xf>
    <xf numFmtId="0" fontId="13" fillId="2" borderId="33" xfId="14" applyFont="1" applyFill="1" applyBorder="1" applyAlignment="1" applyProtection="1">
      <alignment horizontal="center" vertical="center" wrapText="1"/>
    </xf>
    <xf numFmtId="0" fontId="13" fillId="2" borderId="34" xfId="14" applyFont="1" applyFill="1" applyBorder="1" applyAlignment="1" applyProtection="1">
      <alignment horizontal="center" vertical="center" wrapText="1"/>
    </xf>
    <xf numFmtId="0" fontId="13" fillId="2" borderId="57" xfId="14" applyFont="1" applyFill="1" applyBorder="1" applyAlignment="1" applyProtection="1">
      <alignment horizontal="center" vertical="center" wrapText="1"/>
    </xf>
    <xf numFmtId="0" fontId="13" fillId="0" borderId="50" xfId="0" applyFont="1" applyFill="1" applyBorder="1" applyAlignment="1" applyProtection="1">
      <alignment horizontal="center" vertical="center" wrapText="1"/>
      <protection locked="0"/>
    </xf>
    <xf numFmtId="0" fontId="12" fillId="5" borderId="1" xfId="14" applyFont="1" applyFill="1" applyBorder="1" applyAlignment="1" applyProtection="1">
      <alignment horizontal="justify" vertical="center"/>
      <protection locked="0"/>
    </xf>
    <xf numFmtId="0" fontId="13" fillId="0" borderId="1" xfId="14" applyFont="1" applyFill="1" applyBorder="1" applyAlignment="1" applyProtection="1">
      <alignment horizontal="center" vertical="center"/>
      <protection locked="0"/>
    </xf>
    <xf numFmtId="0" fontId="13" fillId="0" borderId="10" xfId="14" applyFont="1" applyFill="1" applyBorder="1" applyAlignment="1" applyProtection="1">
      <alignment horizontal="center" vertical="center"/>
      <protection locked="0"/>
    </xf>
    <xf numFmtId="0" fontId="14" fillId="0" borderId="22" xfId="14" applyFont="1" applyFill="1" applyBorder="1" applyAlignment="1" applyProtection="1">
      <alignment horizontal="center" vertical="center"/>
      <protection locked="0"/>
    </xf>
    <xf numFmtId="0" fontId="14" fillId="0" borderId="12" xfId="14" applyFont="1" applyFill="1" applyBorder="1" applyAlignment="1" applyProtection="1">
      <alignment horizontal="center" vertical="center"/>
      <protection locked="0"/>
    </xf>
    <xf numFmtId="0" fontId="14" fillId="0" borderId="2" xfId="14" applyFont="1" applyFill="1" applyBorder="1" applyAlignment="1" applyProtection="1">
      <alignment horizontal="center" vertical="center"/>
      <protection locked="0"/>
    </xf>
    <xf numFmtId="0" fontId="14" fillId="0" borderId="6" xfId="14" applyFont="1" applyFill="1" applyBorder="1" applyAlignment="1" applyProtection="1">
      <alignment horizontal="center" vertical="center"/>
      <protection locked="0"/>
    </xf>
    <xf numFmtId="0" fontId="14" fillId="0" borderId="55" xfId="14" applyFont="1" applyFill="1" applyBorder="1" applyAlignment="1" applyProtection="1">
      <alignment horizontal="center" vertical="center"/>
      <protection locked="0"/>
    </xf>
    <xf numFmtId="0" fontId="14" fillId="0" borderId="56" xfId="14" applyFont="1" applyFill="1" applyBorder="1" applyAlignment="1" applyProtection="1">
      <alignment horizontal="center" vertical="center"/>
      <protection locked="0"/>
    </xf>
    <xf numFmtId="0" fontId="13" fillId="3" borderId="10" xfId="0" applyFont="1" applyFill="1" applyBorder="1" applyAlignment="1" applyProtection="1">
      <alignment horizontal="left" vertical="center" wrapText="1"/>
      <protection locked="0"/>
    </xf>
    <xf numFmtId="0" fontId="16" fillId="3" borderId="10" xfId="0" applyFont="1" applyFill="1" applyBorder="1" applyAlignment="1" applyProtection="1">
      <alignment horizontal="left" vertical="center" wrapText="1"/>
      <protection locked="0"/>
    </xf>
    <xf numFmtId="0" fontId="16" fillId="3" borderId="1" xfId="0" applyFont="1" applyFill="1" applyBorder="1" applyAlignment="1" applyProtection="1">
      <alignment horizontal="justify" vertical="center" wrapText="1"/>
      <protection locked="0"/>
    </xf>
    <xf numFmtId="0" fontId="16" fillId="3" borderId="1" xfId="0" applyFont="1" applyFill="1" applyBorder="1" applyAlignment="1" applyProtection="1">
      <alignment horizontal="justify" vertical="center"/>
      <protection locked="0"/>
    </xf>
    <xf numFmtId="0" fontId="16" fillId="3" borderId="10" xfId="0" applyFont="1" applyFill="1" applyBorder="1" applyAlignment="1" applyProtection="1">
      <alignment horizontal="justify" vertical="center"/>
      <protection locked="0"/>
    </xf>
    <xf numFmtId="0" fontId="12" fillId="5" borderId="8" xfId="14" applyFont="1" applyFill="1" applyBorder="1" applyAlignment="1" applyProtection="1">
      <alignment horizontal="justify" vertical="center" wrapText="1"/>
      <protection locked="0"/>
    </xf>
    <xf numFmtId="0" fontId="12" fillId="5" borderId="10" xfId="14" applyFont="1" applyFill="1" applyBorder="1" applyAlignment="1" applyProtection="1">
      <alignment horizontal="center" vertical="center" wrapText="1"/>
      <protection locked="0"/>
    </xf>
    <xf numFmtId="0" fontId="13" fillId="2" borderId="1" xfId="14" applyFont="1" applyFill="1" applyBorder="1" applyAlignment="1" applyProtection="1">
      <alignment horizontal="justify" vertical="center" wrapText="1"/>
      <protection locked="0"/>
    </xf>
    <xf numFmtId="0" fontId="13" fillId="3" borderId="1" xfId="0" applyFont="1" applyFill="1" applyBorder="1" applyAlignment="1" applyProtection="1">
      <alignment horizontal="justify" vertical="center" wrapText="1"/>
      <protection locked="0"/>
    </xf>
    <xf numFmtId="0" fontId="13" fillId="3" borderId="10" xfId="0" applyFont="1" applyFill="1" applyBorder="1" applyAlignment="1" applyProtection="1">
      <alignment horizontal="justify" vertical="center" wrapText="1"/>
      <protection locked="0"/>
    </xf>
    <xf numFmtId="0" fontId="13" fillId="3" borderId="1" xfId="14" applyFont="1" applyFill="1" applyBorder="1" applyAlignment="1" applyProtection="1">
      <alignment horizontal="center" vertical="center"/>
      <protection locked="0"/>
    </xf>
    <xf numFmtId="0" fontId="13" fillId="3" borderId="10" xfId="14" applyFont="1" applyFill="1" applyBorder="1" applyAlignment="1" applyProtection="1">
      <alignment horizontal="center" vertical="center"/>
      <protection locked="0"/>
    </xf>
    <xf numFmtId="14" fontId="13" fillId="2" borderId="1" xfId="14" applyNumberFormat="1" applyFont="1" applyFill="1" applyBorder="1" applyAlignment="1" applyProtection="1">
      <alignment horizontal="center" vertical="center" wrapText="1"/>
      <protection locked="0"/>
    </xf>
    <xf numFmtId="0" fontId="13" fillId="3" borderId="1" xfId="14" applyFont="1" applyFill="1" applyBorder="1" applyAlignment="1" applyProtection="1">
      <alignment horizontal="center" vertical="center" wrapText="1"/>
      <protection locked="0"/>
    </xf>
    <xf numFmtId="0" fontId="13" fillId="20" borderId="50" xfId="0" applyFont="1" applyFill="1" applyBorder="1" applyAlignment="1" applyProtection="1">
      <alignment horizontal="center" vertical="center"/>
      <protection locked="0"/>
    </xf>
    <xf numFmtId="0" fontId="13" fillId="0" borderId="51" xfId="0" applyFont="1" applyBorder="1" applyProtection="1">
      <protection locked="0"/>
    </xf>
    <xf numFmtId="0" fontId="13" fillId="0" borderId="52" xfId="0" applyFont="1" applyBorder="1" applyProtection="1">
      <protection locked="0"/>
    </xf>
    <xf numFmtId="0" fontId="35" fillId="2" borderId="1" xfId="14" applyFont="1" applyFill="1" applyBorder="1" applyAlignment="1" applyProtection="1">
      <alignment horizontal="center" vertical="center"/>
    </xf>
    <xf numFmtId="0" fontId="35" fillId="2" borderId="10" xfId="14" applyFont="1" applyFill="1" applyBorder="1" applyAlignment="1" applyProtection="1">
      <alignment horizontal="center" vertical="center"/>
    </xf>
    <xf numFmtId="0" fontId="13" fillId="3" borderId="51" xfId="0" applyFont="1" applyFill="1" applyBorder="1" applyProtection="1"/>
    <xf numFmtId="0" fontId="13" fillId="3" borderId="54" xfId="0" applyFont="1" applyFill="1" applyBorder="1" applyProtection="1"/>
    <xf numFmtId="0" fontId="13" fillId="0" borderId="50" xfId="0" applyFont="1" applyBorder="1" applyAlignment="1" applyProtection="1">
      <alignment horizontal="left" vertical="center"/>
    </xf>
    <xf numFmtId="0" fontId="13" fillId="0" borderId="51" xfId="0" applyFont="1" applyBorder="1" applyAlignment="1" applyProtection="1"/>
    <xf numFmtId="0" fontId="13" fillId="0" borderId="52" xfId="0" applyFont="1" applyBorder="1" applyAlignment="1" applyProtection="1"/>
    <xf numFmtId="1" fontId="13" fillId="20" borderId="50" xfId="0" applyNumberFormat="1" applyFont="1" applyFill="1" applyBorder="1" applyAlignment="1" applyProtection="1">
      <alignment horizontal="center" vertical="center" wrapText="1"/>
    </xf>
    <xf numFmtId="0" fontId="13" fillId="0" borderId="54" xfId="0" applyFont="1" applyBorder="1" applyProtection="1"/>
    <xf numFmtId="9" fontId="13" fillId="20" borderId="50" xfId="0" applyNumberFormat="1" applyFont="1" applyFill="1" applyBorder="1" applyAlignment="1" applyProtection="1">
      <alignment horizontal="center" vertical="center"/>
    </xf>
    <xf numFmtId="0" fontId="13" fillId="0" borderId="51" xfId="0" applyFont="1" applyBorder="1" applyProtection="1"/>
    <xf numFmtId="0" fontId="13" fillId="0" borderId="52" xfId="0" applyFont="1" applyBorder="1" applyProtection="1"/>
    <xf numFmtId="0" fontId="13" fillId="20" borderId="50" xfId="0" applyFont="1" applyFill="1" applyBorder="1" applyAlignment="1" applyProtection="1">
      <alignment horizontal="center" vertical="center" wrapText="1"/>
    </xf>
    <xf numFmtId="0" fontId="13" fillId="20" borderId="50" xfId="0" applyFont="1" applyFill="1" applyBorder="1" applyAlignment="1" applyProtection="1">
      <alignment horizontal="left" vertical="center" wrapText="1"/>
    </xf>
    <xf numFmtId="0" fontId="14" fillId="4" borderId="8" xfId="14" applyFont="1" applyFill="1" applyBorder="1" applyAlignment="1" applyProtection="1">
      <alignment horizontal="center" vertical="center"/>
    </xf>
    <xf numFmtId="0" fontId="14" fillId="4" borderId="10" xfId="14" applyFont="1" applyFill="1" applyBorder="1" applyAlignment="1" applyProtection="1">
      <alignment horizontal="center" vertical="center"/>
    </xf>
    <xf numFmtId="0" fontId="16" fillId="0" borderId="53" xfId="0" applyFont="1" applyBorder="1" applyAlignment="1" applyProtection="1">
      <alignment horizontal="center"/>
    </xf>
    <xf numFmtId="0" fontId="16" fillId="0" borderId="8" xfId="0" applyFont="1" applyBorder="1" applyAlignment="1" applyProtection="1">
      <alignment horizontal="center"/>
    </xf>
    <xf numFmtId="17" fontId="52" fillId="3" borderId="1" xfId="19" applyNumberFormat="1" applyFont="1" applyFill="1" applyBorder="1" applyAlignment="1">
      <alignment horizontal="center" vertical="center"/>
    </xf>
    <xf numFmtId="9" fontId="8" fillId="3" borderId="1" xfId="19" applyFont="1" applyFill="1" applyBorder="1" applyAlignment="1">
      <alignment horizontal="left" vertical="center" wrapText="1"/>
    </xf>
    <xf numFmtId="9" fontId="52" fillId="3" borderId="1" xfId="19" applyFont="1" applyFill="1" applyBorder="1" applyAlignment="1">
      <alignment horizontal="center" vertical="center"/>
    </xf>
    <xf numFmtId="9" fontId="8" fillId="0" borderId="13" xfId="19" applyNumberFormat="1" applyFont="1" applyBorder="1" applyAlignment="1">
      <alignment horizontal="center" vertical="center"/>
    </xf>
    <xf numFmtId="9" fontId="8" fillId="0" borderId="23" xfId="19" applyNumberFormat="1" applyFont="1" applyBorder="1" applyAlignment="1">
      <alignment horizontal="center" vertical="center"/>
    </xf>
    <xf numFmtId="0" fontId="8" fillId="0" borderId="23" xfId="0" applyFont="1" applyBorder="1" applyAlignment="1">
      <alignment horizontal="center" vertical="center" wrapText="1"/>
    </xf>
    <xf numFmtId="170" fontId="23" fillId="0" borderId="1" xfId="0" applyNumberFormat="1" applyFont="1" applyFill="1" applyBorder="1" applyAlignment="1" applyProtection="1">
      <alignment vertical="center" wrapText="1"/>
      <protection locked="0" hidden="1"/>
    </xf>
    <xf numFmtId="9" fontId="52" fillId="3" borderId="13" xfId="19" applyFont="1" applyFill="1" applyBorder="1" applyAlignment="1">
      <alignment horizontal="center" vertical="center"/>
    </xf>
    <xf numFmtId="9" fontId="52" fillId="3" borderId="23" xfId="19"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9" fontId="8" fillId="0" borderId="1" xfId="19" applyNumberFormat="1" applyFont="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9" fontId="8" fillId="3" borderId="1" xfId="19" applyNumberFormat="1" applyFont="1" applyFill="1" applyBorder="1" applyAlignment="1">
      <alignment horizontal="center" vertical="center"/>
    </xf>
    <xf numFmtId="170" fontId="4" fillId="3" borderId="1" xfId="0" applyNumberFormat="1" applyFont="1" applyFill="1" applyBorder="1" applyAlignment="1" applyProtection="1">
      <alignment horizontal="center" vertical="center" wrapText="1"/>
      <protection locked="0" hidden="1"/>
    </xf>
    <xf numFmtId="0" fontId="0" fillId="3" borderId="1" xfId="0" applyFill="1" applyBorder="1" applyAlignment="1">
      <alignment horizontal="center" vertical="center"/>
    </xf>
    <xf numFmtId="0" fontId="57" fillId="23" borderId="1" xfId="0" applyFont="1" applyFill="1" applyBorder="1" applyAlignment="1">
      <alignment horizontal="left" vertical="center"/>
    </xf>
    <xf numFmtId="0" fontId="0" fillId="3" borderId="13" xfId="0" applyFill="1" applyBorder="1" applyAlignment="1">
      <alignment horizontal="center" vertical="center"/>
    </xf>
    <xf numFmtId="0" fontId="0" fillId="3" borderId="31" xfId="0" applyFill="1" applyBorder="1" applyAlignment="1">
      <alignment horizontal="center" vertical="center"/>
    </xf>
    <xf numFmtId="0" fontId="0" fillId="3" borderId="23" xfId="0" applyFill="1" applyBorder="1" applyAlignment="1">
      <alignment horizontal="center" vertical="center"/>
    </xf>
    <xf numFmtId="0" fontId="57" fillId="23" borderId="3" xfId="0" applyFont="1" applyFill="1" applyBorder="1" applyAlignment="1">
      <alignment horizontal="left" vertical="center"/>
    </xf>
    <xf numFmtId="0" fontId="57" fillId="23" borderId="7" xfId="0" applyFont="1" applyFill="1" applyBorder="1" applyAlignment="1">
      <alignment horizontal="left" vertical="center"/>
    </xf>
    <xf numFmtId="0" fontId="57" fillId="24" borderId="1" xfId="0" applyFont="1" applyFill="1" applyBorder="1" applyAlignment="1">
      <alignment horizontal="left" vertical="center"/>
    </xf>
    <xf numFmtId="0" fontId="57" fillId="24" borderId="9" xfId="0" applyFont="1" applyFill="1" applyBorder="1" applyAlignment="1">
      <alignment horizontal="left" vertical="center"/>
    </xf>
    <xf numFmtId="0" fontId="57" fillId="24" borderId="4" xfId="0" applyFont="1" applyFill="1" applyBorder="1" applyAlignment="1">
      <alignment horizontal="left" vertical="center"/>
    </xf>
    <xf numFmtId="0" fontId="57" fillId="25" borderId="9" xfId="0" applyFont="1" applyFill="1" applyBorder="1" applyAlignment="1">
      <alignment horizontal="left" vertical="center"/>
    </xf>
    <xf numFmtId="0" fontId="57" fillId="25" borderId="4" xfId="0" applyFont="1" applyFill="1" applyBorder="1" applyAlignment="1">
      <alignment horizontal="left" vertical="center"/>
    </xf>
    <xf numFmtId="0" fontId="57" fillId="25" borderId="3" xfId="0" applyFont="1" applyFill="1" applyBorder="1" applyAlignment="1">
      <alignment horizontal="left" vertical="center"/>
    </xf>
    <xf numFmtId="0" fontId="57" fillId="25" borderId="7" xfId="0" applyFont="1" applyFill="1" applyBorder="1" applyAlignment="1">
      <alignment horizontal="left" vertical="center"/>
    </xf>
    <xf numFmtId="0" fontId="57" fillId="25" borderId="1" xfId="0" applyFont="1" applyFill="1" applyBorder="1" applyAlignment="1">
      <alignment horizontal="left" vertical="center"/>
    </xf>
    <xf numFmtId="0" fontId="36" fillId="3" borderId="0" xfId="0" applyFont="1" applyFill="1" applyProtection="1"/>
  </cellXfs>
  <cellStyles count="27">
    <cellStyle name="Coma 2" xfId="1"/>
    <cellStyle name="Millares" xfId="26" builtinId="3"/>
    <cellStyle name="Millares [0]" xfId="24" builtinId="6"/>
    <cellStyle name="Millares 2" xfId="3"/>
    <cellStyle name="Millares 2 3 2" xfId="4"/>
    <cellStyle name="Millares 3" xfId="5"/>
    <cellStyle name="Millares 4" xfId="2"/>
    <cellStyle name="Millares 5" xfId="21"/>
    <cellStyle name="Moneda [0]" xfId="25" builtinId="7"/>
    <cellStyle name="Moneda 2" xfId="7"/>
    <cellStyle name="Moneda 2 2" xfId="8"/>
    <cellStyle name="Moneda 3" xfId="9"/>
    <cellStyle name="Moneda 4" xfId="10"/>
    <cellStyle name="Moneda 5" xfId="6"/>
    <cellStyle name="Normal" xfId="0" builtinId="0"/>
    <cellStyle name="Normal 2" xfId="11"/>
    <cellStyle name="Normal 2 2" xfId="12"/>
    <cellStyle name="Normal 3" xfId="13"/>
    <cellStyle name="Normal 3 2" xfId="20"/>
    <cellStyle name="Normal 4" xfId="14"/>
    <cellStyle name="Normal 8" xfId="23"/>
    <cellStyle name="Normal_573_2009_ Actualizado 22_12_2009" xfId="22"/>
    <cellStyle name="Porcentaje" xfId="19" builtinId="5"/>
    <cellStyle name="Porcentaje 2" xfId="16"/>
    <cellStyle name="Porcentaje 3" xfId="15"/>
    <cellStyle name="Porcentual 2" xfId="17"/>
    <cellStyle name="Porcentual 2 2" xfId="18"/>
  </cellStyles>
  <dxfs count="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00FF00"/>
      <color rgb="FFFFFF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842063843682914E-2"/>
          <c:y val="0.18669927400099928"/>
          <c:w val="0.62507470061110593"/>
          <c:h val="0.48908059885892174"/>
        </c:manualLayout>
      </c:layout>
      <c:lineChart>
        <c:grouping val="standard"/>
        <c:varyColors val="0"/>
        <c:ser>
          <c:idx val="0"/>
          <c:order val="0"/>
          <c:tx>
            <c:strRef>
              <c:f>'HV 1_SUBSECRET'!$F$29</c:f>
              <c:strCache>
                <c:ptCount val="1"/>
                <c:pt idx="0">
                  <c:v>Denominador Acumulado (Variable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'HV 1_SUBSECRET'!$B$30:$B$41</c:f>
              <c:strCache>
                <c:ptCount val="5"/>
                <c:pt idx="0">
                  <c:v>Enero </c:v>
                </c:pt>
                <c:pt idx="1">
                  <c:v>Febrero</c:v>
                </c:pt>
                <c:pt idx="2">
                  <c:v>Marzo</c:v>
                </c:pt>
                <c:pt idx="3">
                  <c:v>Abril</c:v>
                </c:pt>
                <c:pt idx="4">
                  <c:v>Mayo</c:v>
                </c:pt>
              </c:strCache>
            </c:strRef>
          </c:cat>
          <c:val>
            <c:numRef>
              <c:f>'HV 1_SUBSECRET'!$F$30:$F$41</c:f>
              <c:numCache>
                <c:formatCode>0%</c:formatCode>
                <c:ptCount val="5"/>
                <c:pt idx="0">
                  <c:v>0</c:v>
                </c:pt>
                <c:pt idx="1">
                  <c:v>0</c:v>
                </c:pt>
                <c:pt idx="2">
                  <c:v>1</c:v>
                </c:pt>
                <c:pt idx="3">
                  <c:v>1</c:v>
                </c:pt>
                <c:pt idx="4">
                  <c:v>1</c:v>
                </c:pt>
              </c:numCache>
            </c:numRef>
          </c:val>
          <c:smooth val="0"/>
          <c:extLst>
            <c:ext xmlns:c16="http://schemas.microsoft.com/office/drawing/2014/chart" uri="{C3380CC4-5D6E-409C-BE32-E72D297353CC}">
              <c16:uniqueId val="{00000007-2EE1-4ED2-A39A-CA88519E80F6}"/>
            </c:ext>
          </c:extLst>
        </c:ser>
        <c:ser>
          <c:idx val="1"/>
          <c:order val="1"/>
          <c:tx>
            <c:strRef>
              <c:f>'HV 1_SUBSECRET'!$D$29</c:f>
              <c:strCache>
                <c:ptCount val="1"/>
                <c:pt idx="0">
                  <c:v>Numerador Acumulado (Variable 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'HV 1_SUBSECRET'!$B$30:$B$41</c:f>
              <c:strCache>
                <c:ptCount val="5"/>
                <c:pt idx="0">
                  <c:v>Enero </c:v>
                </c:pt>
                <c:pt idx="1">
                  <c:v>Febrero</c:v>
                </c:pt>
                <c:pt idx="2">
                  <c:v>Marzo</c:v>
                </c:pt>
                <c:pt idx="3">
                  <c:v>Abril</c:v>
                </c:pt>
                <c:pt idx="4">
                  <c:v>Mayo</c:v>
                </c:pt>
              </c:strCache>
            </c:strRef>
          </c:cat>
          <c:val>
            <c:numRef>
              <c:f>'HV 1_SUBSECRET'!$D$30:$D$41</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8-2EE1-4ED2-A39A-CA88519E80F6}"/>
            </c:ext>
          </c:extLst>
        </c:ser>
        <c:dLbls>
          <c:showLegendKey val="0"/>
          <c:showVal val="0"/>
          <c:showCatName val="0"/>
          <c:showSerName val="0"/>
          <c:showPercent val="0"/>
          <c:showBubbleSize val="0"/>
        </c:dLbls>
        <c:marker val="1"/>
        <c:smooth val="0"/>
        <c:axId val="256670144"/>
        <c:axId val="257330064"/>
      </c:lineChart>
      <c:catAx>
        <c:axId val="256670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257330064"/>
        <c:crosses val="autoZero"/>
        <c:auto val="1"/>
        <c:lblAlgn val="ctr"/>
        <c:lblOffset val="100"/>
        <c:noMultiLvlLbl val="0"/>
      </c:catAx>
      <c:valAx>
        <c:axId val="257330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256670144"/>
        <c:crosses val="autoZero"/>
        <c:crossBetween val="between"/>
      </c:valAx>
      <c:spPr>
        <a:noFill/>
        <a:ln>
          <a:noFill/>
        </a:ln>
        <a:effectLst/>
      </c:spPr>
    </c:plotArea>
    <c:legend>
      <c:legendPos val="b"/>
      <c:layout>
        <c:manualLayout>
          <c:xMode val="edge"/>
          <c:yMode val="edge"/>
          <c:x val="0.74412586218407817"/>
          <c:y val="0.21145842032788301"/>
          <c:w val="0.19508133282786544"/>
          <c:h val="0.44938422425463087"/>
        </c:manualLayout>
      </c:layout>
      <c:overlay val="0"/>
      <c:spPr>
        <a:noFill/>
        <a:ln>
          <a:noFill/>
        </a:ln>
        <a:effectLst/>
      </c:spPr>
      <c:txPr>
        <a:bodyPr rot="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223714762052395E-2"/>
          <c:y val="5.8149795872155366E-2"/>
          <c:w val="0.51785283183419983"/>
          <c:h val="0.58835688740001713"/>
        </c:manualLayout>
      </c:layout>
      <c:lineChart>
        <c:grouping val="standard"/>
        <c:varyColors val="0"/>
        <c:ser>
          <c:idx val="0"/>
          <c:order val="0"/>
          <c:tx>
            <c:strRef>
              <c:f>'HV 2 Dir.Reprt_Jud'!$F$29</c:f>
              <c:strCache>
                <c:ptCount val="1"/>
                <c:pt idx="0">
                  <c:v>Denominador Acumulado (Variable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'HV 2 Dir.Reprt_Jud'!$B$30:$B$41</c:f>
              <c:strCache>
                <c:ptCount val="5"/>
                <c:pt idx="0">
                  <c:v>Enero </c:v>
                </c:pt>
                <c:pt idx="1">
                  <c:v>Febrero</c:v>
                </c:pt>
                <c:pt idx="2">
                  <c:v>Marzo</c:v>
                </c:pt>
                <c:pt idx="3">
                  <c:v>Abril</c:v>
                </c:pt>
                <c:pt idx="4">
                  <c:v>Mayo</c:v>
                </c:pt>
              </c:strCache>
            </c:strRef>
          </c:cat>
          <c:val>
            <c:numRef>
              <c:f>'HV 2 Dir.Reprt_Jud'!$F$30:$F$41</c:f>
              <c:numCache>
                <c:formatCode>0%</c:formatCode>
                <c:ptCount val="5"/>
                <c:pt idx="0">
                  <c:v>0</c:v>
                </c:pt>
                <c:pt idx="1">
                  <c:v>0.82</c:v>
                </c:pt>
                <c:pt idx="2">
                  <c:v>0.94</c:v>
                </c:pt>
                <c:pt idx="3">
                  <c:v>0.94</c:v>
                </c:pt>
                <c:pt idx="4">
                  <c:v>1</c:v>
                </c:pt>
              </c:numCache>
            </c:numRef>
          </c:val>
          <c:smooth val="0"/>
          <c:extLst>
            <c:ext xmlns:c16="http://schemas.microsoft.com/office/drawing/2014/chart" uri="{C3380CC4-5D6E-409C-BE32-E72D297353CC}">
              <c16:uniqueId val="{00000007-7BEE-48D7-ABE9-767064B73BD3}"/>
            </c:ext>
          </c:extLst>
        </c:ser>
        <c:ser>
          <c:idx val="1"/>
          <c:order val="1"/>
          <c:tx>
            <c:strRef>
              <c:f>'HV 2 Dir.Reprt_Jud'!$D$29</c:f>
              <c:strCache>
                <c:ptCount val="1"/>
                <c:pt idx="0">
                  <c:v>Numerador Acumulado (Variable 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'HV 2 Dir.Reprt_Jud'!$B$30:$B$41</c:f>
              <c:strCache>
                <c:ptCount val="5"/>
                <c:pt idx="0">
                  <c:v>Enero </c:v>
                </c:pt>
                <c:pt idx="1">
                  <c:v>Febrero</c:v>
                </c:pt>
                <c:pt idx="2">
                  <c:v>Marzo</c:v>
                </c:pt>
                <c:pt idx="3">
                  <c:v>Abril</c:v>
                </c:pt>
                <c:pt idx="4">
                  <c:v>Mayo</c:v>
                </c:pt>
              </c:strCache>
            </c:strRef>
          </c:cat>
          <c:val>
            <c:numRef>
              <c:f>'HV 2 Dir.Reprt_Jud'!$D$30:$D$41</c:f>
              <c:numCache>
                <c:formatCode>0%</c:formatCode>
                <c:ptCount val="5"/>
                <c:pt idx="0">
                  <c:v>0</c:v>
                </c:pt>
                <c:pt idx="1">
                  <c:v>0.82</c:v>
                </c:pt>
                <c:pt idx="2">
                  <c:v>0.94</c:v>
                </c:pt>
                <c:pt idx="3">
                  <c:v>0.94</c:v>
                </c:pt>
                <c:pt idx="4">
                  <c:v>1</c:v>
                </c:pt>
              </c:numCache>
            </c:numRef>
          </c:val>
          <c:smooth val="0"/>
          <c:extLst>
            <c:ext xmlns:c16="http://schemas.microsoft.com/office/drawing/2014/chart" uri="{C3380CC4-5D6E-409C-BE32-E72D297353CC}">
              <c16:uniqueId val="{00000008-7BEE-48D7-ABE9-767064B73BD3}"/>
            </c:ext>
          </c:extLst>
        </c:ser>
        <c:dLbls>
          <c:showLegendKey val="0"/>
          <c:showVal val="0"/>
          <c:showCatName val="0"/>
          <c:showSerName val="0"/>
          <c:showPercent val="0"/>
          <c:showBubbleSize val="0"/>
        </c:dLbls>
        <c:marker val="1"/>
        <c:smooth val="0"/>
        <c:axId val="257534648"/>
        <c:axId val="257535032"/>
      </c:lineChart>
      <c:catAx>
        <c:axId val="257534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257535032"/>
        <c:crosses val="autoZero"/>
        <c:auto val="1"/>
        <c:lblAlgn val="ctr"/>
        <c:lblOffset val="100"/>
        <c:noMultiLvlLbl val="0"/>
      </c:catAx>
      <c:valAx>
        <c:axId val="257535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257534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74845950007882E-2"/>
          <c:y val="7.6923076923076927E-2"/>
          <c:w val="0.53339974724413164"/>
          <c:h val="0.41350256043169431"/>
        </c:manualLayout>
      </c:layout>
      <c:lineChart>
        <c:grouping val="standard"/>
        <c:varyColors val="0"/>
        <c:ser>
          <c:idx val="0"/>
          <c:order val="0"/>
          <c:tx>
            <c:strRef>
              <c:f>'HV 4_Dir.Contrat'!$F$29</c:f>
              <c:strCache>
                <c:ptCount val="1"/>
                <c:pt idx="0">
                  <c:v>Denominador Acumulado (Variable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'HV 4_Dir.Contrat'!$B$30:$B$41</c:f>
              <c:strCache>
                <c:ptCount val="5"/>
                <c:pt idx="0">
                  <c:v>Enero </c:v>
                </c:pt>
                <c:pt idx="1">
                  <c:v>Febrero</c:v>
                </c:pt>
                <c:pt idx="2">
                  <c:v>Marzo</c:v>
                </c:pt>
                <c:pt idx="3">
                  <c:v>Abril</c:v>
                </c:pt>
                <c:pt idx="4">
                  <c:v>Mayo</c:v>
                </c:pt>
              </c:strCache>
            </c:strRef>
          </c:cat>
          <c:val>
            <c:numRef>
              <c:f>'HV 4_Dir.Contrat'!$F$30:$F$41</c:f>
              <c:numCache>
                <c:formatCode>0%</c:formatCode>
                <c:ptCount val="5"/>
                <c:pt idx="0">
                  <c:v>0</c:v>
                </c:pt>
                <c:pt idx="1">
                  <c:v>0.11</c:v>
                </c:pt>
                <c:pt idx="2">
                  <c:v>0.78</c:v>
                </c:pt>
                <c:pt idx="3">
                  <c:v>1</c:v>
                </c:pt>
                <c:pt idx="4">
                  <c:v>1</c:v>
                </c:pt>
              </c:numCache>
            </c:numRef>
          </c:val>
          <c:smooth val="0"/>
          <c:extLst>
            <c:ext xmlns:c16="http://schemas.microsoft.com/office/drawing/2014/chart" uri="{C3380CC4-5D6E-409C-BE32-E72D297353CC}">
              <c16:uniqueId val="{00000007-76E8-4385-B867-AE1A3555EED4}"/>
            </c:ext>
          </c:extLst>
        </c:ser>
        <c:ser>
          <c:idx val="1"/>
          <c:order val="1"/>
          <c:tx>
            <c:strRef>
              <c:f>'HV 4_Dir.Contrat'!$D$29</c:f>
              <c:strCache>
                <c:ptCount val="1"/>
                <c:pt idx="0">
                  <c:v>Numerador Acumulado (Variable 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'HV 4_Dir.Contrat'!$B$30:$B$41</c:f>
              <c:strCache>
                <c:ptCount val="5"/>
                <c:pt idx="0">
                  <c:v>Enero </c:v>
                </c:pt>
                <c:pt idx="1">
                  <c:v>Febrero</c:v>
                </c:pt>
                <c:pt idx="2">
                  <c:v>Marzo</c:v>
                </c:pt>
                <c:pt idx="3">
                  <c:v>Abril</c:v>
                </c:pt>
                <c:pt idx="4">
                  <c:v>Mayo</c:v>
                </c:pt>
              </c:strCache>
            </c:strRef>
          </c:cat>
          <c:val>
            <c:numRef>
              <c:f>'HV 4_Dir.Contrat'!$D$30:$D$41</c:f>
              <c:numCache>
                <c:formatCode>0%</c:formatCode>
                <c:ptCount val="5"/>
                <c:pt idx="0">
                  <c:v>0</c:v>
                </c:pt>
                <c:pt idx="1">
                  <c:v>0.11</c:v>
                </c:pt>
                <c:pt idx="2">
                  <c:v>0.78</c:v>
                </c:pt>
                <c:pt idx="3">
                  <c:v>1</c:v>
                </c:pt>
                <c:pt idx="4">
                  <c:v>1</c:v>
                </c:pt>
              </c:numCache>
            </c:numRef>
          </c:val>
          <c:smooth val="0"/>
          <c:extLst>
            <c:ext xmlns:c16="http://schemas.microsoft.com/office/drawing/2014/chart" uri="{C3380CC4-5D6E-409C-BE32-E72D297353CC}">
              <c16:uniqueId val="{00000008-76E8-4385-B867-AE1A3555EED4}"/>
            </c:ext>
          </c:extLst>
        </c:ser>
        <c:dLbls>
          <c:showLegendKey val="0"/>
          <c:showVal val="0"/>
          <c:showCatName val="0"/>
          <c:showSerName val="0"/>
          <c:showPercent val="0"/>
          <c:showBubbleSize val="0"/>
        </c:dLbls>
        <c:marker val="1"/>
        <c:smooth val="0"/>
        <c:axId val="255296200"/>
        <c:axId val="257468512"/>
      </c:lineChart>
      <c:catAx>
        <c:axId val="255296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257468512"/>
        <c:crosses val="autoZero"/>
        <c:auto val="1"/>
        <c:lblAlgn val="ctr"/>
        <c:lblOffset val="100"/>
        <c:noMultiLvlLbl val="0"/>
      </c:catAx>
      <c:valAx>
        <c:axId val="257468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255296200"/>
        <c:crosses val="autoZero"/>
        <c:crossBetween val="between"/>
      </c:valAx>
      <c:spPr>
        <a:noFill/>
        <a:ln>
          <a:noFill/>
        </a:ln>
        <a:effectLst/>
      </c:spPr>
    </c:plotArea>
    <c:legend>
      <c:legendPos val="b"/>
      <c:layout>
        <c:manualLayout>
          <c:xMode val="edge"/>
          <c:yMode val="edge"/>
          <c:x val="0.63181559757719519"/>
          <c:y val="0.25262155167666978"/>
          <c:w val="0.25859080510486965"/>
          <c:h val="0.53059523154011357"/>
        </c:manualLayout>
      </c:layout>
      <c:overlay val="0"/>
      <c:spPr>
        <a:noFill/>
        <a:ln>
          <a:noFill/>
        </a:ln>
        <a:effectLst/>
      </c:spPr>
      <c:txPr>
        <a:bodyPr rot="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343245091949773E-2"/>
          <c:y val="5.0925925925925923E-2"/>
          <c:w val="0.47227789802127984"/>
          <c:h val="0.73577136191309445"/>
        </c:manualLayout>
      </c:layout>
      <c:lineChart>
        <c:grouping val="standard"/>
        <c:varyColors val="0"/>
        <c:ser>
          <c:idx val="0"/>
          <c:order val="0"/>
          <c:tx>
            <c:strRef>
              <c:f>'HV 5_Dir.Cobro C'!$F$29</c:f>
              <c:strCache>
                <c:ptCount val="1"/>
                <c:pt idx="0">
                  <c:v>Denominador Acumulado (Variable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'HV 5_Dir.Cobro C'!$B$30:$B$41</c:f>
              <c:strCache>
                <c:ptCount val="5"/>
                <c:pt idx="0">
                  <c:v>Enero </c:v>
                </c:pt>
                <c:pt idx="1">
                  <c:v>Febrero</c:v>
                </c:pt>
                <c:pt idx="2">
                  <c:v>Marzo</c:v>
                </c:pt>
                <c:pt idx="3">
                  <c:v>Abril</c:v>
                </c:pt>
                <c:pt idx="4">
                  <c:v>Mayo</c:v>
                </c:pt>
              </c:strCache>
            </c:strRef>
          </c:cat>
          <c:val>
            <c:numRef>
              <c:f>'HV 5_Dir.Cobro C'!$F$30:$F$41</c:f>
              <c:numCache>
                <c:formatCode>0%</c:formatCode>
                <c:ptCount val="5"/>
                <c:pt idx="0">
                  <c:v>0</c:v>
                </c:pt>
                <c:pt idx="1">
                  <c:v>0.01</c:v>
                </c:pt>
                <c:pt idx="2">
                  <c:v>0.79</c:v>
                </c:pt>
                <c:pt idx="3">
                  <c:v>0.91</c:v>
                </c:pt>
                <c:pt idx="4">
                  <c:v>1</c:v>
                </c:pt>
              </c:numCache>
            </c:numRef>
          </c:val>
          <c:smooth val="0"/>
          <c:extLst>
            <c:ext xmlns:c16="http://schemas.microsoft.com/office/drawing/2014/chart" uri="{C3380CC4-5D6E-409C-BE32-E72D297353CC}">
              <c16:uniqueId val="{00000007-2DE2-49C8-96EA-567B2A0DD380}"/>
            </c:ext>
          </c:extLst>
        </c:ser>
        <c:ser>
          <c:idx val="1"/>
          <c:order val="1"/>
          <c:tx>
            <c:strRef>
              <c:f>'HV 5_Dir.Cobro C'!$D$29</c:f>
              <c:strCache>
                <c:ptCount val="1"/>
                <c:pt idx="0">
                  <c:v>Numerador Acumulado (Variable 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'HV 5_Dir.Cobro C'!$B$30:$B$41</c:f>
              <c:strCache>
                <c:ptCount val="5"/>
                <c:pt idx="0">
                  <c:v>Enero </c:v>
                </c:pt>
                <c:pt idx="1">
                  <c:v>Febrero</c:v>
                </c:pt>
                <c:pt idx="2">
                  <c:v>Marzo</c:v>
                </c:pt>
                <c:pt idx="3">
                  <c:v>Abril</c:v>
                </c:pt>
                <c:pt idx="4">
                  <c:v>Mayo</c:v>
                </c:pt>
              </c:strCache>
            </c:strRef>
          </c:cat>
          <c:val>
            <c:numRef>
              <c:f>'HV 5_Dir.Cobro C'!$D$30:$D$41</c:f>
              <c:numCache>
                <c:formatCode>0%</c:formatCode>
                <c:ptCount val="5"/>
                <c:pt idx="0">
                  <c:v>0</c:v>
                </c:pt>
                <c:pt idx="1">
                  <c:v>0.01</c:v>
                </c:pt>
                <c:pt idx="2">
                  <c:v>0.79</c:v>
                </c:pt>
                <c:pt idx="3">
                  <c:v>0.91</c:v>
                </c:pt>
                <c:pt idx="4">
                  <c:v>1</c:v>
                </c:pt>
              </c:numCache>
            </c:numRef>
          </c:val>
          <c:smooth val="0"/>
          <c:extLst>
            <c:ext xmlns:c16="http://schemas.microsoft.com/office/drawing/2014/chart" uri="{C3380CC4-5D6E-409C-BE32-E72D297353CC}">
              <c16:uniqueId val="{00000008-2DE2-49C8-96EA-567B2A0DD380}"/>
            </c:ext>
          </c:extLst>
        </c:ser>
        <c:dLbls>
          <c:showLegendKey val="0"/>
          <c:showVal val="0"/>
          <c:showCatName val="0"/>
          <c:showSerName val="0"/>
          <c:showPercent val="0"/>
          <c:showBubbleSize val="0"/>
        </c:dLbls>
        <c:marker val="1"/>
        <c:smooth val="0"/>
        <c:axId val="257247312"/>
        <c:axId val="257247696"/>
      </c:lineChart>
      <c:catAx>
        <c:axId val="257247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257247696"/>
        <c:crosses val="autoZero"/>
        <c:auto val="1"/>
        <c:lblAlgn val="ctr"/>
        <c:lblOffset val="100"/>
        <c:noMultiLvlLbl val="0"/>
      </c:catAx>
      <c:valAx>
        <c:axId val="257247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257247312"/>
        <c:crosses val="autoZero"/>
        <c:crossBetween val="between"/>
      </c:valAx>
      <c:spPr>
        <a:noFill/>
        <a:ln>
          <a:noFill/>
        </a:ln>
        <a:effectLst/>
      </c:spPr>
    </c:plotArea>
    <c:legend>
      <c:legendPos val="b"/>
      <c:layout>
        <c:manualLayout>
          <c:xMode val="edge"/>
          <c:yMode val="edge"/>
          <c:x val="0.67327868649916989"/>
          <c:y val="0.3153929717118697"/>
          <c:w val="0.21332370386926994"/>
          <c:h val="0.49942184310294568"/>
        </c:manualLayout>
      </c:layout>
      <c:overlay val="0"/>
      <c:spPr>
        <a:noFill/>
        <a:ln>
          <a:noFill/>
        </a:ln>
        <a:effectLst/>
      </c:spPr>
      <c:txPr>
        <a:bodyPr rot="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186418</xdr:rowOff>
    </xdr:from>
    <xdr:to>
      <xdr:col>1</xdr:col>
      <xdr:colOff>1428750</xdr:colOff>
      <xdr:row>3</xdr:row>
      <xdr:rowOff>367393</xdr:rowOff>
    </xdr:to>
    <xdr:pic>
      <xdr:nvPicPr>
        <xdr:cNvPr id="3" name="Imagen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6418"/>
          <a:ext cx="1741714" cy="1745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200025</xdr:colOff>
      <xdr:row>1</xdr:row>
      <xdr:rowOff>28575</xdr:rowOff>
    </xdr:from>
    <xdr:to>
      <xdr:col>1</xdr:col>
      <xdr:colOff>1200150</xdr:colOff>
      <xdr:row>4</xdr:row>
      <xdr:rowOff>171450</xdr:rowOff>
    </xdr:to>
    <xdr:pic>
      <xdr:nvPicPr>
        <xdr:cNvPr id="2" name="Imagen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28600"/>
          <a:ext cx="10001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329710</xdr:colOff>
      <xdr:row>1</xdr:row>
      <xdr:rowOff>51290</xdr:rowOff>
    </xdr:from>
    <xdr:to>
      <xdr:col>1</xdr:col>
      <xdr:colOff>1318845</xdr:colOff>
      <xdr:row>4</xdr:row>
      <xdr:rowOff>238126</xdr:rowOff>
    </xdr:to>
    <xdr:pic>
      <xdr:nvPicPr>
        <xdr:cNvPr id="2" name="Imagen 1">
          <a:extLst>
            <a:ext uri="{FF2B5EF4-FFF2-40B4-BE49-F238E27FC236}">
              <a16:creationId xmlns:a16="http://schemas.microsoft.com/office/drawing/2014/main" id="{00000000-0008-0000-0A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96385" y="127490"/>
          <a:ext cx="989135" cy="126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433916</xdr:colOff>
      <xdr:row>43</xdr:row>
      <xdr:rowOff>31749</xdr:rowOff>
    </xdr:from>
    <xdr:to>
      <xdr:col>7</xdr:col>
      <xdr:colOff>105833</xdr:colOff>
      <xdr:row>47</xdr:row>
      <xdr:rowOff>302680</xdr:rowOff>
    </xdr:to>
    <xdr:graphicFrame macro="">
      <xdr:nvGraphicFramePr>
        <xdr:cNvPr id="3" name="Gráfico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200025</xdr:colOff>
      <xdr:row>1</xdr:row>
      <xdr:rowOff>28575</xdr:rowOff>
    </xdr:from>
    <xdr:to>
      <xdr:col>1</xdr:col>
      <xdr:colOff>1200150</xdr:colOff>
      <xdr:row>4</xdr:row>
      <xdr:rowOff>171450</xdr:rowOff>
    </xdr:to>
    <xdr:pic>
      <xdr:nvPicPr>
        <xdr:cNvPr id="2" name="Imagen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00025"/>
          <a:ext cx="10001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2" name="1 Imagen" descr="http://intranetsdm.movilidadbogota.gov.co:7778/images/pobtrans.gif">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3" name="1 Imagen" descr="http://intranetsdm.movilidadbogota.gov.co:7778/images/pobtrans.gif">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4" name="1 Imagen" descr="http://intranetsdm.movilidadbogota.gov.co:7778/images/pobtrans.gif">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 name="1 Imagen" descr="http://intranetsdm.movilidadbogota.gov.co:7778/images/pobtrans.gif">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 name="1 Imagen" descr="http://intranetsdm.movilidadbogota.gov.co:7778/images/pobtrans.gif">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7" name="1 Imagen" descr="http://intranetsdm.movilidadbogota.gov.co:7778/images/pobtrans.gif">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8" name="1 Imagen" descr="http://intranetsdm.movilidadbogota.gov.co:7778/images/pobtrans.gif">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 name="1 Imagen" descr="http://intranetsdm.movilidadbogota.gov.co:7778/images/pobtrans.gif">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0" name="1 Imagen" descr="http://intranetsdm.movilidadbogota.gov.co:7778/images/pobtrans.gif">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1" name="1 Imagen" descr="http://intranetsdm.movilidadbogota.gov.co:7778/images/pobtrans.gif">
          <a:extLst>
            <a:ext uri="{FF2B5EF4-FFF2-40B4-BE49-F238E27FC236}">
              <a16:creationId xmlns:a16="http://schemas.microsoft.com/office/drawing/2014/main" id="{00000000-0008-0000-0C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2" name="1 Imagen" descr="http://intranetsdm.movilidadbogota.gov.co:7778/images/pobtrans.gif">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3" name="1 Imagen" descr="http://intranetsdm.movilidadbogota.gov.co:7778/images/pobtrans.gif">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4" name="1 Imagen" descr="http://intranetsdm.movilidadbogota.gov.co:7778/images/pobtrans.gif">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 name="1 Imagen" descr="http://intranetsdm.movilidadbogota.gov.co:7778/images/pobtrans.gif">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 name="1 Imagen" descr="http://intranetsdm.movilidadbogota.gov.co:7778/images/pobtrans.gif">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7" name="1 Imagen" descr="http://intranetsdm.movilidadbogota.gov.co:7778/images/pobtrans.gif">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8" name="1 Imagen" descr="http://intranetsdm.movilidadbogota.gov.co:7778/images/pobtrans.gif">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 name="1 Imagen" descr="http://intranetsdm.movilidadbogota.gov.co:7778/images/pobtrans.gif">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438150</xdr:colOff>
      <xdr:row>1</xdr:row>
      <xdr:rowOff>85725</xdr:rowOff>
    </xdr:from>
    <xdr:to>
      <xdr:col>1</xdr:col>
      <xdr:colOff>1390650</xdr:colOff>
      <xdr:row>4</xdr:row>
      <xdr:rowOff>323850</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054" t="6857" r="17615" b="9743"/>
        <a:stretch>
          <a:fillRect/>
        </a:stretch>
      </xdr:blipFill>
      <xdr:spPr bwMode="auto">
        <a:xfrm>
          <a:off x="438150" y="276225"/>
          <a:ext cx="2009775"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233399</xdr:colOff>
      <xdr:row>38</xdr:row>
      <xdr:rowOff>69685</xdr:rowOff>
    </xdr:from>
    <xdr:ext cx="9647200" cy="937629"/>
    <xdr:sp macro="" textlink="">
      <xdr:nvSpPr>
        <xdr:cNvPr id="3" name="1 Rectángulo">
          <a:extLst>
            <a:ext uri="{FF2B5EF4-FFF2-40B4-BE49-F238E27FC236}">
              <a16:creationId xmlns:a16="http://schemas.microsoft.com/office/drawing/2014/main" id="{00000000-0008-0000-0200-000003000000}"/>
            </a:ext>
          </a:extLst>
        </xdr:cNvPr>
        <xdr:cNvSpPr/>
      </xdr:nvSpPr>
      <xdr:spPr>
        <a:xfrm rot="20665542">
          <a:off x="3910049" y="12423610"/>
          <a:ext cx="9647200" cy="937629"/>
        </a:xfrm>
        <a:prstGeom prst="rect">
          <a:avLst/>
        </a:prstGeom>
        <a:noFill/>
      </xdr:spPr>
      <xdr:txBody>
        <a:bodyPr wrap="square" lIns="91440" tIns="45720" rIns="91440" bIns="45720">
          <a:spAutoFit/>
        </a:bodyPr>
        <a:lstStyle/>
        <a:p>
          <a:pPr algn="ctr"/>
          <a:r>
            <a:rPr lang="es-E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rPr>
            <a:t>COPIA NO CONTROLADA</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15</xdr:col>
      <xdr:colOff>0</xdr:colOff>
      <xdr:row>1</xdr:row>
      <xdr:rowOff>352425</xdr:rowOff>
    </xdr:to>
    <xdr:pic>
      <xdr:nvPicPr>
        <xdr:cNvPr id="2" name="Picture 1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6800" y="0"/>
          <a:ext cx="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0</xdr:row>
      <xdr:rowOff>47625</xdr:rowOff>
    </xdr:from>
    <xdr:to>
      <xdr:col>0</xdr:col>
      <xdr:colOff>1400175</xdr:colOff>
      <xdr:row>3</xdr:row>
      <xdr:rowOff>333375</xdr:rowOff>
    </xdr:to>
    <xdr:pic>
      <xdr:nvPicPr>
        <xdr:cNvPr id="3" name="Imagen 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9107" t="7639" r="19038" b="10522"/>
        <a:stretch>
          <a:fillRect/>
        </a:stretch>
      </xdr:blipFill>
      <xdr:spPr bwMode="auto">
        <a:xfrm>
          <a:off x="28575" y="47625"/>
          <a:ext cx="13716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24</xdr:col>
      <xdr:colOff>310009</xdr:colOff>
      <xdr:row>41</xdr:row>
      <xdr:rowOff>329943</xdr:rowOff>
    </xdr:from>
    <xdr:ext cx="12865630" cy="937629"/>
    <xdr:sp macro="" textlink="">
      <xdr:nvSpPr>
        <xdr:cNvPr id="4" name="4 Rectángulo">
          <a:extLst>
            <a:ext uri="{FF2B5EF4-FFF2-40B4-BE49-F238E27FC236}">
              <a16:creationId xmlns:a16="http://schemas.microsoft.com/office/drawing/2014/main" id="{00000000-0008-0000-0300-000004000000}"/>
            </a:ext>
          </a:extLst>
        </xdr:cNvPr>
        <xdr:cNvSpPr/>
      </xdr:nvSpPr>
      <xdr:spPr>
        <a:xfrm rot="20665542">
          <a:off x="23551009" y="9950193"/>
          <a:ext cx="12865630" cy="937629"/>
        </a:xfrm>
        <a:prstGeom prst="rect">
          <a:avLst/>
        </a:prstGeom>
        <a:noFill/>
      </xdr:spPr>
      <xdr:txBody>
        <a:bodyPr wrap="square" lIns="91440" tIns="45720" rIns="91440" bIns="45720">
          <a:spAutoFit/>
        </a:bodyPr>
        <a:lstStyle/>
        <a:p>
          <a:pPr algn="ctr"/>
          <a:r>
            <a:rPr lang="es-E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rPr>
            <a:t>COPIA NO CONTROLADA</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57150</xdr:rowOff>
    </xdr:from>
    <xdr:to>
      <xdr:col>1</xdr:col>
      <xdr:colOff>1228725</xdr:colOff>
      <xdr:row>3</xdr:row>
      <xdr:rowOff>190500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57150"/>
          <a:ext cx="12287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57150</xdr:rowOff>
    </xdr:from>
    <xdr:to>
      <xdr:col>1</xdr:col>
      <xdr:colOff>1228725</xdr:colOff>
      <xdr:row>3</xdr:row>
      <xdr:rowOff>190500</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57150"/>
          <a:ext cx="11906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340293</xdr:colOff>
      <xdr:row>1</xdr:row>
      <xdr:rowOff>40708</xdr:rowOff>
    </xdr:from>
    <xdr:to>
      <xdr:col>1</xdr:col>
      <xdr:colOff>1329428</xdr:colOff>
      <xdr:row>4</xdr:row>
      <xdr:rowOff>227544</xdr:rowOff>
    </xdr:to>
    <xdr:pic>
      <xdr:nvPicPr>
        <xdr:cNvPr id="6" name="Imagen 1">
          <a:extLst>
            <a:ext uri="{FF2B5EF4-FFF2-40B4-BE49-F238E27FC236}">
              <a16:creationId xmlns:a16="http://schemas.microsoft.com/office/drawing/2014/main" id="{00000000-0008-0000-04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403793" y="114791"/>
          <a:ext cx="989135" cy="1276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560917</xdr:colOff>
      <xdr:row>43</xdr:row>
      <xdr:rowOff>31751</xdr:rowOff>
    </xdr:from>
    <xdr:to>
      <xdr:col>6</xdr:col>
      <xdr:colOff>1185333</xdr:colOff>
      <xdr:row>47</xdr:row>
      <xdr:rowOff>264584</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200025</xdr:colOff>
      <xdr:row>1</xdr:row>
      <xdr:rowOff>28575</xdr:rowOff>
    </xdr:from>
    <xdr:to>
      <xdr:col>1</xdr:col>
      <xdr:colOff>1200150</xdr:colOff>
      <xdr:row>4</xdr:row>
      <xdr:rowOff>171450</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28600"/>
          <a:ext cx="10001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329710</xdr:colOff>
      <xdr:row>1</xdr:row>
      <xdr:rowOff>51290</xdr:rowOff>
    </xdr:from>
    <xdr:to>
      <xdr:col>1</xdr:col>
      <xdr:colOff>1318845</xdr:colOff>
      <xdr:row>4</xdr:row>
      <xdr:rowOff>238126</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96385" y="127490"/>
          <a:ext cx="989135" cy="126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275165</xdr:colOff>
      <xdr:row>43</xdr:row>
      <xdr:rowOff>84668</xdr:rowOff>
    </xdr:from>
    <xdr:to>
      <xdr:col>8</xdr:col>
      <xdr:colOff>1005416</xdr:colOff>
      <xdr:row>47</xdr:row>
      <xdr:rowOff>455084</xdr:rowOff>
    </xdr:to>
    <xdr:graphicFrame macro="">
      <xdr:nvGraphicFramePr>
        <xdr:cNvPr id="3" name="Gráfico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200025</xdr:colOff>
      <xdr:row>1</xdr:row>
      <xdr:rowOff>28575</xdr:rowOff>
    </xdr:from>
    <xdr:to>
      <xdr:col>1</xdr:col>
      <xdr:colOff>1200150</xdr:colOff>
      <xdr:row>4</xdr:row>
      <xdr:rowOff>171450</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28600"/>
          <a:ext cx="10001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329710</xdr:colOff>
      <xdr:row>1</xdr:row>
      <xdr:rowOff>51290</xdr:rowOff>
    </xdr:from>
    <xdr:to>
      <xdr:col>1</xdr:col>
      <xdr:colOff>1318845</xdr:colOff>
      <xdr:row>4</xdr:row>
      <xdr:rowOff>238126</xdr:rowOff>
    </xdr:to>
    <xdr:pic>
      <xdr:nvPicPr>
        <xdr:cNvPr id="2" name="Imagen 1">
          <a:extLst>
            <a:ext uri="{FF2B5EF4-FFF2-40B4-BE49-F238E27FC236}">
              <a16:creationId xmlns:a16="http://schemas.microsoft.com/office/drawing/2014/main" id="{00000000-0008-0000-08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96385" y="127490"/>
          <a:ext cx="989135" cy="126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783165</xdr:colOff>
      <xdr:row>43</xdr:row>
      <xdr:rowOff>35983</xdr:rowOff>
    </xdr:from>
    <xdr:to>
      <xdr:col>7</xdr:col>
      <xdr:colOff>1079499</xdr:colOff>
      <xdr:row>47</xdr:row>
      <xdr:rowOff>328083</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V&#237;nculoExternoRecuperado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fil%20Dmrojas/Downloads/PE01-PR01-F01%20Formato%20de%20programaci&#243;n%20y%20seguimiento%20al%20POA%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fil%20ldguerrero/Documents/5.%20POAS%20DARY%20SSM%202019/1.%20PLANES%20OPERATIVOS%20ANUALES%202019/1.%20POAS%20INVERSI&#211;N/5.%20Poas_Dic/POA_PROYECTO_7544_TRIM%20IV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MAPA DE RIESGOS "/>
      <sheetName val="MATRIZ CALIFICACIÓN"/>
      <sheetName val="CALIFICACIÓN DEL RIESGO"/>
      <sheetName val="OPCIONES DE MANEJO DEL RIESGO"/>
      <sheetName val="DETERMINACIÓN DEL IMPACTO"/>
      <sheetName val="CONTROLES DE LOS RIESGOS "/>
      <sheetName val="Hoja1"/>
      <sheetName val="CONTROL DE CAMBIOS"/>
      <sheetName val="DEFINICIÓN RIESGOS CORRUPCIÓN"/>
      <sheetName val="DETERMINACIÓN DE LA PROBABILIDA"/>
      <sheetName val="EVALUACIÓN DE LOS CONTROLES  "/>
      <sheetName val="PAA-CONSOL-SDM-2017"/>
      <sheetName val="SECOP"/>
      <sheetName val="Plantilla SECOP"/>
      <sheetName val="MOV. 9 DE MARZO"/>
      <sheetName val="Hoja4"/>
      <sheetName val="MENU"/>
      <sheetName val="INSTRUCCIONES"/>
      <sheetName val="INF. GRAL Y COMP. LABOR."/>
      <sheetName val="PORTAFOLIO DE EVIDENCIAS FC"/>
      <sheetName val="fijacion de compromisos"/>
      <sheetName val="F. GENERAL"/>
      <sheetName val="F. COMPORTAMENTAL"/>
      <sheetName val="Hoja2"/>
      <sheetName val="SEGUIMIENTOCOMPRLAB"/>
      <sheetName val="F. DE EVIDENCIAS"/>
      <sheetName val="PORTAFOLIO DE EVIDENCIAS SG"/>
      <sheetName val="F3. SEGUIMIENTO A LA EDL"/>
      <sheetName val="F. PLAN DE MEJORAMIENTO"/>
      <sheetName val="F. EVA.  ÁREAS O DEPENDENCIAS"/>
      <sheetName val="F. EVA ÁREAS O DEP, CACI"/>
      <sheetName val="F. REPORTES DE EVALAUCIÓN"/>
      <sheetName val="Hoja3"/>
      <sheetName val="F6. COMPORTAMENTAL"/>
      <sheetName val="F7. EIGPD"/>
      <sheetName val="COMPORTAMENTAL"/>
      <sheetName val="ANEXO 1 - EV. PARCIAL EVENTUAL"/>
      <sheetName val="ANEXO 2 - EV. EXTRAORDINARIA"/>
      <sheetName val="calificación"/>
      <sheetName val="COMPETENCIAS COMPORTAMENTALES"/>
      <sheetName val="compor asesor"/>
      <sheetName val="compor prof"/>
      <sheetName val="compor tecnico"/>
      <sheetName val="compor asistencial"/>
      <sheetName val="Hoja7"/>
      <sheetName val="Hoja5"/>
      <sheetName val="F. EVENTUAL"/>
      <sheetName val="Hoja9"/>
      <sheetName val="F. EVA DEPENDENCIAS"/>
      <sheetName val="F. REPORTES DE EVALAUCIÓN (2)"/>
      <sheetName val="FORMATOS EDL  EVENTUAL"/>
      <sheetName val="F. EXTRAOORDINARIA"/>
      <sheetName val="DATOS"/>
      <sheetName val="INDICE"/>
      <sheetName val="F1. INF. GENERAL"/>
      <sheetName val="F2. COMP. LAB Y COM COMPOR"/>
      <sheetName val="F3. EVIDENCIAS"/>
      <sheetName val="F4. CALF. COM. COMPORT."/>
      <sheetName val="F5. EVA. ÁREAS O DEPENDENCIAS."/>
      <sheetName val="F6. REPOR CLF PRD ANUAL U ORD"/>
      <sheetName val="F7. PLAN DE MEJORAMIENTO"/>
      <sheetName val="F8. EVA. EVENTUAL (1)"/>
      <sheetName val="F8. EVA. EVENTUAL (2)"/>
      <sheetName val="F9. EV. EXTRAORDINARIA"/>
      <sheetName val="F10. EVA. INFERIOR A 1 AÑO"/>
      <sheetName val="F11. EVA P. PRUEBA"/>
      <sheetName val="FORMATO CON EJEMPLO DE EVENTUAL"/>
      <sheetName val="F8. EVA. EVENTUAL (Semestre 1)"/>
      <sheetName val="F8. EVA. EVENTUAL (Semestre 2)"/>
      <sheetName val="Formatos_EDL-2017"/>
      <sheetName val="F6. REPOR CLF PRD ANUAL U ORD."/>
      <sheetName val="F8. EVA. EVENTUAL"/>
      <sheetName val="EJECUCION BH"/>
      <sheetName val="EJECUCION BMT"/>
      <sheetName val="TOTAL"/>
      <sheetName val="PASIVOS "/>
      <sheetName val="RESERVAS"/>
      <sheetName val="RESERVAS 2-1-2017"/>
      <sheetName val="Conceptos UNIDAD1"/>
      <sheetName val="Conceptos UNIDAD2"/>
      <sheetName val="PAA -FUNCTO 2017"/>
      <sheetName val="Plantilla SECOP 11"/>
      <sheetName val="Publi WEB "/>
      <sheetName val="Plantilla SECOP II Agrupa"/>
      <sheetName val="PAA-CONSOL-SDM 100%-2017"/>
      <sheetName val="Predis"/>
      <sheetName val="Metas JULIO"/>
      <sheetName val="Multi-proceso"/>
      <sheetName val="PAA-Pendientes"/>
      <sheetName val="MODAL CONTRA"/>
      <sheetName val="Metas Vigencia 2017"/>
      <sheetName val="Puntos Inv 2017"/>
      <sheetName val="GRAF TEN"/>
      <sheetName val="PERSONAL "/>
      <sheetName val="Conceptos SDH 25 Ago 2017"/>
      <sheetName val="PERSONAL GRUPOS"/>
      <sheetName val="COD PI CORP"/>
      <sheetName val="Codigos PI POLI"/>
      <sheetName val="HOJA INFORMACION"/>
      <sheetName val="Resumen"/>
      <sheetName val="CONSOLIDADO PAA V12018"/>
      <sheetName val="PAA POLITICA 2018 V1"/>
      <sheetName val="PAA SERVICIOS V2"/>
      <sheetName val="PERSONAL 2018"/>
      <sheetName val="PERSONAL 2017-2018"/>
      <sheetName val="PUNTOS INVER 2015"/>
      <sheetName val="GRUPOS PERSONAL"/>
      <sheetName val="MODALIDAD CONTRATAR"/>
      <sheetName val="FUENTES Y CONCEPTOS"/>
      <sheetName val="21-10-2016"/>
      <sheetName val="28-10-2016"/>
      <sheetName val="Hoja6"/>
      <sheetName val="PAA INVERSION CONSOLID"/>
      <sheetName val="PUNTOS 2016"/>
      <sheetName val="Metas 2DO SEMESTRE 2016"/>
      <sheetName val="PPTO"/>
      <sheetName val="CDP"/>
      <sheetName val="DATOS SECOP II"/>
      <sheetName val="Metas Septiembre"/>
      <sheetName val="PERSONAL 2017"/>
      <sheetName val="PUNTOS INVERSIÓN 2017"/>
      <sheetName val="MULTIPROCESOS"/>
      <sheetName val="CONTEO PERSONAL"/>
      <sheetName val="DEPENDENCIA"/>
      <sheetName val="PRIMER TALLER"/>
      <sheetName val="Nomenclatura 2012"/>
      <sheetName val="PLANTA ACTUAL"/>
      <sheetName val="BD Planta actual"/>
      <sheetName val="Listas"/>
      <sheetName val="Menu Principal"/>
      <sheetName val="FORMATO 1"/>
      <sheetName val="Análisis de Amenazas-2"/>
      <sheetName val="Amenazas"/>
      <sheetName val="Nivel del Riesgo-2"/>
      <sheetName val="Cuadros-2"/>
      <sheetName val="Vulnerabilidad"/>
      <sheetName val="Nivel del Riesgo"/>
      <sheetName val="FORMATO 3"/>
      <sheetName val="FORMATO 4"/>
      <sheetName val="GRANDES"/>
      <sheetName val="JARDINES"/>
      <sheetName val="PEQUEÑAS"/>
      <sheetName val="FORMATO 5"/>
      <sheetName val="FORMATO 6"/>
      <sheetName val="FORMATO 7"/>
      <sheetName val="FORMATO 8"/>
      <sheetName val="FORMATO 9"/>
      <sheetName val="FORMATO 10"/>
      <sheetName val="FORMATO 11"/>
      <sheetName val="FORMATO 12"/>
      <sheetName val="Parametros"/>
      <sheetName val="Sedes"/>
      <sheetName val="Planes de Emergencia Generados"/>
      <sheetName val="Esquema Sede Grande"/>
      <sheetName val="Esquema Sede Pequeña"/>
      <sheetName val="Esquema Sedes Enlace o Comedor"/>
      <sheetName val="Información General"/>
      <sheetName val="Análisis de Amenazas"/>
      <sheetName val="Análisis de Vulnerabilidad"/>
      <sheetName val="Plan Acción Analisis de Riesgos"/>
      <sheetName val="Historico"/>
      <sheetName val="Recursos Para Emergencias"/>
      <sheetName val="Directorio Telefonico Grandes"/>
      <sheetName val="Directorio Telefonico Pequeñas"/>
      <sheetName val="Directorio Telefonico Jardines"/>
      <sheetName val="Preparación Simulacro"/>
      <sheetName val="Evaluación Simulacro"/>
      <sheetName val="Plan de Acción Grandes"/>
      <sheetName val="Plan de Acción Jardines"/>
      <sheetName val="Plan de Acción Pequeñas"/>
      <sheetName val="PONS"/>
      <sheetName val="PE Enlaces"/>
      <sheetName val="Plan Emergencias Vehiculos"/>
      <sheetName val="Plan de Contingencia"/>
      <sheetName val="Plan de Parques G"/>
      <sheetName val="Plan Parques J"/>
      <sheetName val="Plan de Piscinas"/>
      <sheetName val="Brigadistas 2014"/>
      <sheetName val="Reporte de Emergencias"/>
      <sheetName val="Plan de emergencia Calle 220 ma"/>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Numero_de_Contratos4"/>
      <sheetName val="Valor_Contratos4"/>
      <sheetName val="datos_graficas4"/>
      <sheetName val="Tabla_dinamica4"/>
      <sheetName val="BASE_DE_DATOS4"/>
      <sheetName val="CONVEVENIOS "/>
      <sheetName val="CONTRATOS-2009"/>
      <sheetName val="Concejal2008"/>
      <sheetName val="JULIO"/>
      <sheetName val="SEPTIEMBRE"/>
      <sheetName val="CONVEVENIOS_"/>
      <sheetName val="CONVEVENIOS_1"/>
      <sheetName val="CONVEVENIOS_3"/>
      <sheetName val="CONVEVENIOS_2"/>
      <sheetName val="CONVEVENIOS_4"/>
      <sheetName val="ABRIL"/>
      <sheetName val="MAYO"/>
      <sheetName val="JUNIO"/>
      <sheetName val="PAA DIC"/>
      <sheetName val="ESTRUCTURA DISTRITO"/>
      <sheetName val="01d_planaccioncompgestioninvers"/>
      <sheetName val="ACTUALIZACION DATOS"/>
      <sheetName val="F1"/>
      <sheetName val="BD1"/>
      <sheetName val="BD-resultados"/>
      <sheetName val="FORMATO REPORTE INFORME JEFES C"/>
      <sheetName val="PROPUESTA HERRAMIENTA INFORMEv2"/>
      <sheetName val="20170726539713551597459"/>
      <sheetName val="cleaned"/>
      <sheetName val="PE01-PR10-F01"/>
      <sheetName val="GUIA"/>
      <sheetName val="Ingresos"/>
      <sheetName val="GastosFuncionamiento"/>
      <sheetName val="Inversion"/>
      <sheetName val="FuentesFuncionamiento"/>
      <sheetName val="FuentesInversion"/>
      <sheetName val="VIGENCIAS FUTURAS"/>
      <sheetName val="CUENTAS POR PAGAR "/>
      <sheetName val="FondoSaludEjecucion"/>
      <sheetName val="Fuentes EjecucionFS"/>
      <sheetName val="TESORERIA FONDO SALUD"/>
      <sheetName val="SERVICIO DE DEUDA"/>
      <sheetName val="EXCEDENTES LIQUIDEZ"/>
      <sheetName val="Metas Agosto"/>
      <sheetName val="Sección 1. Metas - Magnitud"/>
      <sheetName val="Sección 2. Metas - Presupuesto"/>
      <sheetName val="Sección 3. Metas Producto"/>
      <sheetName val="120"/>
      <sheetName val="ACT_120"/>
      <sheetName val="121"/>
      <sheetName val="ACT_121"/>
      <sheetName val="125"/>
      <sheetName val="ACT_125"/>
      <sheetName val="118"/>
      <sheetName val="ACT_118"/>
      <sheetName val="119"/>
      <sheetName val="ACT_119"/>
      <sheetName val="114"/>
      <sheetName val="ACT_114"/>
      <sheetName val="115"/>
      <sheetName val="ACT_115"/>
      <sheetName val="116"/>
      <sheetName val="ACT_116"/>
      <sheetName val="117"/>
      <sheetName val="ACT_117"/>
      <sheetName val="124"/>
      <sheetName val="ACT_124"/>
      <sheetName val="127"/>
      <sheetName val="ACT_127"/>
      <sheetName val="Sección 4. Territorialización"/>
      <sheetName val="COI-04"/>
      <sheetName val="COI-09"/>
      <sheetName val="PM04-PR08-F04-BAJA"/>
      <sheetName val="PM04-PR0-F05-ALTA"/>
      <sheetName val="PM04-PR0-F05-BAJA"/>
      <sheetName val="MASIVOS"/>
      <sheetName val="esgt"/>
      <sheetName val="Certificado Supervisión"/>
      <sheetName val="Convierte"/>
      <sheetName val="Anexo"/>
      <sheetName val="Metas octubre"/>
      <sheetName val="Gráfico1"/>
      <sheetName val="METAS"/>
      <sheetName val="Actividades"/>
      <sheetName val="hoja 1"/>
      <sheetName val="Partes interesadas potenciales"/>
      <sheetName val="PE01-PR22-F01"/>
      <sheetName val="Formato"/>
      <sheetName val="Conceptos de Gasto"/>
      <sheetName val=" Metas BD"/>
      <sheetName val="Fuentes OK"/>
      <sheetName val="VF 2018 (aprobadas 2017)"/>
      <sheetName val="Fuente"/>
      <sheetName val="Centro de Costos"/>
      <sheetName val="Datos Validación"/>
      <sheetName val="CENTROS DE COSTOS"/>
      <sheetName val="TD Proyecto"/>
      <sheetName val="presup por fase"/>
      <sheetName val="TD fuentes proy"/>
      <sheetName val="Fuente  (2)"/>
      <sheetName val="Homologación"/>
      <sheetName val="CC 6-OCT-2107"/>
      <sheetName val="Fuentes homologadas 6-Oct"/>
      <sheetName val="Fuentes y Proyectos"/>
      <sheetName val="Plantilla SECOP II Agrupa (2)"/>
      <sheetName val="PAA-CONSOL-SDM 100%-2017 (2)"/>
      <sheetName val="Multi-proceso (2)"/>
      <sheetName val="Metas Noviembre"/>
      <sheetName val="COMPARA CDP PREDIS"/>
      <sheetName val="POR VIABILIAR"/>
      <sheetName val="CONSOLIDADO 2018 0-ANTIGUA"/>
      <sheetName val="FUENTES ANTIGUA"/>
      <sheetName val="2. CONCEPTOS GTO MULTI"/>
      <sheetName val="CONSOLIDADO 2018 Oficial CARGUE"/>
      <sheetName val="PUNTOS DE INVERS."/>
      <sheetName val="METAS Oficial"/>
      <sheetName val="FUENTES Oficial"/>
      <sheetName val="CONCEPTOS GASTO Oficial"/>
      <sheetName val="CONSOLIDADO 2018 0-Oficial"/>
      <sheetName val="FUENTES"/>
      <sheetName val="1.CONCEPTOS GASTO"/>
      <sheetName val="PRESUPUESTO 2018"/>
      <sheetName val="PUNTOS INVERSIÓN"/>
      <sheetName val="PERSONAL"/>
      <sheetName val="PUNTOS INVERSION 2017"/>
      <sheetName val="ValidadoreS"/>
      <sheetName val="PARA CTDD"/>
      <sheetName val="UNIDAD_1"/>
      <sheetName val="UNIDAD_2"/>
      <sheetName val="Terceros"/>
      <sheetName val="ENTRADAS_CONSOLIDADO"/>
      <sheetName val="plantillas_devolucion"/>
      <sheetName val="DEVOLUCION_CONSOLIDADO"/>
      <sheetName val="PUBLICA_DEVOLUCIONES"/>
      <sheetName val="encabezado"/>
      <sheetName val="plano"/>
      <sheetName val="Plantilla SECOP Agrupa"/>
      <sheetName val="Metas mayo"/>
      <sheetName val="Metas JUNIO"/>
      <sheetName val="Metas DICIEMBRE"/>
      <sheetName val="PREDIS 30 DIC"/>
      <sheetName val="Base"/>
      <sheetName val="2017"/>
      <sheetName val="2016"/>
      <sheetName val="PAA FUNCIO"/>
      <sheetName val="PAA FUNCIO 2"/>
      <sheetName val="PAA CONSOL BMT 2016"/>
      <sheetName val="CONTRATACION"/>
      <sheetName val="EVALUACION PROY"/>
      <sheetName val="EVALUACIO"/>
      <sheetName val="8.CONTRATACION"/>
      <sheetName val="INFO-METAS"/>
      <sheetName val="METAS U2 "/>
      <sheetName val="VAL PREDIS"/>
      <sheetName val="BMT SIVICOF"/>
      <sheetName val="MULTI-PROCESOS"/>
      <sheetName val="METAS U2"/>
      <sheetName val="Formato1PCC 15 Junio"/>
      <sheetName val="CRONOGRAMA"/>
      <sheetName val="PADD 2016-2020"/>
      <sheetName val="PADD 2016-2020 (2)"/>
      <sheetName val="Validadores (2)"/>
      <sheetName val="PLANTA"/>
      <sheetName val="PAA FUNCIONTO"/>
      <sheetName val="1_Conceptos"/>
      <sheetName val="2_Soporte"/>
      <sheetName val="1"/>
      <sheetName val="Act_1"/>
      <sheetName val="3"/>
      <sheetName val="Act_3"/>
      <sheetName val="4"/>
      <sheetName val="Act_4"/>
      <sheetName val="5"/>
      <sheetName val="Act_5"/>
      <sheetName val="6"/>
      <sheetName val="Act_6"/>
      <sheetName val="7"/>
      <sheetName val="Act_7"/>
      <sheetName val="8"/>
      <sheetName val="Act_8"/>
      <sheetName val="9"/>
      <sheetName val="Act_9"/>
      <sheetName val="PLANILLA"/>
      <sheetName val="Hoja 2"/>
      <sheetName val="30-01-2017"/>
      <sheetName val="31-02-2017 "/>
      <sheetName val="01-02-2017"/>
      <sheetName val="02-02-2017"/>
      <sheetName val="03-02-2017"/>
      <sheetName val="06-02-2017"/>
      <sheetName val="17-02-2017"/>
      <sheetName val="27-02-2017"/>
      <sheetName val="28-02-2017"/>
      <sheetName val="01-03-2017"/>
      <sheetName val="02-03-2017"/>
      <sheetName val="03-03-2017"/>
      <sheetName val="06-03-2017"/>
      <sheetName val="07-03-2017"/>
      <sheetName val="08-03-2017"/>
      <sheetName val="desaparecen de paquetes"/>
      <sheetName val="REGISTROS 2012"/>
      <sheetName val="RESGISTROS 2013"/>
      <sheetName val="REGISTROS 2014"/>
      <sheetName val="REGISTROS 2015"/>
      <sheetName val="REGISTROS 2016 A 31 MAYO"/>
      <sheetName val="REGISTROS 2016 2 SEMESTRE "/>
      <sheetName val="REGISTROS 2017"/>
      <sheetName val="memo administrativa"/>
      <sheetName val="PAA 2018"/>
      <sheetName val="TODO DPA"/>
      <sheetName val="ESTADISTICA"/>
      <sheetName val="VACANTES"/>
      <sheetName val="TD FECHAS DE TERMINACIÓN"/>
      <sheetName val="entrega subsecre"/>
      <sheetName val="para firma subsecretaria"/>
      <sheetName val="radicados DAL"/>
      <sheetName val="historico contravenciones"/>
      <sheetName val="Hoja8"/>
      <sheetName val="TODA LA DPA (2)"/>
      <sheetName val="TODA LA DPA"/>
      <sheetName val="SUPERCADE"/>
      <sheetName val="TD PERSONAL POR ARE"/>
      <sheetName val="grupos"/>
      <sheetName val="GRUPOS POR AREA"/>
      <sheetName val="movimientos presupuestales"/>
      <sheetName val="0348- VIGENCIA"/>
      <sheetName val="0348- RESERVAS"/>
      <sheetName val="6219- VIGENCIA"/>
      <sheetName val="6219- RESERVA"/>
      <sheetName val="7132- VIGENCIA"/>
      <sheetName val="7132-RESERVAS"/>
      <sheetName val="7253- VIGENCIA"/>
      <sheetName val="7253-RESERVAS"/>
      <sheetName val="7254- VIGENCIA"/>
      <sheetName val="7254- RESERVAS"/>
      <sheetName val="PASIVOS"/>
      <sheetName val="Matriz"/>
      <sheetName val="Resumen %"/>
      <sheetName val="EJECUCION BMT "/>
      <sheetName val="RESERVAS BH+BMT"/>
      <sheetName val="FUNCIONAMIENTO"/>
      <sheetName val="CONTEXTO ESTRATÉGICO"/>
      <sheetName val="OBJETIVOS ESTRATEGICOS"/>
      <sheetName val="MAPA DE RIESGOS"/>
      <sheetName val="CLASIFICACIÓN DEL RIESGO "/>
      <sheetName val="EVALUACIÓN DE CONTROLES"/>
      <sheetName val="Ficha"/>
      <sheetName val="Espejo"/>
      <sheetName val="Master"/>
      <sheetName val="nombre"/>
      <sheetName val="Start"/>
      <sheetName val="System Access"/>
      <sheetName val="Data Entry"/>
      <sheetName val="Data Processing"/>
      <sheetName val="Interfaces"/>
      <sheetName val="Data Reporting"/>
      <sheetName val="Defs"/>
      <sheetName val="Registro Riesgos"/>
      <sheetName val="Análisis de riesgo"/>
      <sheetName val="Clasificación Riesgos - Imp"/>
      <sheetName val="Estadisticas"/>
      <sheetName val="Informe de Riesgos"/>
      <sheetName val="Graficas"/>
      <sheetName val="Consulta Riesgos"/>
      <sheetName val="Severidad - Consecuencia"/>
      <sheetName val="Probabilidad-Frecuencia"/>
      <sheetName val="Analisis de riesgo"/>
      <sheetName val="Graficas Tipo Riesgo"/>
      <sheetName val="Graficas Evento Riesgo"/>
      <sheetName val="Tablas"/>
      <sheetName val="Inventario"/>
      <sheetName val="Indice de Información"/>
      <sheetName val="Inventario Activos"/>
      <sheetName val="Clasificación"/>
      <sheetName val="INSTRUCTIVO"/>
      <sheetName val="Sub. de Contra."/>
      <sheetName val="Sub. Jur. Coac"/>
      <sheetName val="Dir. de Seg Via."/>
      <sheetName val="Dir de Servicio "/>
      <sheetName val="Dir. de Cont y Vig. "/>
      <sheetName val="Sub. Adm "/>
      <sheetName val="Sub. Financiera"/>
      <sheetName val="Sub . Inv Transporte "/>
      <sheetName val="TABLA"/>
      <sheetName val="Tablas instituciones"/>
      <sheetName val="PAGO CURSO"/>
      <sheetName val="COMPRA DOLARES"/>
      <sheetName val="CAJA SOCIAL"/>
      <sheetName val="CITI"/>
      <sheetName val="TITULOS ABRIL"/>
      <sheetName val="Unicos Consolidada"/>
      <sheetName val="Cifrsa Control"/>
      <sheetName val="Hoja 1. POA"/>
      <sheetName val="Hoja 2. Metas_ Presupuesto "/>
      <sheetName val="Hoja 3. Metas PDD"/>
      <sheetName val="SITP 39"/>
      <sheetName val="SITP 44"/>
      <sheetName val="SITP 43"/>
      <sheetName val="SITP GESTIÓN A"/>
      <sheetName val="SITP GESTIÓN B"/>
      <sheetName val="SJC 37"/>
      <sheetName val="SJC 38"/>
      <sheetName val="SJC 41"/>
      <sheetName val="SJC GESTIÓN A"/>
      <sheetName val="SCT 40"/>
      <sheetName val="SCT 42"/>
      <sheetName val="SCT 45"/>
      <sheetName val="DPA GESTIÓN A"/>
      <sheetName val="DPA GESTIÓN B"/>
      <sheetName val="VARIABLES 1"/>
      <sheetName val="Metas_Magnitud"/>
      <sheetName val="HV 1"/>
      <sheetName val="HV 2"/>
      <sheetName val="HV 4"/>
      <sheetName val="Hoja15"/>
      <sheetName val="TD2016"/>
      <sheetName val="INFO POA"/>
      <sheetName val="BDPOA2016"/>
      <sheetName val="TDPOA2017"/>
      <sheetName val="BDPOA2017"/>
      <sheetName val="REVISORES"/>
      <sheetName val="GRAFICA ESTADISTICA - REVISORES"/>
      <sheetName val="SUSTANCIADORES"/>
      <sheetName val="GRAFICA ESTADISTICA - SUSTANCIA"/>
      <sheetName val="EXP. PARA REPARTOS"/>
      <sheetName val="TOTAL EXPEDIENTES"/>
      <sheetName val="TOTAL EXPEDIENTES 2017"/>
    </sheetNames>
    <sheetDataSet>
      <sheetData sheetId="0" refreshError="1"/>
      <sheetData sheetId="1" refreshError="1"/>
      <sheetData sheetId="2" refreshError="1"/>
      <sheetData sheetId="3"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 sheetId="5" refreshError="1"/>
      <sheetData sheetId="6" refreshError="1"/>
      <sheetData sheetId="7" refreshError="1"/>
      <sheetData sheetId="8" refreshError="1"/>
      <sheetData sheetId="9" refreshError="1"/>
      <sheetData sheetId="10">
        <row r="5">
          <cell r="AZ5">
            <v>46535400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4">
          <cell r="B4" t="str">
            <v>12.1-CONTRATACIÓN DIRECTA-ACTO ADTIVO DE JUSTIFICACIÓN - NO SERVICIOS PERSONAL</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ow r="16">
          <cell r="B16" t="str">
            <v>SGC-01</v>
          </cell>
        </row>
      </sheetData>
      <sheetData sheetId="89">
        <row r="159">
          <cell r="L159">
            <v>137667473931</v>
          </cell>
        </row>
      </sheetData>
      <sheetData sheetId="90" refreshError="1"/>
      <sheetData sheetId="91"/>
      <sheetData sheetId="92"/>
      <sheetData sheetId="93"/>
      <sheetData sheetId="94"/>
      <sheetData sheetId="95"/>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refreshError="1"/>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sheetData sheetId="268"/>
      <sheetData sheetId="269"/>
      <sheetData sheetId="270"/>
      <sheetData sheetId="271" refreshError="1"/>
      <sheetData sheetId="272" refreshError="1"/>
      <sheetData sheetId="273" refreshError="1"/>
      <sheetData sheetId="274" refreshError="1"/>
      <sheetData sheetId="275" refreshError="1"/>
      <sheetData sheetId="276" refreshError="1"/>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sheetData sheetId="299"/>
      <sheetData sheetId="300"/>
      <sheetData sheetId="301"/>
      <sheetData sheetId="302" refreshError="1"/>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sheetData sheetId="314"/>
      <sheetData sheetId="315" refreshError="1"/>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refreshError="1"/>
      <sheetData sheetId="376" refreshError="1"/>
      <sheetData sheetId="377" refreshError="1"/>
      <sheetData sheetId="378" refreshError="1"/>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refreshError="1"/>
      <sheetData sheetId="434" refreshError="1"/>
      <sheetData sheetId="435" refreshError="1"/>
      <sheetData sheetId="436"/>
      <sheetData sheetId="437"/>
      <sheetData sheetId="438"/>
      <sheetData sheetId="439"/>
      <sheetData sheetId="440"/>
      <sheetData sheetId="441"/>
      <sheetData sheetId="442"/>
      <sheetData sheetId="443"/>
      <sheetData sheetId="444"/>
      <sheetData sheetId="445">
        <row r="120">
          <cell r="K120">
            <v>15372966815</v>
          </cell>
        </row>
      </sheetData>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refreshError="1"/>
      <sheetData sheetId="534" refreshError="1"/>
      <sheetData sheetId="535" refreshError="1"/>
      <sheetData sheetId="536" refreshError="1"/>
      <sheetData sheetId="537" refreshError="1"/>
      <sheetData sheetId="538" refreshError="1"/>
      <sheetData sheetId="539"/>
      <sheetData sheetId="540">
        <row r="1">
          <cell r="A1">
            <v>1</v>
          </cell>
        </row>
      </sheetData>
      <sheetData sheetId="541" refreshError="1"/>
      <sheetData sheetId="542"/>
      <sheetData sheetId="543" refreshError="1"/>
      <sheetData sheetId="544"/>
      <sheetData sheetId="545" refreshError="1"/>
      <sheetData sheetId="546" refreshError="1"/>
      <sheetData sheetId="547" refreshError="1"/>
      <sheetData sheetId="548"/>
      <sheetData sheetId="549"/>
      <sheetData sheetId="550"/>
      <sheetData sheetId="551" refreshError="1"/>
      <sheetData sheetId="552"/>
      <sheetData sheetId="553"/>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sheetData sheetId="568"/>
      <sheetData sheetId="569"/>
      <sheetData sheetId="570"/>
      <sheetData sheetId="571"/>
      <sheetData sheetId="572"/>
      <sheetData sheetId="573"/>
      <sheetData sheetId="574"/>
      <sheetData sheetId="575">
        <row r="2">
          <cell r="G2" t="str">
            <v>Normativas</v>
          </cell>
        </row>
      </sheetData>
      <sheetData sheetId="576"/>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row r="9">
          <cell r="F9" t="str">
            <v>DPA GESTION A - Proferir el 70% de las  resoluciones de fallo que resuelven el recurso de  apelación interpuestos en contra de los  fallos emitidos por la Subdirección de Contravenciones de Tránsito.</v>
          </cell>
        </row>
      </sheetData>
      <sheetData sheetId="600">
        <row r="9">
          <cell r="F9" t="str">
            <v xml:space="preserve">DPA GESTION B - Proferir el 70% de las  resoluciones de fallo que resuelven el recurso de  apelación interpuestos en contra de los  fallos emitidos por la Subdirección de Investigaciones de Transporte Público. </v>
          </cell>
        </row>
      </sheetData>
      <sheetData sheetId="601"/>
      <sheetData sheetId="602"/>
      <sheetData sheetId="603">
        <row r="9">
          <cell r="F9" t="str">
            <v xml:space="preserve">1. Resolver el 75% de los recursos de apelación interpuestos en contra de los fallos emitidos en primera instancia por las Subdirecciones de Contravenciones de Tránsito e Investigaciones de Transporte Público. </v>
          </cell>
        </row>
      </sheetData>
      <sheetData sheetId="604">
        <row r="9">
          <cell r="F9" t="str">
            <v xml:space="preserve">2. Resolver el 90% de las solicitudes y recursos de queja radicados ante la Dirección de Procesos Administrativos como segunda instancia, distintas a los recursos de apelación interpuestos por los infractores de las normas de tránsito y transporte público. </v>
          </cell>
        </row>
      </sheetData>
      <sheetData sheetId="605"/>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row>
        <row r="2">
          <cell r="A2" t="str">
            <v xml:space="preserve">0-5 años Primera infancia </v>
          </cell>
        </row>
        <row r="3">
          <cell r="A3" t="str">
            <v xml:space="preserve">6 - 13 años Infancia </v>
          </cell>
        </row>
        <row r="4">
          <cell r="A4" t="str">
            <v>14 - 17 años Adolescencia</v>
          </cell>
        </row>
        <row r="5">
          <cell r="A5" t="str">
            <v>18 - 26 años Juventud</v>
          </cell>
        </row>
        <row r="6">
          <cell r="A6" t="str">
            <v>27 - 59 años Adultez</v>
          </cell>
        </row>
        <row r="7">
          <cell r="A7" t="str">
            <v>60 años o más. Personas Mayores</v>
          </cell>
        </row>
        <row r="8">
          <cell r="A8" t="str">
            <v>Grupo Etario Sin Definir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ión 1. Metas - Magnitud"/>
      <sheetName val="Sección 2. Metas - Presupuesto"/>
      <sheetName val="Sección 3. Metas Producto"/>
      <sheetName val="Sección 4. Territorialización"/>
      <sheetName val="Variables"/>
    </sheetNames>
    <sheetDataSet>
      <sheetData sheetId="0">
        <row r="15">
          <cell r="B15" t="str">
            <v>Escriba  el nombre del  Eje o Pilar del Plan de Desarrollo Distrital que corresponda</v>
          </cell>
          <cell r="C15" t="str">
            <v>Escriba el nombre del Programa del PDD que corresponda</v>
          </cell>
          <cell r="D15" t="str">
            <v>Escriba el nombre del Proyecto Estratégico del PDD que corresponda</v>
          </cell>
        </row>
      </sheetData>
      <sheetData sheetId="1">
        <row r="13">
          <cell r="F13" t="str">
            <v>Corresponde al valor total programado en magnitud de la meta para el Cuatrienio</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ión 1. Metas - Magnitud"/>
      <sheetName val="Sección 2. Metas - Presupuesto"/>
      <sheetName val="Sección 3. Metas Producto"/>
      <sheetName val="Sección 4. Territorialización"/>
      <sheetName val="HV 1_SUBSECRET"/>
      <sheetName val="1_Act_Subs"/>
      <sheetName val="HV 2 Dir.Reprt_Jud"/>
      <sheetName val="2_Act_R.Jd"/>
      <sheetName val="HV 3_Dir.Norm_concp"/>
      <sheetName val="3_Act_Norm"/>
      <sheetName val="HV 4_Dir.Contrat"/>
      <sheetName val="4_Act_Contrat"/>
      <sheetName val="HV 5_Dir.Cobro C"/>
      <sheetName val="5_Act_Cobro C"/>
      <sheetName val="HV 6_Pasivos "/>
      <sheetName val="6_Act_pasivos "/>
      <sheetName val="Variables"/>
    </sheetNames>
    <sheetDataSet>
      <sheetData sheetId="0">
        <row r="7">
          <cell r="C7" t="str">
            <v>7544 - Fortalecimiento de la gestión jurídica de la Secretaría Distrital de Movilidad</v>
          </cell>
        </row>
        <row r="8">
          <cell r="C8" t="str">
            <v>Subsecretaría Gestión Jurídica y direcciones</v>
          </cell>
        </row>
        <row r="9">
          <cell r="C9" t="str">
            <v>Subsecretaría Gestión Jurídica</v>
          </cell>
        </row>
        <row r="10">
          <cell r="C10" t="str">
            <v xml:space="preserve">Carolina Pombo Rivera </v>
          </cell>
        </row>
        <row r="15">
          <cell r="I15" t="str">
            <v>1. Fortalecer el 100% de la gestión administrativa, operativa y de seguimiento a las funciones de la SGJ</v>
          </cell>
        </row>
        <row r="18">
          <cell r="I18" t="str">
            <v>2. Soportar el 100% de las acciones propias de la Dirección de Representación Judicial</v>
          </cell>
        </row>
        <row r="21">
          <cell r="I21" t="str">
            <v>3. Soportar el 100% de las acciones propias de la Dirección de Normatividad y Conceptos</v>
          </cell>
        </row>
        <row r="24">
          <cell r="I24" t="str">
            <v>4. Soportar el 100% de las acciones propias de la Dirección de Contratación</v>
          </cell>
        </row>
        <row r="27">
          <cell r="I27" t="str">
            <v>5. Soportar el 100% de las acciones propias de la Dirección de Gestión de Cobro</v>
          </cell>
        </row>
        <row r="30">
          <cell r="I30" t="str">
            <v xml:space="preserve">6. Realizar el 100% del pago de compromisos de vigencias anteriores fenecidas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A26"/>
  <sheetViews>
    <sheetView showGridLines="0" tabSelected="1" zoomScale="60" zoomScaleNormal="60" workbookViewId="0">
      <selection activeCell="A18" sqref="A18:A20"/>
    </sheetView>
  </sheetViews>
  <sheetFormatPr baseColWidth="10" defaultRowHeight="15" x14ac:dyDescent="0.25"/>
  <cols>
    <col min="1" max="1" width="4.7109375" style="1" customWidth="1"/>
    <col min="2" max="2" width="23.42578125" style="1" customWidth="1"/>
    <col min="3" max="3" width="15.7109375" style="1" customWidth="1"/>
    <col min="4" max="4" width="21.28515625" style="1" customWidth="1"/>
    <col min="5" max="5" width="32" style="1" customWidth="1"/>
    <col min="6" max="6" width="19.28515625" style="1" customWidth="1"/>
    <col min="7" max="7" width="44.7109375" style="1" customWidth="1"/>
    <col min="8" max="8" width="22.7109375" style="1" customWidth="1"/>
    <col min="9" max="9" width="44.7109375" style="1" customWidth="1"/>
    <col min="10" max="10" width="31.5703125" style="1" customWidth="1"/>
    <col min="11" max="11" width="19.140625" style="1" customWidth="1"/>
    <col min="12" max="12" width="24.85546875" style="1" customWidth="1"/>
    <col min="13" max="13" width="15" style="1" customWidth="1"/>
    <col min="14" max="17" width="11.7109375" style="1" customWidth="1"/>
    <col min="18" max="20" width="11.7109375" style="1" hidden="1" customWidth="1"/>
    <col min="21" max="21" width="13.140625" style="1" hidden="1" customWidth="1"/>
    <col min="22" max="24" width="11.7109375" style="1" hidden="1" customWidth="1"/>
    <col min="25" max="25" width="19.5703125" style="1" customWidth="1"/>
    <col min="26" max="26" width="20.140625" style="1" customWidth="1"/>
    <col min="27" max="27" width="24.140625" style="1" customWidth="1"/>
    <col min="28" max="257" width="11.42578125" style="1"/>
    <col min="258" max="258" width="4.7109375" style="1" customWidth="1"/>
    <col min="259" max="259" width="23.42578125" style="1" customWidth="1"/>
    <col min="260" max="260" width="13.42578125" style="1" customWidth="1"/>
    <col min="261" max="261" width="15.28515625" style="1" customWidth="1"/>
    <col min="262" max="262" width="12.85546875" style="1" customWidth="1"/>
    <col min="263" max="263" width="15.140625" style="1" customWidth="1"/>
    <col min="264" max="264" width="19.28515625" style="1" customWidth="1"/>
    <col min="265" max="265" width="44.7109375" style="1" customWidth="1"/>
    <col min="266" max="266" width="37.140625" style="1" customWidth="1"/>
    <col min="267" max="267" width="24.28515625" style="1" customWidth="1"/>
    <col min="268" max="268" width="24.85546875" style="1" customWidth="1"/>
    <col min="269" max="269" width="15" style="1" customWidth="1"/>
    <col min="270" max="280" width="11.7109375" style="1" customWidth="1"/>
    <col min="281" max="281" width="19.5703125" style="1" customWidth="1"/>
    <col min="282" max="282" width="20.140625" style="1" customWidth="1"/>
    <col min="283" max="283" width="24.140625" style="1" customWidth="1"/>
    <col min="284" max="513" width="11.42578125" style="1"/>
    <col min="514" max="514" width="4.7109375" style="1" customWidth="1"/>
    <col min="515" max="515" width="23.42578125" style="1" customWidth="1"/>
    <col min="516" max="516" width="13.42578125" style="1" customWidth="1"/>
    <col min="517" max="517" width="15.28515625" style="1" customWidth="1"/>
    <col min="518" max="518" width="12.85546875" style="1" customWidth="1"/>
    <col min="519" max="519" width="15.140625" style="1" customWidth="1"/>
    <col min="520" max="520" width="19.28515625" style="1" customWidth="1"/>
    <col min="521" max="521" width="44.7109375" style="1" customWidth="1"/>
    <col min="522" max="522" width="37.140625" style="1" customWidth="1"/>
    <col min="523" max="523" width="24.28515625" style="1" customWidth="1"/>
    <col min="524" max="524" width="24.85546875" style="1" customWidth="1"/>
    <col min="525" max="525" width="15" style="1" customWidth="1"/>
    <col min="526" max="536" width="11.7109375" style="1" customWidth="1"/>
    <col min="537" max="537" width="19.5703125" style="1" customWidth="1"/>
    <col min="538" max="538" width="20.140625" style="1" customWidth="1"/>
    <col min="539" max="539" width="24.140625" style="1" customWidth="1"/>
    <col min="540" max="769" width="11.42578125" style="1"/>
    <col min="770" max="770" width="4.7109375" style="1" customWidth="1"/>
    <col min="771" max="771" width="23.42578125" style="1" customWidth="1"/>
    <col min="772" max="772" width="13.42578125" style="1" customWidth="1"/>
    <col min="773" max="773" width="15.28515625" style="1" customWidth="1"/>
    <col min="774" max="774" width="12.85546875" style="1" customWidth="1"/>
    <col min="775" max="775" width="15.140625" style="1" customWidth="1"/>
    <col min="776" max="776" width="19.28515625" style="1" customWidth="1"/>
    <col min="777" max="777" width="44.7109375" style="1" customWidth="1"/>
    <col min="778" max="778" width="37.140625" style="1" customWidth="1"/>
    <col min="779" max="779" width="24.28515625" style="1" customWidth="1"/>
    <col min="780" max="780" width="24.85546875" style="1" customWidth="1"/>
    <col min="781" max="781" width="15" style="1" customWidth="1"/>
    <col min="782" max="792" width="11.7109375" style="1" customWidth="1"/>
    <col min="793" max="793" width="19.5703125" style="1" customWidth="1"/>
    <col min="794" max="794" width="20.140625" style="1" customWidth="1"/>
    <col min="795" max="795" width="24.140625" style="1" customWidth="1"/>
    <col min="796" max="1025" width="11.42578125" style="1"/>
    <col min="1026" max="1026" width="4.7109375" style="1" customWidth="1"/>
    <col min="1027" max="1027" width="23.42578125" style="1" customWidth="1"/>
    <col min="1028" max="1028" width="13.42578125" style="1" customWidth="1"/>
    <col min="1029" max="1029" width="15.28515625" style="1" customWidth="1"/>
    <col min="1030" max="1030" width="12.85546875" style="1" customWidth="1"/>
    <col min="1031" max="1031" width="15.140625" style="1" customWidth="1"/>
    <col min="1032" max="1032" width="19.28515625" style="1" customWidth="1"/>
    <col min="1033" max="1033" width="44.7109375" style="1" customWidth="1"/>
    <col min="1034" max="1034" width="37.140625" style="1" customWidth="1"/>
    <col min="1035" max="1035" width="24.28515625" style="1" customWidth="1"/>
    <col min="1036" max="1036" width="24.85546875" style="1" customWidth="1"/>
    <col min="1037" max="1037" width="15" style="1" customWidth="1"/>
    <col min="1038" max="1048" width="11.7109375" style="1" customWidth="1"/>
    <col min="1049" max="1049" width="19.5703125" style="1" customWidth="1"/>
    <col min="1050" max="1050" width="20.140625" style="1" customWidth="1"/>
    <col min="1051" max="1051" width="24.140625" style="1" customWidth="1"/>
    <col min="1052" max="1281" width="11.42578125" style="1"/>
    <col min="1282" max="1282" width="4.7109375" style="1" customWidth="1"/>
    <col min="1283" max="1283" width="23.42578125" style="1" customWidth="1"/>
    <col min="1284" max="1284" width="13.42578125" style="1" customWidth="1"/>
    <col min="1285" max="1285" width="15.28515625" style="1" customWidth="1"/>
    <col min="1286" max="1286" width="12.85546875" style="1" customWidth="1"/>
    <col min="1287" max="1287" width="15.140625" style="1" customWidth="1"/>
    <col min="1288" max="1288" width="19.28515625" style="1" customWidth="1"/>
    <col min="1289" max="1289" width="44.7109375" style="1" customWidth="1"/>
    <col min="1290" max="1290" width="37.140625" style="1" customWidth="1"/>
    <col min="1291" max="1291" width="24.28515625" style="1" customWidth="1"/>
    <col min="1292" max="1292" width="24.85546875" style="1" customWidth="1"/>
    <col min="1293" max="1293" width="15" style="1" customWidth="1"/>
    <col min="1294" max="1304" width="11.7109375" style="1" customWidth="1"/>
    <col min="1305" max="1305" width="19.5703125" style="1" customWidth="1"/>
    <col min="1306" max="1306" width="20.140625" style="1" customWidth="1"/>
    <col min="1307" max="1307" width="24.140625" style="1" customWidth="1"/>
    <col min="1308" max="1537" width="11.42578125" style="1"/>
    <col min="1538" max="1538" width="4.7109375" style="1" customWidth="1"/>
    <col min="1539" max="1539" width="23.42578125" style="1" customWidth="1"/>
    <col min="1540" max="1540" width="13.42578125" style="1" customWidth="1"/>
    <col min="1541" max="1541" width="15.28515625" style="1" customWidth="1"/>
    <col min="1542" max="1542" width="12.85546875" style="1" customWidth="1"/>
    <col min="1543" max="1543" width="15.140625" style="1" customWidth="1"/>
    <col min="1544" max="1544" width="19.28515625" style="1" customWidth="1"/>
    <col min="1545" max="1545" width="44.7109375" style="1" customWidth="1"/>
    <col min="1546" max="1546" width="37.140625" style="1" customWidth="1"/>
    <col min="1547" max="1547" width="24.28515625" style="1" customWidth="1"/>
    <col min="1548" max="1548" width="24.85546875" style="1" customWidth="1"/>
    <col min="1549" max="1549" width="15" style="1" customWidth="1"/>
    <col min="1550" max="1560" width="11.7109375" style="1" customWidth="1"/>
    <col min="1561" max="1561" width="19.5703125" style="1" customWidth="1"/>
    <col min="1562" max="1562" width="20.140625" style="1" customWidth="1"/>
    <col min="1563" max="1563" width="24.140625" style="1" customWidth="1"/>
    <col min="1564" max="1793" width="11.42578125" style="1"/>
    <col min="1794" max="1794" width="4.7109375" style="1" customWidth="1"/>
    <col min="1795" max="1795" width="23.42578125" style="1" customWidth="1"/>
    <col min="1796" max="1796" width="13.42578125" style="1" customWidth="1"/>
    <col min="1797" max="1797" width="15.28515625" style="1" customWidth="1"/>
    <col min="1798" max="1798" width="12.85546875" style="1" customWidth="1"/>
    <col min="1799" max="1799" width="15.140625" style="1" customWidth="1"/>
    <col min="1800" max="1800" width="19.28515625" style="1" customWidth="1"/>
    <col min="1801" max="1801" width="44.7109375" style="1" customWidth="1"/>
    <col min="1802" max="1802" width="37.140625" style="1" customWidth="1"/>
    <col min="1803" max="1803" width="24.28515625" style="1" customWidth="1"/>
    <col min="1804" max="1804" width="24.85546875" style="1" customWidth="1"/>
    <col min="1805" max="1805" width="15" style="1" customWidth="1"/>
    <col min="1806" max="1816" width="11.7109375" style="1" customWidth="1"/>
    <col min="1817" max="1817" width="19.5703125" style="1" customWidth="1"/>
    <col min="1818" max="1818" width="20.140625" style="1" customWidth="1"/>
    <col min="1819" max="1819" width="24.140625" style="1" customWidth="1"/>
    <col min="1820" max="2049" width="11.42578125" style="1"/>
    <col min="2050" max="2050" width="4.7109375" style="1" customWidth="1"/>
    <col min="2051" max="2051" width="23.42578125" style="1" customWidth="1"/>
    <col min="2052" max="2052" width="13.42578125" style="1" customWidth="1"/>
    <col min="2053" max="2053" width="15.28515625" style="1" customWidth="1"/>
    <col min="2054" max="2054" width="12.85546875" style="1" customWidth="1"/>
    <col min="2055" max="2055" width="15.140625" style="1" customWidth="1"/>
    <col min="2056" max="2056" width="19.28515625" style="1" customWidth="1"/>
    <col min="2057" max="2057" width="44.7109375" style="1" customWidth="1"/>
    <col min="2058" max="2058" width="37.140625" style="1" customWidth="1"/>
    <col min="2059" max="2059" width="24.28515625" style="1" customWidth="1"/>
    <col min="2060" max="2060" width="24.85546875" style="1" customWidth="1"/>
    <col min="2061" max="2061" width="15" style="1" customWidth="1"/>
    <col min="2062" max="2072" width="11.7109375" style="1" customWidth="1"/>
    <col min="2073" max="2073" width="19.5703125" style="1" customWidth="1"/>
    <col min="2074" max="2074" width="20.140625" style="1" customWidth="1"/>
    <col min="2075" max="2075" width="24.140625" style="1" customWidth="1"/>
    <col min="2076" max="2305" width="11.42578125" style="1"/>
    <col min="2306" max="2306" width="4.7109375" style="1" customWidth="1"/>
    <col min="2307" max="2307" width="23.42578125" style="1" customWidth="1"/>
    <col min="2308" max="2308" width="13.42578125" style="1" customWidth="1"/>
    <col min="2309" max="2309" width="15.28515625" style="1" customWidth="1"/>
    <col min="2310" max="2310" width="12.85546875" style="1" customWidth="1"/>
    <col min="2311" max="2311" width="15.140625" style="1" customWidth="1"/>
    <col min="2312" max="2312" width="19.28515625" style="1" customWidth="1"/>
    <col min="2313" max="2313" width="44.7109375" style="1" customWidth="1"/>
    <col min="2314" max="2314" width="37.140625" style="1" customWidth="1"/>
    <col min="2315" max="2315" width="24.28515625" style="1" customWidth="1"/>
    <col min="2316" max="2316" width="24.85546875" style="1" customWidth="1"/>
    <col min="2317" max="2317" width="15" style="1" customWidth="1"/>
    <col min="2318" max="2328" width="11.7109375" style="1" customWidth="1"/>
    <col min="2329" max="2329" width="19.5703125" style="1" customWidth="1"/>
    <col min="2330" max="2330" width="20.140625" style="1" customWidth="1"/>
    <col min="2331" max="2331" width="24.140625" style="1" customWidth="1"/>
    <col min="2332" max="2561" width="11.42578125" style="1"/>
    <col min="2562" max="2562" width="4.7109375" style="1" customWidth="1"/>
    <col min="2563" max="2563" width="23.42578125" style="1" customWidth="1"/>
    <col min="2564" max="2564" width="13.42578125" style="1" customWidth="1"/>
    <col min="2565" max="2565" width="15.28515625" style="1" customWidth="1"/>
    <col min="2566" max="2566" width="12.85546875" style="1" customWidth="1"/>
    <col min="2567" max="2567" width="15.140625" style="1" customWidth="1"/>
    <col min="2568" max="2568" width="19.28515625" style="1" customWidth="1"/>
    <col min="2569" max="2569" width="44.7109375" style="1" customWidth="1"/>
    <col min="2570" max="2570" width="37.140625" style="1" customWidth="1"/>
    <col min="2571" max="2571" width="24.28515625" style="1" customWidth="1"/>
    <col min="2572" max="2572" width="24.85546875" style="1" customWidth="1"/>
    <col min="2573" max="2573" width="15" style="1" customWidth="1"/>
    <col min="2574" max="2584" width="11.7109375" style="1" customWidth="1"/>
    <col min="2585" max="2585" width="19.5703125" style="1" customWidth="1"/>
    <col min="2586" max="2586" width="20.140625" style="1" customWidth="1"/>
    <col min="2587" max="2587" width="24.140625" style="1" customWidth="1"/>
    <col min="2588" max="2817" width="11.42578125" style="1"/>
    <col min="2818" max="2818" width="4.7109375" style="1" customWidth="1"/>
    <col min="2819" max="2819" width="23.42578125" style="1" customWidth="1"/>
    <col min="2820" max="2820" width="13.42578125" style="1" customWidth="1"/>
    <col min="2821" max="2821" width="15.28515625" style="1" customWidth="1"/>
    <col min="2822" max="2822" width="12.85546875" style="1" customWidth="1"/>
    <col min="2823" max="2823" width="15.140625" style="1" customWidth="1"/>
    <col min="2824" max="2824" width="19.28515625" style="1" customWidth="1"/>
    <col min="2825" max="2825" width="44.7109375" style="1" customWidth="1"/>
    <col min="2826" max="2826" width="37.140625" style="1" customWidth="1"/>
    <col min="2827" max="2827" width="24.28515625" style="1" customWidth="1"/>
    <col min="2828" max="2828" width="24.85546875" style="1" customWidth="1"/>
    <col min="2829" max="2829" width="15" style="1" customWidth="1"/>
    <col min="2830" max="2840" width="11.7109375" style="1" customWidth="1"/>
    <col min="2841" max="2841" width="19.5703125" style="1" customWidth="1"/>
    <col min="2842" max="2842" width="20.140625" style="1" customWidth="1"/>
    <col min="2843" max="2843" width="24.140625" style="1" customWidth="1"/>
    <col min="2844" max="3073" width="11.42578125" style="1"/>
    <col min="3074" max="3074" width="4.7109375" style="1" customWidth="1"/>
    <col min="3075" max="3075" width="23.42578125" style="1" customWidth="1"/>
    <col min="3076" max="3076" width="13.42578125" style="1" customWidth="1"/>
    <col min="3077" max="3077" width="15.28515625" style="1" customWidth="1"/>
    <col min="3078" max="3078" width="12.85546875" style="1" customWidth="1"/>
    <col min="3079" max="3079" width="15.140625" style="1" customWidth="1"/>
    <col min="3080" max="3080" width="19.28515625" style="1" customWidth="1"/>
    <col min="3081" max="3081" width="44.7109375" style="1" customWidth="1"/>
    <col min="3082" max="3082" width="37.140625" style="1" customWidth="1"/>
    <col min="3083" max="3083" width="24.28515625" style="1" customWidth="1"/>
    <col min="3084" max="3084" width="24.85546875" style="1" customWidth="1"/>
    <col min="3085" max="3085" width="15" style="1" customWidth="1"/>
    <col min="3086" max="3096" width="11.7109375" style="1" customWidth="1"/>
    <col min="3097" max="3097" width="19.5703125" style="1" customWidth="1"/>
    <col min="3098" max="3098" width="20.140625" style="1" customWidth="1"/>
    <col min="3099" max="3099" width="24.140625" style="1" customWidth="1"/>
    <col min="3100" max="3329" width="11.42578125" style="1"/>
    <col min="3330" max="3330" width="4.7109375" style="1" customWidth="1"/>
    <col min="3331" max="3331" width="23.42578125" style="1" customWidth="1"/>
    <col min="3332" max="3332" width="13.42578125" style="1" customWidth="1"/>
    <col min="3333" max="3333" width="15.28515625" style="1" customWidth="1"/>
    <col min="3334" max="3334" width="12.85546875" style="1" customWidth="1"/>
    <col min="3335" max="3335" width="15.140625" style="1" customWidth="1"/>
    <col min="3336" max="3336" width="19.28515625" style="1" customWidth="1"/>
    <col min="3337" max="3337" width="44.7109375" style="1" customWidth="1"/>
    <col min="3338" max="3338" width="37.140625" style="1" customWidth="1"/>
    <col min="3339" max="3339" width="24.28515625" style="1" customWidth="1"/>
    <col min="3340" max="3340" width="24.85546875" style="1" customWidth="1"/>
    <col min="3341" max="3341" width="15" style="1" customWidth="1"/>
    <col min="3342" max="3352" width="11.7109375" style="1" customWidth="1"/>
    <col min="3353" max="3353" width="19.5703125" style="1" customWidth="1"/>
    <col min="3354" max="3354" width="20.140625" style="1" customWidth="1"/>
    <col min="3355" max="3355" width="24.140625" style="1" customWidth="1"/>
    <col min="3356" max="3585" width="11.42578125" style="1"/>
    <col min="3586" max="3586" width="4.7109375" style="1" customWidth="1"/>
    <col min="3587" max="3587" width="23.42578125" style="1" customWidth="1"/>
    <col min="3588" max="3588" width="13.42578125" style="1" customWidth="1"/>
    <col min="3589" max="3589" width="15.28515625" style="1" customWidth="1"/>
    <col min="3590" max="3590" width="12.85546875" style="1" customWidth="1"/>
    <col min="3591" max="3591" width="15.140625" style="1" customWidth="1"/>
    <col min="3592" max="3592" width="19.28515625" style="1" customWidth="1"/>
    <col min="3593" max="3593" width="44.7109375" style="1" customWidth="1"/>
    <col min="3594" max="3594" width="37.140625" style="1" customWidth="1"/>
    <col min="3595" max="3595" width="24.28515625" style="1" customWidth="1"/>
    <col min="3596" max="3596" width="24.85546875" style="1" customWidth="1"/>
    <col min="3597" max="3597" width="15" style="1" customWidth="1"/>
    <col min="3598" max="3608" width="11.7109375" style="1" customWidth="1"/>
    <col min="3609" max="3609" width="19.5703125" style="1" customWidth="1"/>
    <col min="3610" max="3610" width="20.140625" style="1" customWidth="1"/>
    <col min="3611" max="3611" width="24.140625" style="1" customWidth="1"/>
    <col min="3612" max="3841" width="11.42578125" style="1"/>
    <col min="3842" max="3842" width="4.7109375" style="1" customWidth="1"/>
    <col min="3843" max="3843" width="23.42578125" style="1" customWidth="1"/>
    <col min="3844" max="3844" width="13.42578125" style="1" customWidth="1"/>
    <col min="3845" max="3845" width="15.28515625" style="1" customWidth="1"/>
    <col min="3846" max="3846" width="12.85546875" style="1" customWidth="1"/>
    <col min="3847" max="3847" width="15.140625" style="1" customWidth="1"/>
    <col min="3848" max="3848" width="19.28515625" style="1" customWidth="1"/>
    <col min="3849" max="3849" width="44.7109375" style="1" customWidth="1"/>
    <col min="3850" max="3850" width="37.140625" style="1" customWidth="1"/>
    <col min="3851" max="3851" width="24.28515625" style="1" customWidth="1"/>
    <col min="3852" max="3852" width="24.85546875" style="1" customWidth="1"/>
    <col min="3853" max="3853" width="15" style="1" customWidth="1"/>
    <col min="3854" max="3864" width="11.7109375" style="1" customWidth="1"/>
    <col min="3865" max="3865" width="19.5703125" style="1" customWidth="1"/>
    <col min="3866" max="3866" width="20.140625" style="1" customWidth="1"/>
    <col min="3867" max="3867" width="24.140625" style="1" customWidth="1"/>
    <col min="3868" max="4097" width="11.42578125" style="1"/>
    <col min="4098" max="4098" width="4.7109375" style="1" customWidth="1"/>
    <col min="4099" max="4099" width="23.42578125" style="1" customWidth="1"/>
    <col min="4100" max="4100" width="13.42578125" style="1" customWidth="1"/>
    <col min="4101" max="4101" width="15.28515625" style="1" customWidth="1"/>
    <col min="4102" max="4102" width="12.85546875" style="1" customWidth="1"/>
    <col min="4103" max="4103" width="15.140625" style="1" customWidth="1"/>
    <col min="4104" max="4104" width="19.28515625" style="1" customWidth="1"/>
    <col min="4105" max="4105" width="44.7109375" style="1" customWidth="1"/>
    <col min="4106" max="4106" width="37.140625" style="1" customWidth="1"/>
    <col min="4107" max="4107" width="24.28515625" style="1" customWidth="1"/>
    <col min="4108" max="4108" width="24.85546875" style="1" customWidth="1"/>
    <col min="4109" max="4109" width="15" style="1" customWidth="1"/>
    <col min="4110" max="4120" width="11.7109375" style="1" customWidth="1"/>
    <col min="4121" max="4121" width="19.5703125" style="1" customWidth="1"/>
    <col min="4122" max="4122" width="20.140625" style="1" customWidth="1"/>
    <col min="4123" max="4123" width="24.140625" style="1" customWidth="1"/>
    <col min="4124" max="4353" width="11.42578125" style="1"/>
    <col min="4354" max="4354" width="4.7109375" style="1" customWidth="1"/>
    <col min="4355" max="4355" width="23.42578125" style="1" customWidth="1"/>
    <col min="4356" max="4356" width="13.42578125" style="1" customWidth="1"/>
    <col min="4357" max="4357" width="15.28515625" style="1" customWidth="1"/>
    <col min="4358" max="4358" width="12.85546875" style="1" customWidth="1"/>
    <col min="4359" max="4359" width="15.140625" style="1" customWidth="1"/>
    <col min="4360" max="4360" width="19.28515625" style="1" customWidth="1"/>
    <col min="4361" max="4361" width="44.7109375" style="1" customWidth="1"/>
    <col min="4362" max="4362" width="37.140625" style="1" customWidth="1"/>
    <col min="4363" max="4363" width="24.28515625" style="1" customWidth="1"/>
    <col min="4364" max="4364" width="24.85546875" style="1" customWidth="1"/>
    <col min="4365" max="4365" width="15" style="1" customWidth="1"/>
    <col min="4366" max="4376" width="11.7109375" style="1" customWidth="1"/>
    <col min="4377" max="4377" width="19.5703125" style="1" customWidth="1"/>
    <col min="4378" max="4378" width="20.140625" style="1" customWidth="1"/>
    <col min="4379" max="4379" width="24.140625" style="1" customWidth="1"/>
    <col min="4380" max="4609" width="11.42578125" style="1"/>
    <col min="4610" max="4610" width="4.7109375" style="1" customWidth="1"/>
    <col min="4611" max="4611" width="23.42578125" style="1" customWidth="1"/>
    <col min="4612" max="4612" width="13.42578125" style="1" customWidth="1"/>
    <col min="4613" max="4613" width="15.28515625" style="1" customWidth="1"/>
    <col min="4614" max="4614" width="12.85546875" style="1" customWidth="1"/>
    <col min="4615" max="4615" width="15.140625" style="1" customWidth="1"/>
    <col min="4616" max="4616" width="19.28515625" style="1" customWidth="1"/>
    <col min="4617" max="4617" width="44.7109375" style="1" customWidth="1"/>
    <col min="4618" max="4618" width="37.140625" style="1" customWidth="1"/>
    <col min="4619" max="4619" width="24.28515625" style="1" customWidth="1"/>
    <col min="4620" max="4620" width="24.85546875" style="1" customWidth="1"/>
    <col min="4621" max="4621" width="15" style="1" customWidth="1"/>
    <col min="4622" max="4632" width="11.7109375" style="1" customWidth="1"/>
    <col min="4633" max="4633" width="19.5703125" style="1" customWidth="1"/>
    <col min="4634" max="4634" width="20.140625" style="1" customWidth="1"/>
    <col min="4635" max="4635" width="24.140625" style="1" customWidth="1"/>
    <col min="4636" max="4865" width="11.42578125" style="1"/>
    <col min="4866" max="4866" width="4.7109375" style="1" customWidth="1"/>
    <col min="4867" max="4867" width="23.42578125" style="1" customWidth="1"/>
    <col min="4868" max="4868" width="13.42578125" style="1" customWidth="1"/>
    <col min="4869" max="4869" width="15.28515625" style="1" customWidth="1"/>
    <col min="4870" max="4870" width="12.85546875" style="1" customWidth="1"/>
    <col min="4871" max="4871" width="15.140625" style="1" customWidth="1"/>
    <col min="4872" max="4872" width="19.28515625" style="1" customWidth="1"/>
    <col min="4873" max="4873" width="44.7109375" style="1" customWidth="1"/>
    <col min="4874" max="4874" width="37.140625" style="1" customWidth="1"/>
    <col min="4875" max="4875" width="24.28515625" style="1" customWidth="1"/>
    <col min="4876" max="4876" width="24.85546875" style="1" customWidth="1"/>
    <col min="4877" max="4877" width="15" style="1" customWidth="1"/>
    <col min="4878" max="4888" width="11.7109375" style="1" customWidth="1"/>
    <col min="4889" max="4889" width="19.5703125" style="1" customWidth="1"/>
    <col min="4890" max="4890" width="20.140625" style="1" customWidth="1"/>
    <col min="4891" max="4891" width="24.140625" style="1" customWidth="1"/>
    <col min="4892" max="5121" width="11.42578125" style="1"/>
    <col min="5122" max="5122" width="4.7109375" style="1" customWidth="1"/>
    <col min="5123" max="5123" width="23.42578125" style="1" customWidth="1"/>
    <col min="5124" max="5124" width="13.42578125" style="1" customWidth="1"/>
    <col min="5125" max="5125" width="15.28515625" style="1" customWidth="1"/>
    <col min="5126" max="5126" width="12.85546875" style="1" customWidth="1"/>
    <col min="5127" max="5127" width="15.140625" style="1" customWidth="1"/>
    <col min="5128" max="5128" width="19.28515625" style="1" customWidth="1"/>
    <col min="5129" max="5129" width="44.7109375" style="1" customWidth="1"/>
    <col min="5130" max="5130" width="37.140625" style="1" customWidth="1"/>
    <col min="5131" max="5131" width="24.28515625" style="1" customWidth="1"/>
    <col min="5132" max="5132" width="24.85546875" style="1" customWidth="1"/>
    <col min="5133" max="5133" width="15" style="1" customWidth="1"/>
    <col min="5134" max="5144" width="11.7109375" style="1" customWidth="1"/>
    <col min="5145" max="5145" width="19.5703125" style="1" customWidth="1"/>
    <col min="5146" max="5146" width="20.140625" style="1" customWidth="1"/>
    <col min="5147" max="5147" width="24.140625" style="1" customWidth="1"/>
    <col min="5148" max="5377" width="11.42578125" style="1"/>
    <col min="5378" max="5378" width="4.7109375" style="1" customWidth="1"/>
    <col min="5379" max="5379" width="23.42578125" style="1" customWidth="1"/>
    <col min="5380" max="5380" width="13.42578125" style="1" customWidth="1"/>
    <col min="5381" max="5381" width="15.28515625" style="1" customWidth="1"/>
    <col min="5382" max="5382" width="12.85546875" style="1" customWidth="1"/>
    <col min="5383" max="5383" width="15.140625" style="1" customWidth="1"/>
    <col min="5384" max="5384" width="19.28515625" style="1" customWidth="1"/>
    <col min="5385" max="5385" width="44.7109375" style="1" customWidth="1"/>
    <col min="5386" max="5386" width="37.140625" style="1" customWidth="1"/>
    <col min="5387" max="5387" width="24.28515625" style="1" customWidth="1"/>
    <col min="5388" max="5388" width="24.85546875" style="1" customWidth="1"/>
    <col min="5389" max="5389" width="15" style="1" customWidth="1"/>
    <col min="5390" max="5400" width="11.7109375" style="1" customWidth="1"/>
    <col min="5401" max="5401" width="19.5703125" style="1" customWidth="1"/>
    <col min="5402" max="5402" width="20.140625" style="1" customWidth="1"/>
    <col min="5403" max="5403" width="24.140625" style="1" customWidth="1"/>
    <col min="5404" max="5633" width="11.42578125" style="1"/>
    <col min="5634" max="5634" width="4.7109375" style="1" customWidth="1"/>
    <col min="5635" max="5635" width="23.42578125" style="1" customWidth="1"/>
    <col min="5636" max="5636" width="13.42578125" style="1" customWidth="1"/>
    <col min="5637" max="5637" width="15.28515625" style="1" customWidth="1"/>
    <col min="5638" max="5638" width="12.85546875" style="1" customWidth="1"/>
    <col min="5639" max="5639" width="15.140625" style="1" customWidth="1"/>
    <col min="5640" max="5640" width="19.28515625" style="1" customWidth="1"/>
    <col min="5641" max="5641" width="44.7109375" style="1" customWidth="1"/>
    <col min="5642" max="5642" width="37.140625" style="1" customWidth="1"/>
    <col min="5643" max="5643" width="24.28515625" style="1" customWidth="1"/>
    <col min="5644" max="5644" width="24.85546875" style="1" customWidth="1"/>
    <col min="5645" max="5645" width="15" style="1" customWidth="1"/>
    <col min="5646" max="5656" width="11.7109375" style="1" customWidth="1"/>
    <col min="5657" max="5657" width="19.5703125" style="1" customWidth="1"/>
    <col min="5658" max="5658" width="20.140625" style="1" customWidth="1"/>
    <col min="5659" max="5659" width="24.140625" style="1" customWidth="1"/>
    <col min="5660" max="5889" width="11.42578125" style="1"/>
    <col min="5890" max="5890" width="4.7109375" style="1" customWidth="1"/>
    <col min="5891" max="5891" width="23.42578125" style="1" customWidth="1"/>
    <col min="5892" max="5892" width="13.42578125" style="1" customWidth="1"/>
    <col min="5893" max="5893" width="15.28515625" style="1" customWidth="1"/>
    <col min="5894" max="5894" width="12.85546875" style="1" customWidth="1"/>
    <col min="5895" max="5895" width="15.140625" style="1" customWidth="1"/>
    <col min="5896" max="5896" width="19.28515625" style="1" customWidth="1"/>
    <col min="5897" max="5897" width="44.7109375" style="1" customWidth="1"/>
    <col min="5898" max="5898" width="37.140625" style="1" customWidth="1"/>
    <col min="5899" max="5899" width="24.28515625" style="1" customWidth="1"/>
    <col min="5900" max="5900" width="24.85546875" style="1" customWidth="1"/>
    <col min="5901" max="5901" width="15" style="1" customWidth="1"/>
    <col min="5902" max="5912" width="11.7109375" style="1" customWidth="1"/>
    <col min="5913" max="5913" width="19.5703125" style="1" customWidth="1"/>
    <col min="5914" max="5914" width="20.140625" style="1" customWidth="1"/>
    <col min="5915" max="5915" width="24.140625" style="1" customWidth="1"/>
    <col min="5916" max="6145" width="11.42578125" style="1"/>
    <col min="6146" max="6146" width="4.7109375" style="1" customWidth="1"/>
    <col min="6147" max="6147" width="23.42578125" style="1" customWidth="1"/>
    <col min="6148" max="6148" width="13.42578125" style="1" customWidth="1"/>
    <col min="6149" max="6149" width="15.28515625" style="1" customWidth="1"/>
    <col min="6150" max="6150" width="12.85546875" style="1" customWidth="1"/>
    <col min="6151" max="6151" width="15.140625" style="1" customWidth="1"/>
    <col min="6152" max="6152" width="19.28515625" style="1" customWidth="1"/>
    <col min="6153" max="6153" width="44.7109375" style="1" customWidth="1"/>
    <col min="6154" max="6154" width="37.140625" style="1" customWidth="1"/>
    <col min="6155" max="6155" width="24.28515625" style="1" customWidth="1"/>
    <col min="6156" max="6156" width="24.85546875" style="1" customWidth="1"/>
    <col min="6157" max="6157" width="15" style="1" customWidth="1"/>
    <col min="6158" max="6168" width="11.7109375" style="1" customWidth="1"/>
    <col min="6169" max="6169" width="19.5703125" style="1" customWidth="1"/>
    <col min="6170" max="6170" width="20.140625" style="1" customWidth="1"/>
    <col min="6171" max="6171" width="24.140625" style="1" customWidth="1"/>
    <col min="6172" max="6401" width="11.42578125" style="1"/>
    <col min="6402" max="6402" width="4.7109375" style="1" customWidth="1"/>
    <col min="6403" max="6403" width="23.42578125" style="1" customWidth="1"/>
    <col min="6404" max="6404" width="13.42578125" style="1" customWidth="1"/>
    <col min="6405" max="6405" width="15.28515625" style="1" customWidth="1"/>
    <col min="6406" max="6406" width="12.85546875" style="1" customWidth="1"/>
    <col min="6407" max="6407" width="15.140625" style="1" customWidth="1"/>
    <col min="6408" max="6408" width="19.28515625" style="1" customWidth="1"/>
    <col min="6409" max="6409" width="44.7109375" style="1" customWidth="1"/>
    <col min="6410" max="6410" width="37.140625" style="1" customWidth="1"/>
    <col min="6411" max="6411" width="24.28515625" style="1" customWidth="1"/>
    <col min="6412" max="6412" width="24.85546875" style="1" customWidth="1"/>
    <col min="6413" max="6413" width="15" style="1" customWidth="1"/>
    <col min="6414" max="6424" width="11.7109375" style="1" customWidth="1"/>
    <col min="6425" max="6425" width="19.5703125" style="1" customWidth="1"/>
    <col min="6426" max="6426" width="20.140625" style="1" customWidth="1"/>
    <col min="6427" max="6427" width="24.140625" style="1" customWidth="1"/>
    <col min="6428" max="6657" width="11.42578125" style="1"/>
    <col min="6658" max="6658" width="4.7109375" style="1" customWidth="1"/>
    <col min="6659" max="6659" width="23.42578125" style="1" customWidth="1"/>
    <col min="6660" max="6660" width="13.42578125" style="1" customWidth="1"/>
    <col min="6661" max="6661" width="15.28515625" style="1" customWidth="1"/>
    <col min="6662" max="6662" width="12.85546875" style="1" customWidth="1"/>
    <col min="6663" max="6663" width="15.140625" style="1" customWidth="1"/>
    <col min="6664" max="6664" width="19.28515625" style="1" customWidth="1"/>
    <col min="6665" max="6665" width="44.7109375" style="1" customWidth="1"/>
    <col min="6666" max="6666" width="37.140625" style="1" customWidth="1"/>
    <col min="6667" max="6667" width="24.28515625" style="1" customWidth="1"/>
    <col min="6668" max="6668" width="24.85546875" style="1" customWidth="1"/>
    <col min="6669" max="6669" width="15" style="1" customWidth="1"/>
    <col min="6670" max="6680" width="11.7109375" style="1" customWidth="1"/>
    <col min="6681" max="6681" width="19.5703125" style="1" customWidth="1"/>
    <col min="6682" max="6682" width="20.140625" style="1" customWidth="1"/>
    <col min="6683" max="6683" width="24.140625" style="1" customWidth="1"/>
    <col min="6684" max="6913" width="11.42578125" style="1"/>
    <col min="6914" max="6914" width="4.7109375" style="1" customWidth="1"/>
    <col min="6915" max="6915" width="23.42578125" style="1" customWidth="1"/>
    <col min="6916" max="6916" width="13.42578125" style="1" customWidth="1"/>
    <col min="6917" max="6917" width="15.28515625" style="1" customWidth="1"/>
    <col min="6918" max="6918" width="12.85546875" style="1" customWidth="1"/>
    <col min="6919" max="6919" width="15.140625" style="1" customWidth="1"/>
    <col min="6920" max="6920" width="19.28515625" style="1" customWidth="1"/>
    <col min="6921" max="6921" width="44.7109375" style="1" customWidth="1"/>
    <col min="6922" max="6922" width="37.140625" style="1" customWidth="1"/>
    <col min="6923" max="6923" width="24.28515625" style="1" customWidth="1"/>
    <col min="6924" max="6924" width="24.85546875" style="1" customWidth="1"/>
    <col min="6925" max="6925" width="15" style="1" customWidth="1"/>
    <col min="6926" max="6936" width="11.7109375" style="1" customWidth="1"/>
    <col min="6937" max="6937" width="19.5703125" style="1" customWidth="1"/>
    <col min="6938" max="6938" width="20.140625" style="1" customWidth="1"/>
    <col min="6939" max="6939" width="24.140625" style="1" customWidth="1"/>
    <col min="6940" max="7169" width="11.42578125" style="1"/>
    <col min="7170" max="7170" width="4.7109375" style="1" customWidth="1"/>
    <col min="7171" max="7171" width="23.42578125" style="1" customWidth="1"/>
    <col min="7172" max="7172" width="13.42578125" style="1" customWidth="1"/>
    <col min="7173" max="7173" width="15.28515625" style="1" customWidth="1"/>
    <col min="7174" max="7174" width="12.85546875" style="1" customWidth="1"/>
    <col min="7175" max="7175" width="15.140625" style="1" customWidth="1"/>
    <col min="7176" max="7176" width="19.28515625" style="1" customWidth="1"/>
    <col min="7177" max="7177" width="44.7109375" style="1" customWidth="1"/>
    <col min="7178" max="7178" width="37.140625" style="1" customWidth="1"/>
    <col min="7179" max="7179" width="24.28515625" style="1" customWidth="1"/>
    <col min="7180" max="7180" width="24.85546875" style="1" customWidth="1"/>
    <col min="7181" max="7181" width="15" style="1" customWidth="1"/>
    <col min="7182" max="7192" width="11.7109375" style="1" customWidth="1"/>
    <col min="7193" max="7193" width="19.5703125" style="1" customWidth="1"/>
    <col min="7194" max="7194" width="20.140625" style="1" customWidth="1"/>
    <col min="7195" max="7195" width="24.140625" style="1" customWidth="1"/>
    <col min="7196" max="7425" width="11.42578125" style="1"/>
    <col min="7426" max="7426" width="4.7109375" style="1" customWidth="1"/>
    <col min="7427" max="7427" width="23.42578125" style="1" customWidth="1"/>
    <col min="7428" max="7428" width="13.42578125" style="1" customWidth="1"/>
    <col min="7429" max="7429" width="15.28515625" style="1" customWidth="1"/>
    <col min="7430" max="7430" width="12.85546875" style="1" customWidth="1"/>
    <col min="7431" max="7431" width="15.140625" style="1" customWidth="1"/>
    <col min="7432" max="7432" width="19.28515625" style="1" customWidth="1"/>
    <col min="7433" max="7433" width="44.7109375" style="1" customWidth="1"/>
    <col min="7434" max="7434" width="37.140625" style="1" customWidth="1"/>
    <col min="7435" max="7435" width="24.28515625" style="1" customWidth="1"/>
    <col min="7436" max="7436" width="24.85546875" style="1" customWidth="1"/>
    <col min="7437" max="7437" width="15" style="1" customWidth="1"/>
    <col min="7438" max="7448" width="11.7109375" style="1" customWidth="1"/>
    <col min="7449" max="7449" width="19.5703125" style="1" customWidth="1"/>
    <col min="7450" max="7450" width="20.140625" style="1" customWidth="1"/>
    <col min="7451" max="7451" width="24.140625" style="1" customWidth="1"/>
    <col min="7452" max="7681" width="11.42578125" style="1"/>
    <col min="7682" max="7682" width="4.7109375" style="1" customWidth="1"/>
    <col min="7683" max="7683" width="23.42578125" style="1" customWidth="1"/>
    <col min="7684" max="7684" width="13.42578125" style="1" customWidth="1"/>
    <col min="7685" max="7685" width="15.28515625" style="1" customWidth="1"/>
    <col min="7686" max="7686" width="12.85546875" style="1" customWidth="1"/>
    <col min="7687" max="7687" width="15.140625" style="1" customWidth="1"/>
    <col min="7688" max="7688" width="19.28515625" style="1" customWidth="1"/>
    <col min="7689" max="7689" width="44.7109375" style="1" customWidth="1"/>
    <col min="7690" max="7690" width="37.140625" style="1" customWidth="1"/>
    <col min="7691" max="7691" width="24.28515625" style="1" customWidth="1"/>
    <col min="7692" max="7692" width="24.85546875" style="1" customWidth="1"/>
    <col min="7693" max="7693" width="15" style="1" customWidth="1"/>
    <col min="7694" max="7704" width="11.7109375" style="1" customWidth="1"/>
    <col min="7705" max="7705" width="19.5703125" style="1" customWidth="1"/>
    <col min="7706" max="7706" width="20.140625" style="1" customWidth="1"/>
    <col min="7707" max="7707" width="24.140625" style="1" customWidth="1"/>
    <col min="7708" max="7937" width="11.42578125" style="1"/>
    <col min="7938" max="7938" width="4.7109375" style="1" customWidth="1"/>
    <col min="7939" max="7939" width="23.42578125" style="1" customWidth="1"/>
    <col min="7940" max="7940" width="13.42578125" style="1" customWidth="1"/>
    <col min="7941" max="7941" width="15.28515625" style="1" customWidth="1"/>
    <col min="7942" max="7942" width="12.85546875" style="1" customWidth="1"/>
    <col min="7943" max="7943" width="15.140625" style="1" customWidth="1"/>
    <col min="7944" max="7944" width="19.28515625" style="1" customWidth="1"/>
    <col min="7945" max="7945" width="44.7109375" style="1" customWidth="1"/>
    <col min="7946" max="7946" width="37.140625" style="1" customWidth="1"/>
    <col min="7947" max="7947" width="24.28515625" style="1" customWidth="1"/>
    <col min="7948" max="7948" width="24.85546875" style="1" customWidth="1"/>
    <col min="7949" max="7949" width="15" style="1" customWidth="1"/>
    <col min="7950" max="7960" width="11.7109375" style="1" customWidth="1"/>
    <col min="7961" max="7961" width="19.5703125" style="1" customWidth="1"/>
    <col min="7962" max="7962" width="20.140625" style="1" customWidth="1"/>
    <col min="7963" max="7963" width="24.140625" style="1" customWidth="1"/>
    <col min="7964" max="8193" width="11.42578125" style="1"/>
    <col min="8194" max="8194" width="4.7109375" style="1" customWidth="1"/>
    <col min="8195" max="8195" width="23.42578125" style="1" customWidth="1"/>
    <col min="8196" max="8196" width="13.42578125" style="1" customWidth="1"/>
    <col min="8197" max="8197" width="15.28515625" style="1" customWidth="1"/>
    <col min="8198" max="8198" width="12.85546875" style="1" customWidth="1"/>
    <col min="8199" max="8199" width="15.140625" style="1" customWidth="1"/>
    <col min="8200" max="8200" width="19.28515625" style="1" customWidth="1"/>
    <col min="8201" max="8201" width="44.7109375" style="1" customWidth="1"/>
    <col min="8202" max="8202" width="37.140625" style="1" customWidth="1"/>
    <col min="8203" max="8203" width="24.28515625" style="1" customWidth="1"/>
    <col min="8204" max="8204" width="24.85546875" style="1" customWidth="1"/>
    <col min="8205" max="8205" width="15" style="1" customWidth="1"/>
    <col min="8206" max="8216" width="11.7109375" style="1" customWidth="1"/>
    <col min="8217" max="8217" width="19.5703125" style="1" customWidth="1"/>
    <col min="8218" max="8218" width="20.140625" style="1" customWidth="1"/>
    <col min="8219" max="8219" width="24.140625" style="1" customWidth="1"/>
    <col min="8220" max="8449" width="11.42578125" style="1"/>
    <col min="8450" max="8450" width="4.7109375" style="1" customWidth="1"/>
    <col min="8451" max="8451" width="23.42578125" style="1" customWidth="1"/>
    <col min="8452" max="8452" width="13.42578125" style="1" customWidth="1"/>
    <col min="8453" max="8453" width="15.28515625" style="1" customWidth="1"/>
    <col min="8454" max="8454" width="12.85546875" style="1" customWidth="1"/>
    <col min="8455" max="8455" width="15.140625" style="1" customWidth="1"/>
    <col min="8456" max="8456" width="19.28515625" style="1" customWidth="1"/>
    <col min="8457" max="8457" width="44.7109375" style="1" customWidth="1"/>
    <col min="8458" max="8458" width="37.140625" style="1" customWidth="1"/>
    <col min="8459" max="8459" width="24.28515625" style="1" customWidth="1"/>
    <col min="8460" max="8460" width="24.85546875" style="1" customWidth="1"/>
    <col min="8461" max="8461" width="15" style="1" customWidth="1"/>
    <col min="8462" max="8472" width="11.7109375" style="1" customWidth="1"/>
    <col min="8473" max="8473" width="19.5703125" style="1" customWidth="1"/>
    <col min="8474" max="8474" width="20.140625" style="1" customWidth="1"/>
    <col min="8475" max="8475" width="24.140625" style="1" customWidth="1"/>
    <col min="8476" max="8705" width="11.42578125" style="1"/>
    <col min="8706" max="8706" width="4.7109375" style="1" customWidth="1"/>
    <col min="8707" max="8707" width="23.42578125" style="1" customWidth="1"/>
    <col min="8708" max="8708" width="13.42578125" style="1" customWidth="1"/>
    <col min="8709" max="8709" width="15.28515625" style="1" customWidth="1"/>
    <col min="8710" max="8710" width="12.85546875" style="1" customWidth="1"/>
    <col min="8711" max="8711" width="15.140625" style="1" customWidth="1"/>
    <col min="8712" max="8712" width="19.28515625" style="1" customWidth="1"/>
    <col min="8713" max="8713" width="44.7109375" style="1" customWidth="1"/>
    <col min="8714" max="8714" width="37.140625" style="1" customWidth="1"/>
    <col min="8715" max="8715" width="24.28515625" style="1" customWidth="1"/>
    <col min="8716" max="8716" width="24.85546875" style="1" customWidth="1"/>
    <col min="8717" max="8717" width="15" style="1" customWidth="1"/>
    <col min="8718" max="8728" width="11.7109375" style="1" customWidth="1"/>
    <col min="8729" max="8729" width="19.5703125" style="1" customWidth="1"/>
    <col min="8730" max="8730" width="20.140625" style="1" customWidth="1"/>
    <col min="8731" max="8731" width="24.140625" style="1" customWidth="1"/>
    <col min="8732" max="8961" width="11.42578125" style="1"/>
    <col min="8962" max="8962" width="4.7109375" style="1" customWidth="1"/>
    <col min="8963" max="8963" width="23.42578125" style="1" customWidth="1"/>
    <col min="8964" max="8964" width="13.42578125" style="1" customWidth="1"/>
    <col min="8965" max="8965" width="15.28515625" style="1" customWidth="1"/>
    <col min="8966" max="8966" width="12.85546875" style="1" customWidth="1"/>
    <col min="8967" max="8967" width="15.140625" style="1" customWidth="1"/>
    <col min="8968" max="8968" width="19.28515625" style="1" customWidth="1"/>
    <col min="8969" max="8969" width="44.7109375" style="1" customWidth="1"/>
    <col min="8970" max="8970" width="37.140625" style="1" customWidth="1"/>
    <col min="8971" max="8971" width="24.28515625" style="1" customWidth="1"/>
    <col min="8972" max="8972" width="24.85546875" style="1" customWidth="1"/>
    <col min="8973" max="8973" width="15" style="1" customWidth="1"/>
    <col min="8974" max="8984" width="11.7109375" style="1" customWidth="1"/>
    <col min="8985" max="8985" width="19.5703125" style="1" customWidth="1"/>
    <col min="8986" max="8986" width="20.140625" style="1" customWidth="1"/>
    <col min="8987" max="8987" width="24.140625" style="1" customWidth="1"/>
    <col min="8988" max="9217" width="11.42578125" style="1"/>
    <col min="9218" max="9218" width="4.7109375" style="1" customWidth="1"/>
    <col min="9219" max="9219" width="23.42578125" style="1" customWidth="1"/>
    <col min="9220" max="9220" width="13.42578125" style="1" customWidth="1"/>
    <col min="9221" max="9221" width="15.28515625" style="1" customWidth="1"/>
    <col min="9222" max="9222" width="12.85546875" style="1" customWidth="1"/>
    <col min="9223" max="9223" width="15.140625" style="1" customWidth="1"/>
    <col min="9224" max="9224" width="19.28515625" style="1" customWidth="1"/>
    <col min="9225" max="9225" width="44.7109375" style="1" customWidth="1"/>
    <col min="9226" max="9226" width="37.140625" style="1" customWidth="1"/>
    <col min="9227" max="9227" width="24.28515625" style="1" customWidth="1"/>
    <col min="9228" max="9228" width="24.85546875" style="1" customWidth="1"/>
    <col min="9229" max="9229" width="15" style="1" customWidth="1"/>
    <col min="9230" max="9240" width="11.7109375" style="1" customWidth="1"/>
    <col min="9241" max="9241" width="19.5703125" style="1" customWidth="1"/>
    <col min="9242" max="9242" width="20.140625" style="1" customWidth="1"/>
    <col min="9243" max="9243" width="24.140625" style="1" customWidth="1"/>
    <col min="9244" max="9473" width="11.42578125" style="1"/>
    <col min="9474" max="9474" width="4.7109375" style="1" customWidth="1"/>
    <col min="9475" max="9475" width="23.42578125" style="1" customWidth="1"/>
    <col min="9476" max="9476" width="13.42578125" style="1" customWidth="1"/>
    <col min="9477" max="9477" width="15.28515625" style="1" customWidth="1"/>
    <col min="9478" max="9478" width="12.85546875" style="1" customWidth="1"/>
    <col min="9479" max="9479" width="15.140625" style="1" customWidth="1"/>
    <col min="9480" max="9480" width="19.28515625" style="1" customWidth="1"/>
    <col min="9481" max="9481" width="44.7109375" style="1" customWidth="1"/>
    <col min="9482" max="9482" width="37.140625" style="1" customWidth="1"/>
    <col min="9483" max="9483" width="24.28515625" style="1" customWidth="1"/>
    <col min="9484" max="9484" width="24.85546875" style="1" customWidth="1"/>
    <col min="9485" max="9485" width="15" style="1" customWidth="1"/>
    <col min="9486" max="9496" width="11.7109375" style="1" customWidth="1"/>
    <col min="9497" max="9497" width="19.5703125" style="1" customWidth="1"/>
    <col min="9498" max="9498" width="20.140625" style="1" customWidth="1"/>
    <col min="9499" max="9499" width="24.140625" style="1" customWidth="1"/>
    <col min="9500" max="9729" width="11.42578125" style="1"/>
    <col min="9730" max="9730" width="4.7109375" style="1" customWidth="1"/>
    <col min="9731" max="9731" width="23.42578125" style="1" customWidth="1"/>
    <col min="9732" max="9732" width="13.42578125" style="1" customWidth="1"/>
    <col min="9733" max="9733" width="15.28515625" style="1" customWidth="1"/>
    <col min="9734" max="9734" width="12.85546875" style="1" customWidth="1"/>
    <col min="9735" max="9735" width="15.140625" style="1" customWidth="1"/>
    <col min="9736" max="9736" width="19.28515625" style="1" customWidth="1"/>
    <col min="9737" max="9737" width="44.7109375" style="1" customWidth="1"/>
    <col min="9738" max="9738" width="37.140625" style="1" customWidth="1"/>
    <col min="9739" max="9739" width="24.28515625" style="1" customWidth="1"/>
    <col min="9740" max="9740" width="24.85546875" style="1" customWidth="1"/>
    <col min="9741" max="9741" width="15" style="1" customWidth="1"/>
    <col min="9742" max="9752" width="11.7109375" style="1" customWidth="1"/>
    <col min="9753" max="9753" width="19.5703125" style="1" customWidth="1"/>
    <col min="9754" max="9754" width="20.140625" style="1" customWidth="1"/>
    <col min="9755" max="9755" width="24.140625" style="1" customWidth="1"/>
    <col min="9756" max="9985" width="11.42578125" style="1"/>
    <col min="9986" max="9986" width="4.7109375" style="1" customWidth="1"/>
    <col min="9987" max="9987" width="23.42578125" style="1" customWidth="1"/>
    <col min="9988" max="9988" width="13.42578125" style="1" customWidth="1"/>
    <col min="9989" max="9989" width="15.28515625" style="1" customWidth="1"/>
    <col min="9990" max="9990" width="12.85546875" style="1" customWidth="1"/>
    <col min="9991" max="9991" width="15.140625" style="1" customWidth="1"/>
    <col min="9992" max="9992" width="19.28515625" style="1" customWidth="1"/>
    <col min="9993" max="9993" width="44.7109375" style="1" customWidth="1"/>
    <col min="9994" max="9994" width="37.140625" style="1" customWidth="1"/>
    <col min="9995" max="9995" width="24.28515625" style="1" customWidth="1"/>
    <col min="9996" max="9996" width="24.85546875" style="1" customWidth="1"/>
    <col min="9997" max="9997" width="15" style="1" customWidth="1"/>
    <col min="9998" max="10008" width="11.7109375" style="1" customWidth="1"/>
    <col min="10009" max="10009" width="19.5703125" style="1" customWidth="1"/>
    <col min="10010" max="10010" width="20.140625" style="1" customWidth="1"/>
    <col min="10011" max="10011" width="24.140625" style="1" customWidth="1"/>
    <col min="10012" max="10241" width="11.42578125" style="1"/>
    <col min="10242" max="10242" width="4.7109375" style="1" customWidth="1"/>
    <col min="10243" max="10243" width="23.42578125" style="1" customWidth="1"/>
    <col min="10244" max="10244" width="13.42578125" style="1" customWidth="1"/>
    <col min="10245" max="10245" width="15.28515625" style="1" customWidth="1"/>
    <col min="10246" max="10246" width="12.85546875" style="1" customWidth="1"/>
    <col min="10247" max="10247" width="15.140625" style="1" customWidth="1"/>
    <col min="10248" max="10248" width="19.28515625" style="1" customWidth="1"/>
    <col min="10249" max="10249" width="44.7109375" style="1" customWidth="1"/>
    <col min="10250" max="10250" width="37.140625" style="1" customWidth="1"/>
    <col min="10251" max="10251" width="24.28515625" style="1" customWidth="1"/>
    <col min="10252" max="10252" width="24.85546875" style="1" customWidth="1"/>
    <col min="10253" max="10253" width="15" style="1" customWidth="1"/>
    <col min="10254" max="10264" width="11.7109375" style="1" customWidth="1"/>
    <col min="10265" max="10265" width="19.5703125" style="1" customWidth="1"/>
    <col min="10266" max="10266" width="20.140625" style="1" customWidth="1"/>
    <col min="10267" max="10267" width="24.140625" style="1" customWidth="1"/>
    <col min="10268" max="10497" width="11.42578125" style="1"/>
    <col min="10498" max="10498" width="4.7109375" style="1" customWidth="1"/>
    <col min="10499" max="10499" width="23.42578125" style="1" customWidth="1"/>
    <col min="10500" max="10500" width="13.42578125" style="1" customWidth="1"/>
    <col min="10501" max="10501" width="15.28515625" style="1" customWidth="1"/>
    <col min="10502" max="10502" width="12.85546875" style="1" customWidth="1"/>
    <col min="10503" max="10503" width="15.140625" style="1" customWidth="1"/>
    <col min="10504" max="10504" width="19.28515625" style="1" customWidth="1"/>
    <col min="10505" max="10505" width="44.7109375" style="1" customWidth="1"/>
    <col min="10506" max="10506" width="37.140625" style="1" customWidth="1"/>
    <col min="10507" max="10507" width="24.28515625" style="1" customWidth="1"/>
    <col min="10508" max="10508" width="24.85546875" style="1" customWidth="1"/>
    <col min="10509" max="10509" width="15" style="1" customWidth="1"/>
    <col min="10510" max="10520" width="11.7109375" style="1" customWidth="1"/>
    <col min="10521" max="10521" width="19.5703125" style="1" customWidth="1"/>
    <col min="10522" max="10522" width="20.140625" style="1" customWidth="1"/>
    <col min="10523" max="10523" width="24.140625" style="1" customWidth="1"/>
    <col min="10524" max="10753" width="11.42578125" style="1"/>
    <col min="10754" max="10754" width="4.7109375" style="1" customWidth="1"/>
    <col min="10755" max="10755" width="23.42578125" style="1" customWidth="1"/>
    <col min="10756" max="10756" width="13.42578125" style="1" customWidth="1"/>
    <col min="10757" max="10757" width="15.28515625" style="1" customWidth="1"/>
    <col min="10758" max="10758" width="12.85546875" style="1" customWidth="1"/>
    <col min="10759" max="10759" width="15.140625" style="1" customWidth="1"/>
    <col min="10760" max="10760" width="19.28515625" style="1" customWidth="1"/>
    <col min="10761" max="10761" width="44.7109375" style="1" customWidth="1"/>
    <col min="10762" max="10762" width="37.140625" style="1" customWidth="1"/>
    <col min="10763" max="10763" width="24.28515625" style="1" customWidth="1"/>
    <col min="10764" max="10764" width="24.85546875" style="1" customWidth="1"/>
    <col min="10765" max="10765" width="15" style="1" customWidth="1"/>
    <col min="10766" max="10776" width="11.7109375" style="1" customWidth="1"/>
    <col min="10777" max="10777" width="19.5703125" style="1" customWidth="1"/>
    <col min="10778" max="10778" width="20.140625" style="1" customWidth="1"/>
    <col min="10779" max="10779" width="24.140625" style="1" customWidth="1"/>
    <col min="10780" max="11009" width="11.42578125" style="1"/>
    <col min="11010" max="11010" width="4.7109375" style="1" customWidth="1"/>
    <col min="11011" max="11011" width="23.42578125" style="1" customWidth="1"/>
    <col min="11012" max="11012" width="13.42578125" style="1" customWidth="1"/>
    <col min="11013" max="11013" width="15.28515625" style="1" customWidth="1"/>
    <col min="11014" max="11014" width="12.85546875" style="1" customWidth="1"/>
    <col min="11015" max="11015" width="15.140625" style="1" customWidth="1"/>
    <col min="11016" max="11016" width="19.28515625" style="1" customWidth="1"/>
    <col min="11017" max="11017" width="44.7109375" style="1" customWidth="1"/>
    <col min="11018" max="11018" width="37.140625" style="1" customWidth="1"/>
    <col min="11019" max="11019" width="24.28515625" style="1" customWidth="1"/>
    <col min="11020" max="11020" width="24.85546875" style="1" customWidth="1"/>
    <col min="11021" max="11021" width="15" style="1" customWidth="1"/>
    <col min="11022" max="11032" width="11.7109375" style="1" customWidth="1"/>
    <col min="11033" max="11033" width="19.5703125" style="1" customWidth="1"/>
    <col min="11034" max="11034" width="20.140625" style="1" customWidth="1"/>
    <col min="11035" max="11035" width="24.140625" style="1" customWidth="1"/>
    <col min="11036" max="11265" width="11.42578125" style="1"/>
    <col min="11266" max="11266" width="4.7109375" style="1" customWidth="1"/>
    <col min="11267" max="11267" width="23.42578125" style="1" customWidth="1"/>
    <col min="11268" max="11268" width="13.42578125" style="1" customWidth="1"/>
    <col min="11269" max="11269" width="15.28515625" style="1" customWidth="1"/>
    <col min="11270" max="11270" width="12.85546875" style="1" customWidth="1"/>
    <col min="11271" max="11271" width="15.140625" style="1" customWidth="1"/>
    <col min="11272" max="11272" width="19.28515625" style="1" customWidth="1"/>
    <col min="11273" max="11273" width="44.7109375" style="1" customWidth="1"/>
    <col min="11274" max="11274" width="37.140625" style="1" customWidth="1"/>
    <col min="11275" max="11275" width="24.28515625" style="1" customWidth="1"/>
    <col min="11276" max="11276" width="24.85546875" style="1" customWidth="1"/>
    <col min="11277" max="11277" width="15" style="1" customWidth="1"/>
    <col min="11278" max="11288" width="11.7109375" style="1" customWidth="1"/>
    <col min="11289" max="11289" width="19.5703125" style="1" customWidth="1"/>
    <col min="11290" max="11290" width="20.140625" style="1" customWidth="1"/>
    <col min="11291" max="11291" width="24.140625" style="1" customWidth="1"/>
    <col min="11292" max="11521" width="11.42578125" style="1"/>
    <col min="11522" max="11522" width="4.7109375" style="1" customWidth="1"/>
    <col min="11523" max="11523" width="23.42578125" style="1" customWidth="1"/>
    <col min="11524" max="11524" width="13.42578125" style="1" customWidth="1"/>
    <col min="11525" max="11525" width="15.28515625" style="1" customWidth="1"/>
    <col min="11526" max="11526" width="12.85546875" style="1" customWidth="1"/>
    <col min="11527" max="11527" width="15.140625" style="1" customWidth="1"/>
    <col min="11528" max="11528" width="19.28515625" style="1" customWidth="1"/>
    <col min="11529" max="11529" width="44.7109375" style="1" customWidth="1"/>
    <col min="11530" max="11530" width="37.140625" style="1" customWidth="1"/>
    <col min="11531" max="11531" width="24.28515625" style="1" customWidth="1"/>
    <col min="11532" max="11532" width="24.85546875" style="1" customWidth="1"/>
    <col min="11533" max="11533" width="15" style="1" customWidth="1"/>
    <col min="11534" max="11544" width="11.7109375" style="1" customWidth="1"/>
    <col min="11545" max="11545" width="19.5703125" style="1" customWidth="1"/>
    <col min="11546" max="11546" width="20.140625" style="1" customWidth="1"/>
    <col min="11547" max="11547" width="24.140625" style="1" customWidth="1"/>
    <col min="11548" max="11777" width="11.42578125" style="1"/>
    <col min="11778" max="11778" width="4.7109375" style="1" customWidth="1"/>
    <col min="11779" max="11779" width="23.42578125" style="1" customWidth="1"/>
    <col min="11780" max="11780" width="13.42578125" style="1" customWidth="1"/>
    <col min="11781" max="11781" width="15.28515625" style="1" customWidth="1"/>
    <col min="11782" max="11782" width="12.85546875" style="1" customWidth="1"/>
    <col min="11783" max="11783" width="15.140625" style="1" customWidth="1"/>
    <col min="11784" max="11784" width="19.28515625" style="1" customWidth="1"/>
    <col min="11785" max="11785" width="44.7109375" style="1" customWidth="1"/>
    <col min="11786" max="11786" width="37.140625" style="1" customWidth="1"/>
    <col min="11787" max="11787" width="24.28515625" style="1" customWidth="1"/>
    <col min="11788" max="11788" width="24.85546875" style="1" customWidth="1"/>
    <col min="11789" max="11789" width="15" style="1" customWidth="1"/>
    <col min="11790" max="11800" width="11.7109375" style="1" customWidth="1"/>
    <col min="11801" max="11801" width="19.5703125" style="1" customWidth="1"/>
    <col min="11802" max="11802" width="20.140625" style="1" customWidth="1"/>
    <col min="11803" max="11803" width="24.140625" style="1" customWidth="1"/>
    <col min="11804" max="12033" width="11.42578125" style="1"/>
    <col min="12034" max="12034" width="4.7109375" style="1" customWidth="1"/>
    <col min="12035" max="12035" width="23.42578125" style="1" customWidth="1"/>
    <col min="12036" max="12036" width="13.42578125" style="1" customWidth="1"/>
    <col min="12037" max="12037" width="15.28515625" style="1" customWidth="1"/>
    <col min="12038" max="12038" width="12.85546875" style="1" customWidth="1"/>
    <col min="12039" max="12039" width="15.140625" style="1" customWidth="1"/>
    <col min="12040" max="12040" width="19.28515625" style="1" customWidth="1"/>
    <col min="12041" max="12041" width="44.7109375" style="1" customWidth="1"/>
    <col min="12042" max="12042" width="37.140625" style="1" customWidth="1"/>
    <col min="12043" max="12043" width="24.28515625" style="1" customWidth="1"/>
    <col min="12044" max="12044" width="24.85546875" style="1" customWidth="1"/>
    <col min="12045" max="12045" width="15" style="1" customWidth="1"/>
    <col min="12046" max="12056" width="11.7109375" style="1" customWidth="1"/>
    <col min="12057" max="12057" width="19.5703125" style="1" customWidth="1"/>
    <col min="12058" max="12058" width="20.140625" style="1" customWidth="1"/>
    <col min="12059" max="12059" width="24.140625" style="1" customWidth="1"/>
    <col min="12060" max="12289" width="11.42578125" style="1"/>
    <col min="12290" max="12290" width="4.7109375" style="1" customWidth="1"/>
    <col min="12291" max="12291" width="23.42578125" style="1" customWidth="1"/>
    <col min="12292" max="12292" width="13.42578125" style="1" customWidth="1"/>
    <col min="12293" max="12293" width="15.28515625" style="1" customWidth="1"/>
    <col min="12294" max="12294" width="12.85546875" style="1" customWidth="1"/>
    <col min="12295" max="12295" width="15.140625" style="1" customWidth="1"/>
    <col min="12296" max="12296" width="19.28515625" style="1" customWidth="1"/>
    <col min="12297" max="12297" width="44.7109375" style="1" customWidth="1"/>
    <col min="12298" max="12298" width="37.140625" style="1" customWidth="1"/>
    <col min="12299" max="12299" width="24.28515625" style="1" customWidth="1"/>
    <col min="12300" max="12300" width="24.85546875" style="1" customWidth="1"/>
    <col min="12301" max="12301" width="15" style="1" customWidth="1"/>
    <col min="12302" max="12312" width="11.7109375" style="1" customWidth="1"/>
    <col min="12313" max="12313" width="19.5703125" style="1" customWidth="1"/>
    <col min="12314" max="12314" width="20.140625" style="1" customWidth="1"/>
    <col min="12315" max="12315" width="24.140625" style="1" customWidth="1"/>
    <col min="12316" max="12545" width="11.42578125" style="1"/>
    <col min="12546" max="12546" width="4.7109375" style="1" customWidth="1"/>
    <col min="12547" max="12547" width="23.42578125" style="1" customWidth="1"/>
    <col min="12548" max="12548" width="13.42578125" style="1" customWidth="1"/>
    <col min="12549" max="12549" width="15.28515625" style="1" customWidth="1"/>
    <col min="12550" max="12550" width="12.85546875" style="1" customWidth="1"/>
    <col min="12551" max="12551" width="15.140625" style="1" customWidth="1"/>
    <col min="12552" max="12552" width="19.28515625" style="1" customWidth="1"/>
    <col min="12553" max="12553" width="44.7109375" style="1" customWidth="1"/>
    <col min="12554" max="12554" width="37.140625" style="1" customWidth="1"/>
    <col min="12555" max="12555" width="24.28515625" style="1" customWidth="1"/>
    <col min="12556" max="12556" width="24.85546875" style="1" customWidth="1"/>
    <col min="12557" max="12557" width="15" style="1" customWidth="1"/>
    <col min="12558" max="12568" width="11.7109375" style="1" customWidth="1"/>
    <col min="12569" max="12569" width="19.5703125" style="1" customWidth="1"/>
    <col min="12570" max="12570" width="20.140625" style="1" customWidth="1"/>
    <col min="12571" max="12571" width="24.140625" style="1" customWidth="1"/>
    <col min="12572" max="12801" width="11.42578125" style="1"/>
    <col min="12802" max="12802" width="4.7109375" style="1" customWidth="1"/>
    <col min="12803" max="12803" width="23.42578125" style="1" customWidth="1"/>
    <col min="12804" max="12804" width="13.42578125" style="1" customWidth="1"/>
    <col min="12805" max="12805" width="15.28515625" style="1" customWidth="1"/>
    <col min="12806" max="12806" width="12.85546875" style="1" customWidth="1"/>
    <col min="12807" max="12807" width="15.140625" style="1" customWidth="1"/>
    <col min="12808" max="12808" width="19.28515625" style="1" customWidth="1"/>
    <col min="12809" max="12809" width="44.7109375" style="1" customWidth="1"/>
    <col min="12810" max="12810" width="37.140625" style="1" customWidth="1"/>
    <col min="12811" max="12811" width="24.28515625" style="1" customWidth="1"/>
    <col min="12812" max="12812" width="24.85546875" style="1" customWidth="1"/>
    <col min="12813" max="12813" width="15" style="1" customWidth="1"/>
    <col min="12814" max="12824" width="11.7109375" style="1" customWidth="1"/>
    <col min="12825" max="12825" width="19.5703125" style="1" customWidth="1"/>
    <col min="12826" max="12826" width="20.140625" style="1" customWidth="1"/>
    <col min="12827" max="12827" width="24.140625" style="1" customWidth="1"/>
    <col min="12828" max="13057" width="11.42578125" style="1"/>
    <col min="13058" max="13058" width="4.7109375" style="1" customWidth="1"/>
    <col min="13059" max="13059" width="23.42578125" style="1" customWidth="1"/>
    <col min="13060" max="13060" width="13.42578125" style="1" customWidth="1"/>
    <col min="13061" max="13061" width="15.28515625" style="1" customWidth="1"/>
    <col min="13062" max="13062" width="12.85546875" style="1" customWidth="1"/>
    <col min="13063" max="13063" width="15.140625" style="1" customWidth="1"/>
    <col min="13064" max="13064" width="19.28515625" style="1" customWidth="1"/>
    <col min="13065" max="13065" width="44.7109375" style="1" customWidth="1"/>
    <col min="13066" max="13066" width="37.140625" style="1" customWidth="1"/>
    <col min="13067" max="13067" width="24.28515625" style="1" customWidth="1"/>
    <col min="13068" max="13068" width="24.85546875" style="1" customWidth="1"/>
    <col min="13069" max="13069" width="15" style="1" customWidth="1"/>
    <col min="13070" max="13080" width="11.7109375" style="1" customWidth="1"/>
    <col min="13081" max="13081" width="19.5703125" style="1" customWidth="1"/>
    <col min="13082" max="13082" width="20.140625" style="1" customWidth="1"/>
    <col min="13083" max="13083" width="24.140625" style="1" customWidth="1"/>
    <col min="13084" max="13313" width="11.42578125" style="1"/>
    <col min="13314" max="13314" width="4.7109375" style="1" customWidth="1"/>
    <col min="13315" max="13315" width="23.42578125" style="1" customWidth="1"/>
    <col min="13316" max="13316" width="13.42578125" style="1" customWidth="1"/>
    <col min="13317" max="13317" width="15.28515625" style="1" customWidth="1"/>
    <col min="13318" max="13318" width="12.85546875" style="1" customWidth="1"/>
    <col min="13319" max="13319" width="15.140625" style="1" customWidth="1"/>
    <col min="13320" max="13320" width="19.28515625" style="1" customWidth="1"/>
    <col min="13321" max="13321" width="44.7109375" style="1" customWidth="1"/>
    <col min="13322" max="13322" width="37.140625" style="1" customWidth="1"/>
    <col min="13323" max="13323" width="24.28515625" style="1" customWidth="1"/>
    <col min="13324" max="13324" width="24.85546875" style="1" customWidth="1"/>
    <col min="13325" max="13325" width="15" style="1" customWidth="1"/>
    <col min="13326" max="13336" width="11.7109375" style="1" customWidth="1"/>
    <col min="13337" max="13337" width="19.5703125" style="1" customWidth="1"/>
    <col min="13338" max="13338" width="20.140625" style="1" customWidth="1"/>
    <col min="13339" max="13339" width="24.140625" style="1" customWidth="1"/>
    <col min="13340" max="13569" width="11.42578125" style="1"/>
    <col min="13570" max="13570" width="4.7109375" style="1" customWidth="1"/>
    <col min="13571" max="13571" width="23.42578125" style="1" customWidth="1"/>
    <col min="13572" max="13572" width="13.42578125" style="1" customWidth="1"/>
    <col min="13573" max="13573" width="15.28515625" style="1" customWidth="1"/>
    <col min="13574" max="13574" width="12.85546875" style="1" customWidth="1"/>
    <col min="13575" max="13575" width="15.140625" style="1" customWidth="1"/>
    <col min="13576" max="13576" width="19.28515625" style="1" customWidth="1"/>
    <col min="13577" max="13577" width="44.7109375" style="1" customWidth="1"/>
    <col min="13578" max="13578" width="37.140625" style="1" customWidth="1"/>
    <col min="13579" max="13579" width="24.28515625" style="1" customWidth="1"/>
    <col min="13580" max="13580" width="24.85546875" style="1" customWidth="1"/>
    <col min="13581" max="13581" width="15" style="1" customWidth="1"/>
    <col min="13582" max="13592" width="11.7109375" style="1" customWidth="1"/>
    <col min="13593" max="13593" width="19.5703125" style="1" customWidth="1"/>
    <col min="13594" max="13594" width="20.140625" style="1" customWidth="1"/>
    <col min="13595" max="13595" width="24.140625" style="1" customWidth="1"/>
    <col min="13596" max="13825" width="11.42578125" style="1"/>
    <col min="13826" max="13826" width="4.7109375" style="1" customWidth="1"/>
    <col min="13827" max="13827" width="23.42578125" style="1" customWidth="1"/>
    <col min="13828" max="13828" width="13.42578125" style="1" customWidth="1"/>
    <col min="13829" max="13829" width="15.28515625" style="1" customWidth="1"/>
    <col min="13830" max="13830" width="12.85546875" style="1" customWidth="1"/>
    <col min="13831" max="13831" width="15.140625" style="1" customWidth="1"/>
    <col min="13832" max="13832" width="19.28515625" style="1" customWidth="1"/>
    <col min="13833" max="13833" width="44.7109375" style="1" customWidth="1"/>
    <col min="13834" max="13834" width="37.140625" style="1" customWidth="1"/>
    <col min="13835" max="13835" width="24.28515625" style="1" customWidth="1"/>
    <col min="13836" max="13836" width="24.85546875" style="1" customWidth="1"/>
    <col min="13837" max="13837" width="15" style="1" customWidth="1"/>
    <col min="13838" max="13848" width="11.7109375" style="1" customWidth="1"/>
    <col min="13849" max="13849" width="19.5703125" style="1" customWidth="1"/>
    <col min="13850" max="13850" width="20.140625" style="1" customWidth="1"/>
    <col min="13851" max="13851" width="24.140625" style="1" customWidth="1"/>
    <col min="13852" max="14081" width="11.42578125" style="1"/>
    <col min="14082" max="14082" width="4.7109375" style="1" customWidth="1"/>
    <col min="14083" max="14083" width="23.42578125" style="1" customWidth="1"/>
    <col min="14084" max="14084" width="13.42578125" style="1" customWidth="1"/>
    <col min="14085" max="14085" width="15.28515625" style="1" customWidth="1"/>
    <col min="14086" max="14086" width="12.85546875" style="1" customWidth="1"/>
    <col min="14087" max="14087" width="15.140625" style="1" customWidth="1"/>
    <col min="14088" max="14088" width="19.28515625" style="1" customWidth="1"/>
    <col min="14089" max="14089" width="44.7109375" style="1" customWidth="1"/>
    <col min="14090" max="14090" width="37.140625" style="1" customWidth="1"/>
    <col min="14091" max="14091" width="24.28515625" style="1" customWidth="1"/>
    <col min="14092" max="14092" width="24.85546875" style="1" customWidth="1"/>
    <col min="14093" max="14093" width="15" style="1" customWidth="1"/>
    <col min="14094" max="14104" width="11.7109375" style="1" customWidth="1"/>
    <col min="14105" max="14105" width="19.5703125" style="1" customWidth="1"/>
    <col min="14106" max="14106" width="20.140625" style="1" customWidth="1"/>
    <col min="14107" max="14107" width="24.140625" style="1" customWidth="1"/>
    <col min="14108" max="14337" width="11.42578125" style="1"/>
    <col min="14338" max="14338" width="4.7109375" style="1" customWidth="1"/>
    <col min="14339" max="14339" width="23.42578125" style="1" customWidth="1"/>
    <col min="14340" max="14340" width="13.42578125" style="1" customWidth="1"/>
    <col min="14341" max="14341" width="15.28515625" style="1" customWidth="1"/>
    <col min="14342" max="14342" width="12.85546875" style="1" customWidth="1"/>
    <col min="14343" max="14343" width="15.140625" style="1" customWidth="1"/>
    <col min="14344" max="14344" width="19.28515625" style="1" customWidth="1"/>
    <col min="14345" max="14345" width="44.7109375" style="1" customWidth="1"/>
    <col min="14346" max="14346" width="37.140625" style="1" customWidth="1"/>
    <col min="14347" max="14347" width="24.28515625" style="1" customWidth="1"/>
    <col min="14348" max="14348" width="24.85546875" style="1" customWidth="1"/>
    <col min="14349" max="14349" width="15" style="1" customWidth="1"/>
    <col min="14350" max="14360" width="11.7109375" style="1" customWidth="1"/>
    <col min="14361" max="14361" width="19.5703125" style="1" customWidth="1"/>
    <col min="14362" max="14362" width="20.140625" style="1" customWidth="1"/>
    <col min="14363" max="14363" width="24.140625" style="1" customWidth="1"/>
    <col min="14364" max="14593" width="11.42578125" style="1"/>
    <col min="14594" max="14594" width="4.7109375" style="1" customWidth="1"/>
    <col min="14595" max="14595" width="23.42578125" style="1" customWidth="1"/>
    <col min="14596" max="14596" width="13.42578125" style="1" customWidth="1"/>
    <col min="14597" max="14597" width="15.28515625" style="1" customWidth="1"/>
    <col min="14598" max="14598" width="12.85546875" style="1" customWidth="1"/>
    <col min="14599" max="14599" width="15.140625" style="1" customWidth="1"/>
    <col min="14600" max="14600" width="19.28515625" style="1" customWidth="1"/>
    <col min="14601" max="14601" width="44.7109375" style="1" customWidth="1"/>
    <col min="14602" max="14602" width="37.140625" style="1" customWidth="1"/>
    <col min="14603" max="14603" width="24.28515625" style="1" customWidth="1"/>
    <col min="14604" max="14604" width="24.85546875" style="1" customWidth="1"/>
    <col min="14605" max="14605" width="15" style="1" customWidth="1"/>
    <col min="14606" max="14616" width="11.7109375" style="1" customWidth="1"/>
    <col min="14617" max="14617" width="19.5703125" style="1" customWidth="1"/>
    <col min="14618" max="14618" width="20.140625" style="1" customWidth="1"/>
    <col min="14619" max="14619" width="24.140625" style="1" customWidth="1"/>
    <col min="14620" max="14849" width="11.42578125" style="1"/>
    <col min="14850" max="14850" width="4.7109375" style="1" customWidth="1"/>
    <col min="14851" max="14851" width="23.42578125" style="1" customWidth="1"/>
    <col min="14852" max="14852" width="13.42578125" style="1" customWidth="1"/>
    <col min="14853" max="14853" width="15.28515625" style="1" customWidth="1"/>
    <col min="14854" max="14854" width="12.85546875" style="1" customWidth="1"/>
    <col min="14855" max="14855" width="15.140625" style="1" customWidth="1"/>
    <col min="14856" max="14856" width="19.28515625" style="1" customWidth="1"/>
    <col min="14857" max="14857" width="44.7109375" style="1" customWidth="1"/>
    <col min="14858" max="14858" width="37.140625" style="1" customWidth="1"/>
    <col min="14859" max="14859" width="24.28515625" style="1" customWidth="1"/>
    <col min="14860" max="14860" width="24.85546875" style="1" customWidth="1"/>
    <col min="14861" max="14861" width="15" style="1" customWidth="1"/>
    <col min="14862" max="14872" width="11.7109375" style="1" customWidth="1"/>
    <col min="14873" max="14873" width="19.5703125" style="1" customWidth="1"/>
    <col min="14874" max="14874" width="20.140625" style="1" customWidth="1"/>
    <col min="14875" max="14875" width="24.140625" style="1" customWidth="1"/>
    <col min="14876" max="15105" width="11.42578125" style="1"/>
    <col min="15106" max="15106" width="4.7109375" style="1" customWidth="1"/>
    <col min="15107" max="15107" width="23.42578125" style="1" customWidth="1"/>
    <col min="15108" max="15108" width="13.42578125" style="1" customWidth="1"/>
    <col min="15109" max="15109" width="15.28515625" style="1" customWidth="1"/>
    <col min="15110" max="15110" width="12.85546875" style="1" customWidth="1"/>
    <col min="15111" max="15111" width="15.140625" style="1" customWidth="1"/>
    <col min="15112" max="15112" width="19.28515625" style="1" customWidth="1"/>
    <col min="15113" max="15113" width="44.7109375" style="1" customWidth="1"/>
    <col min="15114" max="15114" width="37.140625" style="1" customWidth="1"/>
    <col min="15115" max="15115" width="24.28515625" style="1" customWidth="1"/>
    <col min="15116" max="15116" width="24.85546875" style="1" customWidth="1"/>
    <col min="15117" max="15117" width="15" style="1" customWidth="1"/>
    <col min="15118" max="15128" width="11.7109375" style="1" customWidth="1"/>
    <col min="15129" max="15129" width="19.5703125" style="1" customWidth="1"/>
    <col min="15130" max="15130" width="20.140625" style="1" customWidth="1"/>
    <col min="15131" max="15131" width="24.140625" style="1" customWidth="1"/>
    <col min="15132" max="15361" width="11.42578125" style="1"/>
    <col min="15362" max="15362" width="4.7109375" style="1" customWidth="1"/>
    <col min="15363" max="15363" width="23.42578125" style="1" customWidth="1"/>
    <col min="15364" max="15364" width="13.42578125" style="1" customWidth="1"/>
    <col min="15365" max="15365" width="15.28515625" style="1" customWidth="1"/>
    <col min="15366" max="15366" width="12.85546875" style="1" customWidth="1"/>
    <col min="15367" max="15367" width="15.140625" style="1" customWidth="1"/>
    <col min="15368" max="15368" width="19.28515625" style="1" customWidth="1"/>
    <col min="15369" max="15369" width="44.7109375" style="1" customWidth="1"/>
    <col min="15370" max="15370" width="37.140625" style="1" customWidth="1"/>
    <col min="15371" max="15371" width="24.28515625" style="1" customWidth="1"/>
    <col min="15372" max="15372" width="24.85546875" style="1" customWidth="1"/>
    <col min="15373" max="15373" width="15" style="1" customWidth="1"/>
    <col min="15374" max="15384" width="11.7109375" style="1" customWidth="1"/>
    <col min="15385" max="15385" width="19.5703125" style="1" customWidth="1"/>
    <col min="15386" max="15386" width="20.140625" style="1" customWidth="1"/>
    <col min="15387" max="15387" width="24.140625" style="1" customWidth="1"/>
    <col min="15388" max="15617" width="11.42578125" style="1"/>
    <col min="15618" max="15618" width="4.7109375" style="1" customWidth="1"/>
    <col min="15619" max="15619" width="23.42578125" style="1" customWidth="1"/>
    <col min="15620" max="15620" width="13.42578125" style="1" customWidth="1"/>
    <col min="15621" max="15621" width="15.28515625" style="1" customWidth="1"/>
    <col min="15622" max="15622" width="12.85546875" style="1" customWidth="1"/>
    <col min="15623" max="15623" width="15.140625" style="1" customWidth="1"/>
    <col min="15624" max="15624" width="19.28515625" style="1" customWidth="1"/>
    <col min="15625" max="15625" width="44.7109375" style="1" customWidth="1"/>
    <col min="15626" max="15626" width="37.140625" style="1" customWidth="1"/>
    <col min="15627" max="15627" width="24.28515625" style="1" customWidth="1"/>
    <col min="15628" max="15628" width="24.85546875" style="1" customWidth="1"/>
    <col min="15629" max="15629" width="15" style="1" customWidth="1"/>
    <col min="15630" max="15640" width="11.7109375" style="1" customWidth="1"/>
    <col min="15641" max="15641" width="19.5703125" style="1" customWidth="1"/>
    <col min="15642" max="15642" width="20.140625" style="1" customWidth="1"/>
    <col min="15643" max="15643" width="24.140625" style="1" customWidth="1"/>
    <col min="15644" max="15873" width="11.42578125" style="1"/>
    <col min="15874" max="15874" width="4.7109375" style="1" customWidth="1"/>
    <col min="15875" max="15875" width="23.42578125" style="1" customWidth="1"/>
    <col min="15876" max="15876" width="13.42578125" style="1" customWidth="1"/>
    <col min="15877" max="15877" width="15.28515625" style="1" customWidth="1"/>
    <col min="15878" max="15878" width="12.85546875" style="1" customWidth="1"/>
    <col min="15879" max="15879" width="15.140625" style="1" customWidth="1"/>
    <col min="15880" max="15880" width="19.28515625" style="1" customWidth="1"/>
    <col min="15881" max="15881" width="44.7109375" style="1" customWidth="1"/>
    <col min="15882" max="15882" width="37.140625" style="1" customWidth="1"/>
    <col min="15883" max="15883" width="24.28515625" style="1" customWidth="1"/>
    <col min="15884" max="15884" width="24.85546875" style="1" customWidth="1"/>
    <col min="15885" max="15885" width="15" style="1" customWidth="1"/>
    <col min="15886" max="15896" width="11.7109375" style="1" customWidth="1"/>
    <col min="15897" max="15897" width="19.5703125" style="1" customWidth="1"/>
    <col min="15898" max="15898" width="20.140625" style="1" customWidth="1"/>
    <col min="15899" max="15899" width="24.140625" style="1" customWidth="1"/>
    <col min="15900" max="16129" width="11.42578125" style="1"/>
    <col min="16130" max="16130" width="4.7109375" style="1" customWidth="1"/>
    <col min="16131" max="16131" width="23.42578125" style="1" customWidth="1"/>
    <col min="16132" max="16132" width="13.42578125" style="1" customWidth="1"/>
    <col min="16133" max="16133" width="15.28515625" style="1" customWidth="1"/>
    <col min="16134" max="16134" width="12.85546875" style="1" customWidth="1"/>
    <col min="16135" max="16135" width="15.140625" style="1" customWidth="1"/>
    <col min="16136" max="16136" width="19.28515625" style="1" customWidth="1"/>
    <col min="16137" max="16137" width="44.7109375" style="1" customWidth="1"/>
    <col min="16138" max="16138" width="37.140625" style="1" customWidth="1"/>
    <col min="16139" max="16139" width="24.28515625" style="1" customWidth="1"/>
    <col min="16140" max="16140" width="24.85546875" style="1" customWidth="1"/>
    <col min="16141" max="16141" width="15" style="1" customWidth="1"/>
    <col min="16142" max="16152" width="11.7109375" style="1" customWidth="1"/>
    <col min="16153" max="16153" width="19.5703125" style="1" customWidth="1"/>
    <col min="16154" max="16154" width="20.140625" style="1" customWidth="1"/>
    <col min="16155" max="16155" width="24.140625" style="1" customWidth="1"/>
    <col min="16156" max="16384" width="11.42578125" style="1"/>
  </cols>
  <sheetData>
    <row r="1" spans="1:27" s="15" customFormat="1" ht="39.75" customHeight="1" x14ac:dyDescent="0.25">
      <c r="A1" s="477"/>
      <c r="B1" s="478"/>
      <c r="C1" s="489" t="s">
        <v>125</v>
      </c>
      <c r="D1" s="490"/>
      <c r="E1" s="490"/>
      <c r="F1" s="490"/>
      <c r="G1" s="490"/>
      <c r="H1" s="490"/>
      <c r="I1" s="490"/>
      <c r="J1" s="490"/>
      <c r="K1" s="490"/>
      <c r="L1" s="490"/>
      <c r="M1" s="490"/>
      <c r="N1" s="490"/>
      <c r="O1" s="490"/>
      <c r="P1" s="490"/>
      <c r="Q1" s="490"/>
      <c r="R1" s="490"/>
      <c r="S1" s="490"/>
      <c r="T1" s="490"/>
      <c r="U1" s="490"/>
      <c r="V1" s="490"/>
      <c r="W1" s="490"/>
      <c r="X1" s="490"/>
      <c r="Y1" s="490"/>
      <c r="Z1" s="490"/>
      <c r="AA1" s="491"/>
    </row>
    <row r="2" spans="1:27" s="15" customFormat="1" ht="40.5" customHeight="1" x14ac:dyDescent="0.25">
      <c r="A2" s="479"/>
      <c r="B2" s="480"/>
      <c r="C2" s="489" t="s">
        <v>18</v>
      </c>
      <c r="D2" s="490"/>
      <c r="E2" s="490"/>
      <c r="F2" s="490"/>
      <c r="G2" s="490"/>
      <c r="H2" s="490"/>
      <c r="I2" s="490"/>
      <c r="J2" s="490"/>
      <c r="K2" s="490"/>
      <c r="L2" s="490"/>
      <c r="M2" s="490"/>
      <c r="N2" s="490"/>
      <c r="O2" s="490"/>
      <c r="P2" s="490"/>
      <c r="Q2" s="490"/>
      <c r="R2" s="490"/>
      <c r="S2" s="490"/>
      <c r="T2" s="490"/>
      <c r="U2" s="490"/>
      <c r="V2" s="490"/>
      <c r="W2" s="490"/>
      <c r="X2" s="490"/>
      <c r="Y2" s="490"/>
      <c r="Z2" s="490"/>
      <c r="AA2" s="491"/>
    </row>
    <row r="3" spans="1:27" s="15" customFormat="1" ht="42.75" customHeight="1" x14ac:dyDescent="0.25">
      <c r="A3" s="479"/>
      <c r="B3" s="480"/>
      <c r="C3" s="489" t="s">
        <v>126</v>
      </c>
      <c r="D3" s="490"/>
      <c r="E3" s="490"/>
      <c r="F3" s="490"/>
      <c r="G3" s="490"/>
      <c r="H3" s="490"/>
      <c r="I3" s="490"/>
      <c r="J3" s="490"/>
      <c r="K3" s="490"/>
      <c r="L3" s="490"/>
      <c r="M3" s="490"/>
      <c r="N3" s="490"/>
      <c r="O3" s="490"/>
      <c r="P3" s="490"/>
      <c r="Q3" s="490"/>
      <c r="R3" s="490"/>
      <c r="S3" s="490"/>
      <c r="T3" s="490"/>
      <c r="U3" s="490"/>
      <c r="V3" s="490"/>
      <c r="W3" s="490"/>
      <c r="X3" s="490"/>
      <c r="Y3" s="490"/>
      <c r="Z3" s="490"/>
      <c r="AA3" s="491"/>
    </row>
    <row r="4" spans="1:27" s="15" customFormat="1" ht="33.75" customHeight="1" thickBot="1" x14ac:dyDescent="0.3">
      <c r="A4" s="481"/>
      <c r="B4" s="482"/>
      <c r="C4" s="492" t="s">
        <v>127</v>
      </c>
      <c r="D4" s="493"/>
      <c r="E4" s="493"/>
      <c r="F4" s="493"/>
      <c r="G4" s="493"/>
      <c r="H4" s="493"/>
      <c r="I4" s="493"/>
      <c r="J4" s="493"/>
      <c r="K4" s="493"/>
      <c r="L4" s="492" t="s">
        <v>413</v>
      </c>
      <c r="M4" s="493"/>
      <c r="N4" s="493"/>
      <c r="O4" s="493"/>
      <c r="P4" s="493"/>
      <c r="Q4" s="493"/>
      <c r="R4" s="493"/>
      <c r="S4" s="493"/>
      <c r="T4" s="493"/>
      <c r="U4" s="493"/>
      <c r="V4" s="493"/>
      <c r="W4" s="493"/>
      <c r="X4" s="493"/>
      <c r="Y4" s="493"/>
      <c r="Z4" s="493"/>
      <c r="AA4" s="494"/>
    </row>
    <row r="5" spans="1:27" ht="33.75" customHeight="1" x14ac:dyDescent="0.25"/>
    <row r="6" spans="1:27" s="16" customFormat="1" ht="30" customHeight="1" thickBot="1" x14ac:dyDescent="0.3">
      <c r="B6" s="17"/>
      <c r="C6" s="17"/>
      <c r="D6" s="18"/>
      <c r="E6" s="18"/>
      <c r="F6" s="18"/>
      <c r="G6" s="18"/>
      <c r="H6" s="18"/>
      <c r="I6" s="18"/>
      <c r="J6" s="18"/>
      <c r="K6" s="19"/>
      <c r="L6" s="19"/>
      <c r="M6" s="19"/>
      <c r="N6" s="19"/>
      <c r="O6" s="18"/>
      <c r="P6" s="18"/>
      <c r="Q6" s="18"/>
      <c r="R6" s="18"/>
      <c r="S6" s="18"/>
      <c r="T6" s="20"/>
      <c r="U6" s="20"/>
      <c r="V6" s="20"/>
      <c r="W6" s="20"/>
      <c r="X6" s="21"/>
      <c r="Y6" s="21"/>
      <c r="Z6" s="22"/>
      <c r="AA6" s="22"/>
    </row>
    <row r="7" spans="1:27" s="16" customFormat="1" ht="57.75" customHeight="1" thickBot="1" x14ac:dyDescent="0.3">
      <c r="B7" s="23" t="s">
        <v>129</v>
      </c>
      <c r="C7" s="483" t="s">
        <v>382</v>
      </c>
      <c r="D7" s="484"/>
      <c r="E7" s="485"/>
      <c r="F7" s="14"/>
      <c r="G7" s="18"/>
      <c r="H7" s="18"/>
      <c r="I7" s="18"/>
      <c r="J7" s="18"/>
      <c r="K7" s="14"/>
      <c r="L7" s="495"/>
      <c r="M7" s="495"/>
      <c r="N7" s="495"/>
      <c r="O7" s="495"/>
      <c r="P7" s="495"/>
      <c r="Q7" s="495"/>
      <c r="R7" s="495"/>
      <c r="S7" s="495"/>
      <c r="T7" s="495"/>
      <c r="U7" s="495"/>
      <c r="V7" s="495"/>
      <c r="W7" s="495"/>
      <c r="X7" s="495"/>
      <c r="Y7" s="495"/>
      <c r="Z7" s="495"/>
      <c r="AA7" s="495"/>
    </row>
    <row r="8" spans="1:27" s="16" customFormat="1" ht="39.75" customHeight="1" thickBot="1" x14ac:dyDescent="0.3">
      <c r="B8" s="24" t="s">
        <v>356</v>
      </c>
      <c r="C8" s="486" t="s">
        <v>367</v>
      </c>
      <c r="D8" s="487"/>
      <c r="E8" s="488"/>
      <c r="F8" s="14"/>
      <c r="K8" s="14"/>
      <c r="L8" s="496"/>
      <c r="M8" s="496"/>
      <c r="N8" s="496"/>
      <c r="O8" s="496"/>
      <c r="P8" s="496"/>
      <c r="Q8" s="496"/>
      <c r="R8" s="496"/>
      <c r="S8" s="496"/>
      <c r="T8" s="496"/>
      <c r="U8" s="496"/>
      <c r="V8" s="496"/>
      <c r="W8" s="496"/>
      <c r="X8" s="496"/>
      <c r="Y8" s="496"/>
      <c r="Z8" s="496"/>
      <c r="AA8" s="496"/>
    </row>
    <row r="9" spans="1:27" s="16" customFormat="1" ht="49.5" customHeight="1" thickBot="1" x14ac:dyDescent="0.3">
      <c r="B9" s="24" t="s">
        <v>130</v>
      </c>
      <c r="C9" s="483" t="s">
        <v>368</v>
      </c>
      <c r="D9" s="484"/>
      <c r="E9" s="485"/>
      <c r="F9" s="14"/>
      <c r="K9" s="14"/>
      <c r="L9" s="135"/>
      <c r="M9" s="135"/>
      <c r="N9" s="135"/>
      <c r="O9" s="135"/>
      <c r="P9" s="135"/>
      <c r="Q9" s="135"/>
      <c r="R9" s="135"/>
      <c r="S9" s="135"/>
      <c r="T9" s="135"/>
      <c r="U9" s="135"/>
      <c r="V9" s="135"/>
      <c r="W9" s="135"/>
      <c r="X9" s="135"/>
      <c r="Y9" s="135"/>
      <c r="Z9" s="135"/>
      <c r="AA9" s="135"/>
    </row>
    <row r="10" spans="1:27" s="16" customFormat="1" ht="39.75" customHeight="1" thickBot="1" x14ac:dyDescent="0.3">
      <c r="B10" s="226" t="s">
        <v>110</v>
      </c>
      <c r="C10" s="497" t="s">
        <v>414</v>
      </c>
      <c r="D10" s="498"/>
      <c r="E10" s="499"/>
      <c r="F10" s="14"/>
      <c r="K10" s="14"/>
      <c r="L10" s="135"/>
      <c r="M10" s="135"/>
      <c r="N10" s="135"/>
      <c r="O10" s="135"/>
      <c r="P10" s="135"/>
      <c r="Q10" s="135"/>
      <c r="R10" s="135"/>
      <c r="S10" s="135"/>
      <c r="T10" s="135"/>
      <c r="U10" s="135"/>
      <c r="V10" s="135"/>
      <c r="W10" s="135"/>
      <c r="X10" s="135"/>
      <c r="Y10" s="135"/>
      <c r="Z10" s="135"/>
      <c r="AA10" s="135"/>
    </row>
    <row r="11" spans="1:27" s="16" customFormat="1" ht="55.5" customHeight="1" x14ac:dyDescent="0.25"/>
    <row r="12" spans="1:27" s="25" customFormat="1" ht="45" customHeight="1" x14ac:dyDescent="0.2">
      <c r="A12" s="500" t="s">
        <v>131</v>
      </c>
      <c r="B12" s="500"/>
      <c r="C12" s="500"/>
      <c r="D12" s="500"/>
      <c r="E12" s="500"/>
      <c r="F12" s="500"/>
      <c r="G12" s="500"/>
      <c r="H12" s="500"/>
      <c r="I12" s="500"/>
      <c r="J12" s="500"/>
      <c r="K12" s="500"/>
      <c r="L12" s="500"/>
      <c r="M12" s="500"/>
      <c r="N12" s="500"/>
      <c r="O12" s="500"/>
      <c r="P12" s="500"/>
      <c r="Q12" s="500"/>
      <c r="R12" s="500"/>
      <c r="S12" s="500"/>
      <c r="T12" s="500"/>
      <c r="U12" s="500"/>
      <c r="V12" s="500"/>
      <c r="W12" s="500"/>
      <c r="X12" s="500"/>
      <c r="Y12" s="500"/>
      <c r="Z12" s="500"/>
      <c r="AA12" s="500"/>
    </row>
    <row r="13" spans="1:27" s="26" customFormat="1" ht="42.75" customHeight="1" x14ac:dyDescent="0.25">
      <c r="A13" s="474" t="s">
        <v>132</v>
      </c>
      <c r="B13" s="474" t="s">
        <v>133</v>
      </c>
      <c r="C13" s="474"/>
      <c r="D13" s="474"/>
      <c r="E13" s="474"/>
      <c r="F13" s="472" t="s">
        <v>135</v>
      </c>
      <c r="G13" s="473"/>
      <c r="H13" s="474" t="s">
        <v>134</v>
      </c>
      <c r="I13" s="475" t="s">
        <v>390</v>
      </c>
      <c r="J13" s="474" t="s">
        <v>136</v>
      </c>
      <c r="K13" s="474" t="s">
        <v>137</v>
      </c>
      <c r="L13" s="474" t="s">
        <v>138</v>
      </c>
      <c r="M13" s="472" t="s">
        <v>389</v>
      </c>
      <c r="N13" s="473"/>
      <c r="O13" s="473"/>
      <c r="P13" s="473"/>
      <c r="Q13" s="473"/>
      <c r="R13" s="473"/>
      <c r="S13" s="473"/>
      <c r="T13" s="473"/>
      <c r="U13" s="473"/>
      <c r="V13" s="473"/>
      <c r="W13" s="473"/>
      <c r="X13" s="473"/>
      <c r="Y13" s="473"/>
      <c r="Z13" s="473"/>
      <c r="AA13" s="502"/>
    </row>
    <row r="14" spans="1:27" s="26" customFormat="1" ht="60.75" customHeight="1" x14ac:dyDescent="0.25">
      <c r="A14" s="474"/>
      <c r="B14" s="134" t="s">
        <v>139</v>
      </c>
      <c r="C14" s="134" t="s">
        <v>140</v>
      </c>
      <c r="D14" s="134" t="s">
        <v>141</v>
      </c>
      <c r="E14" s="134" t="s">
        <v>142</v>
      </c>
      <c r="F14" s="134" t="s">
        <v>143</v>
      </c>
      <c r="G14" s="361" t="s">
        <v>391</v>
      </c>
      <c r="H14" s="474"/>
      <c r="I14" s="476"/>
      <c r="J14" s="474"/>
      <c r="K14" s="474"/>
      <c r="L14" s="474"/>
      <c r="M14" s="27" t="s">
        <v>144</v>
      </c>
      <c r="N14" s="27" t="s">
        <v>145</v>
      </c>
      <c r="O14" s="27" t="s">
        <v>146</v>
      </c>
      <c r="P14" s="27" t="s">
        <v>147</v>
      </c>
      <c r="Q14" s="27" t="s">
        <v>148</v>
      </c>
      <c r="R14" s="27" t="s">
        <v>149</v>
      </c>
      <c r="S14" s="27" t="s">
        <v>150</v>
      </c>
      <c r="T14" s="27" t="s">
        <v>151</v>
      </c>
      <c r="U14" s="27" t="s">
        <v>152</v>
      </c>
      <c r="V14" s="27" t="s">
        <v>153</v>
      </c>
      <c r="W14" s="27" t="s">
        <v>154</v>
      </c>
      <c r="X14" s="27" t="s">
        <v>155</v>
      </c>
      <c r="Y14" s="27" t="s">
        <v>156</v>
      </c>
      <c r="Z14" s="501" t="s">
        <v>157</v>
      </c>
      <c r="AA14" s="501"/>
    </row>
    <row r="15" spans="1:27" s="28" customFormat="1" ht="59.25" customHeight="1" x14ac:dyDescent="0.2">
      <c r="A15" s="458">
        <v>1</v>
      </c>
      <c r="B15" s="460" t="s">
        <v>358</v>
      </c>
      <c r="C15" s="460" t="s">
        <v>359</v>
      </c>
      <c r="D15" s="460" t="s">
        <v>360</v>
      </c>
      <c r="E15" s="460" t="s">
        <v>361</v>
      </c>
      <c r="F15" s="463" t="s">
        <v>325</v>
      </c>
      <c r="G15" s="463" t="s">
        <v>407</v>
      </c>
      <c r="H15" s="460" t="s">
        <v>357</v>
      </c>
      <c r="I15" s="466" t="s">
        <v>614</v>
      </c>
      <c r="J15" s="457" t="str">
        <f>+'HV 1_SUBSECRET'!F9</f>
        <v>1. Fortalecer el 100% de la gestión administrativa, operativa y de seguimiento a las funciones de la SGJ</v>
      </c>
      <c r="K15" s="469" t="str">
        <f>+'HV 1_SUBSECRET'!C15</f>
        <v>Fortalecimiento a la gestión administrativa, operativa y de seguimiento a las funciones de la SGJ</v>
      </c>
      <c r="L15" s="136" t="str">
        <f>+'HV 1_SUBSECRET'!C22</f>
        <v>Porcentaje de avance de las actividades</v>
      </c>
      <c r="M15" s="400">
        <f>+'HV 1_SUBSECRET'!C30</f>
        <v>0</v>
      </c>
      <c r="N15" s="400">
        <f>+'HV 1_SUBSECRET'!C31</f>
        <v>0</v>
      </c>
      <c r="O15" s="400">
        <f>+'HV 1_SUBSECRET'!C32</f>
        <v>1</v>
      </c>
      <c r="P15" s="400">
        <f>+'HV 1_SUBSECRET'!C33</f>
        <v>0</v>
      </c>
      <c r="Q15" s="400">
        <f>+'HV 1_SUBSECRET'!C34</f>
        <v>0</v>
      </c>
      <c r="R15" s="400">
        <f>+'HV 1_SUBSECRET'!C35</f>
        <v>0</v>
      </c>
      <c r="S15" s="400">
        <f>+'HV 1_SUBSECRET'!C36</f>
        <v>0</v>
      </c>
      <c r="T15" s="400">
        <f>+'HV 1_SUBSECRET'!C37</f>
        <v>0</v>
      </c>
      <c r="U15" s="400">
        <f>+'HV 1_SUBSECRET'!C38</f>
        <v>0</v>
      </c>
      <c r="V15" s="400">
        <f>+'HV 1_SUBSECRET'!C39</f>
        <v>0</v>
      </c>
      <c r="W15" s="400">
        <f>+'HV 1_SUBSECRET'!C40</f>
        <v>0</v>
      </c>
      <c r="X15" s="400">
        <f>+'HV 1_SUBSECRET'!C41</f>
        <v>0</v>
      </c>
      <c r="Y15" s="216">
        <f>SUM(M15:X15)</f>
        <v>1</v>
      </c>
      <c r="Z15" s="470" t="str">
        <f>+'HV 1_SUBSECRET'!C42</f>
        <v>La subsecretaria de Gestión Jurídica durante el primer trimestre, suscribio 18 contratos de prestacion de servicios,logrando asi una ejecución presupuestal del 100% de la meta programada para la Subsecretaria en el PAA.</v>
      </c>
      <c r="AA15" s="470"/>
    </row>
    <row r="16" spans="1:27" s="28" customFormat="1" ht="59.25" customHeight="1" x14ac:dyDescent="0.2">
      <c r="A16" s="458"/>
      <c r="B16" s="461"/>
      <c r="C16" s="461"/>
      <c r="D16" s="461"/>
      <c r="E16" s="461"/>
      <c r="F16" s="464"/>
      <c r="G16" s="464"/>
      <c r="H16" s="461"/>
      <c r="I16" s="467"/>
      <c r="J16" s="457"/>
      <c r="K16" s="469"/>
      <c r="L16" s="136" t="str">
        <f>+'HV 1_SUBSECRET'!F22</f>
        <v>Porcentaje total de actividades programadas</v>
      </c>
      <c r="M16" s="401">
        <f>+'HV 1_SUBSECRET'!E30</f>
        <v>0</v>
      </c>
      <c r="N16" s="401">
        <f>+'HV 1_SUBSECRET'!E31</f>
        <v>0</v>
      </c>
      <c r="O16" s="401">
        <f>+'HV 1_SUBSECRET'!E32</f>
        <v>1</v>
      </c>
      <c r="P16" s="401">
        <f>+'HV 1_SUBSECRET'!E33</f>
        <v>0</v>
      </c>
      <c r="Q16" s="401">
        <f>+'HV 1_SUBSECRET'!E34</f>
        <v>0</v>
      </c>
      <c r="R16" s="400">
        <f>+'HV 1_SUBSECRET'!E35</f>
        <v>0</v>
      </c>
      <c r="S16" s="400">
        <f>+'HV 1_SUBSECRET'!E36</f>
        <v>0</v>
      </c>
      <c r="T16" s="400">
        <f>+'HV 1_SUBSECRET'!E37</f>
        <v>0</v>
      </c>
      <c r="U16" s="400">
        <f>+'HV 1_SUBSECRET'!E38</f>
        <v>0</v>
      </c>
      <c r="V16" s="400">
        <f>+'HV 1_SUBSECRET'!E39</f>
        <v>0</v>
      </c>
      <c r="W16" s="400">
        <f>+'HV 1_SUBSECRET'!E40</f>
        <v>0</v>
      </c>
      <c r="X16" s="400">
        <f>+'HV 1_SUBSECRET'!E41</f>
        <v>0</v>
      </c>
      <c r="Y16" s="216">
        <f>SUM(M16:X16)</f>
        <v>1</v>
      </c>
      <c r="Z16" s="470"/>
      <c r="AA16" s="470"/>
    </row>
    <row r="17" spans="1:27" s="28" customFormat="1" ht="126.75" customHeight="1" x14ac:dyDescent="0.2">
      <c r="A17" s="458"/>
      <c r="B17" s="462"/>
      <c r="C17" s="462"/>
      <c r="D17" s="462"/>
      <c r="E17" s="462"/>
      <c r="F17" s="465"/>
      <c r="G17" s="465"/>
      <c r="H17" s="462"/>
      <c r="I17" s="468"/>
      <c r="J17" s="457"/>
      <c r="K17" s="469"/>
      <c r="L17" s="139" t="s">
        <v>158</v>
      </c>
      <c r="M17" s="143" t="e">
        <f>+M15/M16</f>
        <v>#DIV/0!</v>
      </c>
      <c r="N17" s="144" t="e">
        <f t="shared" ref="N17:X17" si="0">+N15/N16</f>
        <v>#DIV/0!</v>
      </c>
      <c r="O17" s="144">
        <f t="shared" si="0"/>
        <v>1</v>
      </c>
      <c r="P17" s="144" t="e">
        <f t="shared" si="0"/>
        <v>#DIV/0!</v>
      </c>
      <c r="Q17" s="144" t="e">
        <f t="shared" si="0"/>
        <v>#DIV/0!</v>
      </c>
      <c r="R17" s="144" t="e">
        <f t="shared" si="0"/>
        <v>#DIV/0!</v>
      </c>
      <c r="S17" s="145" t="e">
        <f t="shared" si="0"/>
        <v>#DIV/0!</v>
      </c>
      <c r="T17" s="145" t="e">
        <f t="shared" si="0"/>
        <v>#DIV/0!</v>
      </c>
      <c r="U17" s="145" t="e">
        <f t="shared" si="0"/>
        <v>#DIV/0!</v>
      </c>
      <c r="V17" s="145" t="e">
        <f t="shared" si="0"/>
        <v>#DIV/0!</v>
      </c>
      <c r="W17" s="145" t="e">
        <f t="shared" si="0"/>
        <v>#DIV/0!</v>
      </c>
      <c r="X17" s="145" t="e">
        <f t="shared" si="0"/>
        <v>#DIV/0!</v>
      </c>
      <c r="Y17" s="147">
        <f>+Y15/Y16</f>
        <v>1</v>
      </c>
      <c r="Z17" s="470"/>
      <c r="AA17" s="470"/>
    </row>
    <row r="18" spans="1:27" s="137" customFormat="1" ht="70.5" customHeight="1" x14ac:dyDescent="0.25">
      <c r="A18" s="458">
        <v>2</v>
      </c>
      <c r="B18" s="460" t="s">
        <v>358</v>
      </c>
      <c r="C18" s="460" t="s">
        <v>359</v>
      </c>
      <c r="D18" s="460" t="s">
        <v>360</v>
      </c>
      <c r="E18" s="460" t="s">
        <v>361</v>
      </c>
      <c r="F18" s="463" t="s">
        <v>325</v>
      </c>
      <c r="G18" s="463" t="s">
        <v>407</v>
      </c>
      <c r="H18" s="460" t="s">
        <v>357</v>
      </c>
      <c r="I18" s="466" t="s">
        <v>614</v>
      </c>
      <c r="J18" s="457" t="str">
        <f>+'HV 2 Dir.Reprt_Jud'!F9</f>
        <v>2. Soportar el 100% de las acciones propias de la Dirección de Representación Judicial</v>
      </c>
      <c r="K18" s="469" t="str">
        <f>+'HV 2 Dir.Reprt_Jud'!C15</f>
        <v xml:space="preserve">Soportar las acciones propias de la Direccion de Representacion Judicial </v>
      </c>
      <c r="L18" s="136" t="str">
        <f>+'HV 2 Dir.Reprt_Jud'!C22</f>
        <v>Porcentaje de avance de las actividades</v>
      </c>
      <c r="M18" s="146">
        <f>+'HV 2 Dir.Reprt_Jud'!C30</f>
        <v>0</v>
      </c>
      <c r="N18" s="146">
        <f>+'HV 2 Dir.Reprt_Jud'!C31</f>
        <v>0.82</v>
      </c>
      <c r="O18" s="146">
        <f>+'HV 2 Dir.Reprt_Jud'!C32</f>
        <v>0.12</v>
      </c>
      <c r="P18" s="146">
        <f>+'HV 2 Dir.Reprt_Jud'!C33</f>
        <v>0</v>
      </c>
      <c r="Q18" s="146">
        <f>+'HV 2 Dir.Reprt_Jud'!C34</f>
        <v>0.06</v>
      </c>
      <c r="R18" s="146">
        <f>+'HV 2 Dir.Reprt_Jud'!C35</f>
        <v>0</v>
      </c>
      <c r="S18" s="400">
        <f>+'HV 2 Dir.Reprt_Jud'!C36</f>
        <v>0</v>
      </c>
      <c r="T18" s="400">
        <f>+'HV 2 Dir.Reprt_Jud'!C37</f>
        <v>0</v>
      </c>
      <c r="U18" s="400">
        <f>+'HV 2 Dir.Reprt_Jud'!C38</f>
        <v>0</v>
      </c>
      <c r="V18" s="400">
        <f>+'HV 2 Dir.Reprt_Jud'!C39</f>
        <v>0</v>
      </c>
      <c r="W18" s="400">
        <f>+'HV 2 Dir.Reprt_Jud'!C40</f>
        <v>0</v>
      </c>
      <c r="X18" s="400">
        <f>+'HV 2 Dir.Reprt_Jud'!C41</f>
        <v>0</v>
      </c>
      <c r="Y18" s="216">
        <f>SUM(M18:X18)</f>
        <v>1</v>
      </c>
      <c r="Z18" s="471" t="str">
        <f>'HV 2 Dir.Reprt_Jud'!C42</f>
        <v xml:space="preserve">Se evidencia un cumplimiento  del 82% a febrero que corresponden a 14 contratos, en marzo se realizaron 2 contratos y en mayo 1 contrato, logrando el 100% de la meta programada en el PAA, es importante mencionar que hubo un retraso en el cumplimiento de la meta pero se alcanzo la meta en el periodo evaluado, cumpliendo asi de manera eficaz con lo programado en el PAA. </v>
      </c>
      <c r="AA18" s="471"/>
    </row>
    <row r="19" spans="1:27" s="137" customFormat="1" ht="70.5" customHeight="1" x14ac:dyDescent="0.25">
      <c r="A19" s="458"/>
      <c r="B19" s="461"/>
      <c r="C19" s="461"/>
      <c r="D19" s="461"/>
      <c r="E19" s="461"/>
      <c r="F19" s="464"/>
      <c r="G19" s="464"/>
      <c r="H19" s="461"/>
      <c r="I19" s="467"/>
      <c r="J19" s="457"/>
      <c r="K19" s="469"/>
      <c r="L19" s="136" t="str">
        <f>+'HV 2 Dir.Reprt_Jud'!F22</f>
        <v>Porcentaje total de actividades programadas</v>
      </c>
      <c r="M19" s="138">
        <f>+'HV 2 Dir.Reprt_Jud'!E30</f>
        <v>0</v>
      </c>
      <c r="N19" s="138">
        <f>+'HV 2 Dir.Reprt_Jud'!E31</f>
        <v>0.82</v>
      </c>
      <c r="O19" s="138">
        <f>+'HV 2 Dir.Reprt_Jud'!E32</f>
        <v>0.12</v>
      </c>
      <c r="P19" s="138">
        <f>+'HV 2 Dir.Reprt_Jud'!E33</f>
        <v>0</v>
      </c>
      <c r="Q19" s="138">
        <f>+'HV 2 Dir.Reprt_Jud'!E34</f>
        <v>0.06</v>
      </c>
      <c r="R19" s="138">
        <f>+'HV 2 Dir.Reprt_Jud'!E35</f>
        <v>0</v>
      </c>
      <c r="S19" s="401">
        <f>+'HV 2 Dir.Reprt_Jud'!E36</f>
        <v>0</v>
      </c>
      <c r="T19" s="401">
        <f>+'HV 2 Dir.Reprt_Jud'!E37</f>
        <v>0</v>
      </c>
      <c r="U19" s="401">
        <f>+'HV 2 Dir.Reprt_Jud'!E38</f>
        <v>0</v>
      </c>
      <c r="V19" s="401">
        <f>+'HV 2 Dir.Reprt_Jud'!E39</f>
        <v>0</v>
      </c>
      <c r="W19" s="401">
        <f>+'HV 2 Dir.Reprt_Jud'!E40</f>
        <v>0</v>
      </c>
      <c r="X19" s="401">
        <f>+'HV 2 Dir.Reprt_Jud'!E41</f>
        <v>0</v>
      </c>
      <c r="Y19" s="216">
        <f>SUM(M19:X19)</f>
        <v>1</v>
      </c>
      <c r="Z19" s="471"/>
      <c r="AA19" s="471"/>
    </row>
    <row r="20" spans="1:27" s="137" customFormat="1" ht="86.25" customHeight="1" x14ac:dyDescent="0.25">
      <c r="A20" s="458"/>
      <c r="B20" s="462"/>
      <c r="C20" s="462"/>
      <c r="D20" s="462"/>
      <c r="E20" s="462"/>
      <c r="F20" s="465"/>
      <c r="G20" s="465"/>
      <c r="H20" s="462"/>
      <c r="I20" s="468"/>
      <c r="J20" s="457"/>
      <c r="K20" s="469"/>
      <c r="L20" s="139" t="s">
        <v>158</v>
      </c>
      <c r="M20" s="140" t="e">
        <f>+M18/M19</f>
        <v>#DIV/0!</v>
      </c>
      <c r="N20" s="140">
        <f t="shared" ref="N20:Y20" si="1">+N18/N19</f>
        <v>1</v>
      </c>
      <c r="O20" s="140">
        <f t="shared" si="1"/>
        <v>1</v>
      </c>
      <c r="P20" s="140" t="e">
        <f t="shared" si="1"/>
        <v>#DIV/0!</v>
      </c>
      <c r="Q20" s="140">
        <f t="shared" si="1"/>
        <v>1</v>
      </c>
      <c r="R20" s="140" t="e">
        <f t="shared" si="1"/>
        <v>#DIV/0!</v>
      </c>
      <c r="S20" s="141" t="e">
        <f>+S18/S19</f>
        <v>#DIV/0!</v>
      </c>
      <c r="T20" s="141" t="e">
        <f t="shared" si="1"/>
        <v>#DIV/0!</v>
      </c>
      <c r="U20" s="141" t="e">
        <f t="shared" si="1"/>
        <v>#DIV/0!</v>
      </c>
      <c r="V20" s="141" t="e">
        <f>+V18/V19</f>
        <v>#DIV/0!</v>
      </c>
      <c r="W20" s="141" t="e">
        <f t="shared" si="1"/>
        <v>#DIV/0!</v>
      </c>
      <c r="X20" s="141" t="e">
        <f t="shared" si="1"/>
        <v>#DIV/0!</v>
      </c>
      <c r="Y20" s="142">
        <f t="shared" si="1"/>
        <v>1</v>
      </c>
      <c r="Z20" s="471"/>
      <c r="AA20" s="471"/>
    </row>
    <row r="21" spans="1:27" s="137" customFormat="1" ht="70.5" customHeight="1" x14ac:dyDescent="0.25">
      <c r="A21" s="458">
        <v>4</v>
      </c>
      <c r="B21" s="460" t="s">
        <v>358</v>
      </c>
      <c r="C21" s="460" t="s">
        <v>359</v>
      </c>
      <c r="D21" s="460" t="s">
        <v>360</v>
      </c>
      <c r="E21" s="460" t="s">
        <v>361</v>
      </c>
      <c r="F21" s="463" t="s">
        <v>325</v>
      </c>
      <c r="G21" s="463" t="s">
        <v>407</v>
      </c>
      <c r="H21" s="460" t="s">
        <v>357</v>
      </c>
      <c r="I21" s="466" t="s">
        <v>614</v>
      </c>
      <c r="J21" s="457" t="str">
        <f>+'HV 4_Dir.Contrat'!F9</f>
        <v>4. Soportar el 100% de las acciones propias de la Dirección de Contratación</v>
      </c>
      <c r="K21" s="469" t="str">
        <f>'HV 4_Dir.Contrat'!C15</f>
        <v>Soportar las acciones propias de la Dirección de Contratación</v>
      </c>
      <c r="L21" s="136" t="str">
        <f>+'HV 4_Dir.Contrat'!C22</f>
        <v>Porcentaje de avance de las actividades</v>
      </c>
      <c r="M21" s="401">
        <v>0</v>
      </c>
      <c r="N21" s="401">
        <f>+'HV 4_Dir.Contrat'!C31</f>
        <v>0.11</v>
      </c>
      <c r="O21" s="401">
        <f>+'HV 4_Dir.Contrat'!C32</f>
        <v>0.67</v>
      </c>
      <c r="P21" s="401">
        <f>+'HV 4_Dir.Contrat'!C33</f>
        <v>0.22</v>
      </c>
      <c r="Q21" s="401">
        <f>+'HV 4_Dir.Contrat'!C34</f>
        <v>0</v>
      </c>
      <c r="R21" s="401">
        <f>+'HV 4_Dir.Contrat'!C35</f>
        <v>0</v>
      </c>
      <c r="S21" s="401">
        <f>+'HV 4_Dir.Contrat'!C36</f>
        <v>0</v>
      </c>
      <c r="T21" s="401">
        <f>+'HV 4_Dir.Contrat'!C37</f>
        <v>0</v>
      </c>
      <c r="U21" s="401">
        <f>+'HV 4_Dir.Contrat'!C38</f>
        <v>0</v>
      </c>
      <c r="V21" s="401">
        <f>+'HV 4_Dir.Contrat'!C39</f>
        <v>0</v>
      </c>
      <c r="W21" s="401">
        <f>+'HV 4_Dir.Contrat'!C40</f>
        <v>0</v>
      </c>
      <c r="X21" s="401">
        <f>+'HV 4_Dir.Contrat'!C41</f>
        <v>0</v>
      </c>
      <c r="Y21" s="216">
        <f>SUM(M21:X21)</f>
        <v>1</v>
      </c>
      <c r="Z21" s="470" t="str">
        <f>+'HV 4_Dir.Contrat'!C42</f>
        <v>La Direccion de Contratacion gestiono toda la contratacion programada en el PAA,cumplimiento el 100% de de lo programado, es importante resaltar que la Direccion completao la magnitud programada para la vigencia,</v>
      </c>
      <c r="AA21" s="470"/>
    </row>
    <row r="22" spans="1:27" s="137" customFormat="1" ht="70.5" customHeight="1" x14ac:dyDescent="0.25">
      <c r="A22" s="458"/>
      <c r="B22" s="461"/>
      <c r="C22" s="461"/>
      <c r="D22" s="461"/>
      <c r="E22" s="461"/>
      <c r="F22" s="464"/>
      <c r="G22" s="464"/>
      <c r="H22" s="461"/>
      <c r="I22" s="467"/>
      <c r="J22" s="457"/>
      <c r="K22" s="469"/>
      <c r="L22" s="136" t="str">
        <f>+'HV 4_Dir.Contrat'!F22</f>
        <v>Porcentaje total de actividades programadas</v>
      </c>
      <c r="M22" s="401">
        <v>0</v>
      </c>
      <c r="N22" s="401">
        <f>+'HV 4_Dir.Contrat'!E31</f>
        <v>0.11</v>
      </c>
      <c r="O22" s="401">
        <f>+'HV 4_Dir.Contrat'!E32</f>
        <v>0.67</v>
      </c>
      <c r="P22" s="401">
        <f>+'HV 4_Dir.Contrat'!E33</f>
        <v>0.22</v>
      </c>
      <c r="Q22" s="401">
        <f>+'HV 4_Dir.Contrat'!E34</f>
        <v>0</v>
      </c>
      <c r="R22" s="401">
        <f>+'HV 4_Dir.Contrat'!E35</f>
        <v>0</v>
      </c>
      <c r="S22" s="401">
        <f>+'HV 4_Dir.Contrat'!E36</f>
        <v>0</v>
      </c>
      <c r="T22" s="401">
        <f>+'HV 4_Dir.Contrat'!E37</f>
        <v>0</v>
      </c>
      <c r="U22" s="401">
        <f>+'HV 4_Dir.Contrat'!E38</f>
        <v>0</v>
      </c>
      <c r="V22" s="401">
        <f>+'HV 4_Dir.Contrat'!E39</f>
        <v>0</v>
      </c>
      <c r="W22" s="401">
        <f>+'HV 4_Dir.Contrat'!E40</f>
        <v>0</v>
      </c>
      <c r="X22" s="401">
        <f>+'HV 4_Dir.Contrat'!E41</f>
        <v>0</v>
      </c>
      <c r="Y22" s="216">
        <f>SUM(M22:X22)</f>
        <v>1</v>
      </c>
      <c r="Z22" s="470"/>
      <c r="AA22" s="470"/>
    </row>
    <row r="23" spans="1:27" s="137" customFormat="1" ht="72.75" customHeight="1" x14ac:dyDescent="0.25">
      <c r="A23" s="458"/>
      <c r="B23" s="462"/>
      <c r="C23" s="462"/>
      <c r="D23" s="462"/>
      <c r="E23" s="462"/>
      <c r="F23" s="465"/>
      <c r="G23" s="465"/>
      <c r="H23" s="462"/>
      <c r="I23" s="468"/>
      <c r="J23" s="457"/>
      <c r="K23" s="469"/>
      <c r="L23" s="139" t="s">
        <v>158</v>
      </c>
      <c r="M23" s="140" t="e">
        <f>+M21/M22</f>
        <v>#DIV/0!</v>
      </c>
      <c r="N23" s="140">
        <f t="shared" ref="N23:Y23" si="2">+N21/N22</f>
        <v>1</v>
      </c>
      <c r="O23" s="140">
        <f t="shared" si="2"/>
        <v>1</v>
      </c>
      <c r="P23" s="140">
        <f t="shared" si="2"/>
        <v>1</v>
      </c>
      <c r="Q23" s="140" t="e">
        <f t="shared" si="2"/>
        <v>#DIV/0!</v>
      </c>
      <c r="R23" s="140" t="e">
        <f t="shared" si="2"/>
        <v>#DIV/0!</v>
      </c>
      <c r="S23" s="141" t="e">
        <f t="shared" si="2"/>
        <v>#DIV/0!</v>
      </c>
      <c r="T23" s="141" t="e">
        <f t="shared" si="2"/>
        <v>#DIV/0!</v>
      </c>
      <c r="U23" s="141" t="e">
        <f t="shared" si="2"/>
        <v>#DIV/0!</v>
      </c>
      <c r="V23" s="141" t="e">
        <f t="shared" si="2"/>
        <v>#DIV/0!</v>
      </c>
      <c r="W23" s="141" t="e">
        <f t="shared" si="2"/>
        <v>#DIV/0!</v>
      </c>
      <c r="X23" s="141" t="e">
        <f t="shared" si="2"/>
        <v>#DIV/0!</v>
      </c>
      <c r="Y23" s="142">
        <f t="shared" si="2"/>
        <v>1</v>
      </c>
      <c r="Z23" s="470"/>
      <c r="AA23" s="470"/>
    </row>
    <row r="24" spans="1:27" s="137" customFormat="1" ht="70.5" customHeight="1" x14ac:dyDescent="0.25">
      <c r="A24" s="458">
        <v>5</v>
      </c>
      <c r="B24" s="460" t="s">
        <v>358</v>
      </c>
      <c r="C24" s="460" t="s">
        <v>359</v>
      </c>
      <c r="D24" s="460" t="s">
        <v>360</v>
      </c>
      <c r="E24" s="460" t="s">
        <v>361</v>
      </c>
      <c r="F24" s="463" t="s">
        <v>325</v>
      </c>
      <c r="G24" s="463" t="s">
        <v>407</v>
      </c>
      <c r="H24" s="460" t="s">
        <v>357</v>
      </c>
      <c r="I24" s="466" t="s">
        <v>614</v>
      </c>
      <c r="J24" s="457" t="str">
        <f>+'HV 5_Dir.Cobro C'!F9</f>
        <v>5.Soportar el 100% de las acciones propias de la Dirección de Gestión de Cobro</v>
      </c>
      <c r="K24" s="458" t="str">
        <f>+'HV 5_Dir.Cobro C'!C15</f>
        <v>Soportar las acciones propias de la Dirección de Gestión de Cobro</v>
      </c>
      <c r="L24" s="136" t="str">
        <f>+'HV 5_Dir.Cobro C'!C22</f>
        <v>Porcentaje de avance de las actividades</v>
      </c>
      <c r="M24" s="161">
        <f>+'HV 5_Dir.Cobro C'!C30</f>
        <v>0</v>
      </c>
      <c r="N24" s="161">
        <f>+'HV 5_Dir.Cobro C'!C31</f>
        <v>0.01</v>
      </c>
      <c r="O24" s="161">
        <f>+'HV 5_Dir.Cobro C'!C32</f>
        <v>0.78</v>
      </c>
      <c r="P24" s="161">
        <f>+'HV 5_Dir.Cobro C'!C33</f>
        <v>0.12</v>
      </c>
      <c r="Q24" s="161">
        <f>+'HV 5_Dir.Cobro C'!C34</f>
        <v>0.09</v>
      </c>
      <c r="R24" s="161">
        <f>+'HV 5_Dir.Cobro C'!C35</f>
        <v>0</v>
      </c>
      <c r="S24" s="161">
        <f>+'HV 5_Dir.Cobro C'!C36</f>
        <v>0</v>
      </c>
      <c r="T24" s="161">
        <f>+'HV 5_Dir.Cobro C'!C37</f>
        <v>0</v>
      </c>
      <c r="U24" s="161">
        <f>+'HV 5_Dir.Cobro C'!C38</f>
        <v>0</v>
      </c>
      <c r="V24" s="161">
        <f>+'HV 5_Dir.Cobro C'!C39</f>
        <v>0</v>
      </c>
      <c r="W24" s="161">
        <f>+'HV 5_Dir.Cobro C'!C40</f>
        <v>0</v>
      </c>
      <c r="X24" s="161">
        <f>+'HV 5_Dir.Cobro C'!C41</f>
        <v>0</v>
      </c>
      <c r="Y24" s="216">
        <f>SUM(M24:X24)</f>
        <v>1</v>
      </c>
      <c r="Z24" s="459" t="str">
        <f>+'HV 5_Dir.Cobro C'!C42</f>
        <v>Durante el periodo de reporte  se adelantaron las  actividades programadas  de conformidad con las fechas aproximadas de adjudicación,necesarias para  impulsar los procesos de gestión de cobro y recuperación de la cartera a favor de la SDM.</v>
      </c>
      <c r="AA24" s="459"/>
    </row>
    <row r="25" spans="1:27" s="137" customFormat="1" ht="70.5" customHeight="1" x14ac:dyDescent="0.25">
      <c r="A25" s="458"/>
      <c r="B25" s="461"/>
      <c r="C25" s="461"/>
      <c r="D25" s="461"/>
      <c r="E25" s="461"/>
      <c r="F25" s="464"/>
      <c r="G25" s="464"/>
      <c r="H25" s="461"/>
      <c r="I25" s="467"/>
      <c r="J25" s="457"/>
      <c r="K25" s="458"/>
      <c r="L25" s="136" t="str">
        <f>+'HV 5_Dir.Cobro C'!F22</f>
        <v>Porcentaje total de actividades programadas</v>
      </c>
      <c r="M25" s="161">
        <f>+'HV 5_Dir.Cobro C'!E30</f>
        <v>0</v>
      </c>
      <c r="N25" s="161">
        <f>+'HV 5_Dir.Cobro C'!E31</f>
        <v>0.01</v>
      </c>
      <c r="O25" s="161">
        <f>+'HV 5_Dir.Cobro C'!E32</f>
        <v>0.78</v>
      </c>
      <c r="P25" s="161">
        <f>+'HV 5_Dir.Cobro C'!E33</f>
        <v>0.12</v>
      </c>
      <c r="Q25" s="161">
        <f>+'HV 5_Dir.Cobro C'!E34</f>
        <v>0.09</v>
      </c>
      <c r="R25" s="161">
        <f>+'HV 5_Dir.Cobro C'!E35</f>
        <v>0</v>
      </c>
      <c r="S25" s="161">
        <f>+'HV 5_Dir.Cobro C'!E36</f>
        <v>0</v>
      </c>
      <c r="T25" s="161">
        <f>+'HV 5_Dir.Cobro C'!E37</f>
        <v>0</v>
      </c>
      <c r="U25" s="161">
        <f>+'HV 5_Dir.Cobro C'!E38</f>
        <v>0</v>
      </c>
      <c r="V25" s="161">
        <f>+'HV 5_Dir.Cobro C'!E39</f>
        <v>0</v>
      </c>
      <c r="W25" s="161">
        <f>+'HV 5_Dir.Cobro C'!E40</f>
        <v>0</v>
      </c>
      <c r="X25" s="161">
        <f>+'HV 5_Dir.Cobro C'!E41</f>
        <v>0</v>
      </c>
      <c r="Y25" s="216">
        <f>SUM(M25:X25)</f>
        <v>1</v>
      </c>
      <c r="Z25" s="459"/>
      <c r="AA25" s="459"/>
    </row>
    <row r="26" spans="1:27" s="137" customFormat="1" ht="63.75" customHeight="1" x14ac:dyDescent="0.25">
      <c r="A26" s="458"/>
      <c r="B26" s="462"/>
      <c r="C26" s="462"/>
      <c r="D26" s="462"/>
      <c r="E26" s="462"/>
      <c r="F26" s="465"/>
      <c r="G26" s="465"/>
      <c r="H26" s="462"/>
      <c r="I26" s="468"/>
      <c r="J26" s="457"/>
      <c r="K26" s="458"/>
      <c r="L26" s="139" t="s">
        <v>158</v>
      </c>
      <c r="M26" s="140" t="e">
        <f>+M24/M25</f>
        <v>#DIV/0!</v>
      </c>
      <c r="N26" s="140">
        <f t="shared" ref="N26:Y26" si="3">+N24/N25</f>
        <v>1</v>
      </c>
      <c r="O26" s="140">
        <f t="shared" si="3"/>
        <v>1</v>
      </c>
      <c r="P26" s="140">
        <f t="shared" si="3"/>
        <v>1</v>
      </c>
      <c r="Q26" s="140">
        <f t="shared" si="3"/>
        <v>1</v>
      </c>
      <c r="R26" s="140" t="e">
        <f t="shared" si="3"/>
        <v>#DIV/0!</v>
      </c>
      <c r="S26" s="141" t="e">
        <f t="shared" si="3"/>
        <v>#DIV/0!</v>
      </c>
      <c r="T26" s="141" t="e">
        <f t="shared" si="3"/>
        <v>#DIV/0!</v>
      </c>
      <c r="U26" s="141" t="e">
        <f t="shared" si="3"/>
        <v>#DIV/0!</v>
      </c>
      <c r="V26" s="141" t="e">
        <f t="shared" si="3"/>
        <v>#DIV/0!</v>
      </c>
      <c r="W26" s="141" t="e">
        <f t="shared" si="3"/>
        <v>#DIV/0!</v>
      </c>
      <c r="X26" s="141" t="e">
        <f t="shared" si="3"/>
        <v>#DIV/0!</v>
      </c>
      <c r="Y26" s="142">
        <f t="shared" si="3"/>
        <v>1</v>
      </c>
      <c r="Z26" s="459"/>
      <c r="AA26" s="459"/>
    </row>
  </sheetData>
  <sheetProtection formatCells="0" formatColumns="0" formatRows="0"/>
  <mergeCells count="71">
    <mergeCell ref="D21:D23"/>
    <mergeCell ref="E21:E23"/>
    <mergeCell ref="A18:A20"/>
    <mergeCell ref="A21:A23"/>
    <mergeCell ref="A24:A26"/>
    <mergeCell ref="A15:A17"/>
    <mergeCell ref="B15:B17"/>
    <mergeCell ref="C15:C17"/>
    <mergeCell ref="B21:B23"/>
    <mergeCell ref="C21:C23"/>
    <mergeCell ref="A13:A14"/>
    <mergeCell ref="B13:E13"/>
    <mergeCell ref="D15:D17"/>
    <mergeCell ref="E15:E17"/>
    <mergeCell ref="L7:AA7"/>
    <mergeCell ref="L8:AA8"/>
    <mergeCell ref="C9:E9"/>
    <mergeCell ref="C10:E10"/>
    <mergeCell ref="A12:AA12"/>
    <mergeCell ref="Z14:AA14"/>
    <mergeCell ref="Z15:AA17"/>
    <mergeCell ref="M13:AA13"/>
    <mergeCell ref="G15:G17"/>
    <mergeCell ref="F15:F17"/>
    <mergeCell ref="K13:K14"/>
    <mergeCell ref="L13:L14"/>
    <mergeCell ref="A1:B4"/>
    <mergeCell ref="C7:E7"/>
    <mergeCell ref="C8:E8"/>
    <mergeCell ref="C1:AA1"/>
    <mergeCell ref="C2:AA2"/>
    <mergeCell ref="C3:AA3"/>
    <mergeCell ref="C4:K4"/>
    <mergeCell ref="L4:AA4"/>
    <mergeCell ref="K15:K17"/>
    <mergeCell ref="F13:G13"/>
    <mergeCell ref="J13:J14"/>
    <mergeCell ref="J15:J17"/>
    <mergeCell ref="I13:I14"/>
    <mergeCell ref="H13:H14"/>
    <mergeCell ref="H15:H17"/>
    <mergeCell ref="I15:I17"/>
    <mergeCell ref="Z18:AA20"/>
    <mergeCell ref="B18:B20"/>
    <mergeCell ref="C18:C20"/>
    <mergeCell ref="D18:D20"/>
    <mergeCell ref="E18:E20"/>
    <mergeCell ref="F18:F20"/>
    <mergeCell ref="G18:G20"/>
    <mergeCell ref="J18:J20"/>
    <mergeCell ref="K18:K20"/>
    <mergeCell ref="H18:H20"/>
    <mergeCell ref="I18:I20"/>
    <mergeCell ref="J21:J23"/>
    <mergeCell ref="K21:K23"/>
    <mergeCell ref="Z21:AA23"/>
    <mergeCell ref="G21:G23"/>
    <mergeCell ref="F21:F23"/>
    <mergeCell ref="H21:H23"/>
    <mergeCell ref="I21:I23"/>
    <mergeCell ref="J24:J26"/>
    <mergeCell ref="K24:K26"/>
    <mergeCell ref="Z24:AA26"/>
    <mergeCell ref="B24:B26"/>
    <mergeCell ref="C24:C26"/>
    <mergeCell ref="D24:D26"/>
    <mergeCell ref="E24:E26"/>
    <mergeCell ref="F24:F26"/>
    <mergeCell ref="H24:H26"/>
    <mergeCell ref="I24:I26"/>
    <mergeCell ref="G24:G26"/>
  </mergeCells>
  <pageMargins left="0.70866141732283472" right="0.70866141732283472" top="0.74803149606299213" bottom="0.74803149606299213" header="0.31496062992125984" footer="0.31496062992125984"/>
  <pageSetup scale="35" orientation="landscape" r:id="rId1"/>
  <headerFooter>
    <oddFooter>&amp;L&amp;"Arial,Normal"&amp;9F01-PE01-PR01 - V3</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Q18"/>
  <sheetViews>
    <sheetView topLeftCell="C10" zoomScale="80" zoomScaleNormal="80" workbookViewId="0">
      <selection activeCell="G17" sqref="G17"/>
    </sheetView>
  </sheetViews>
  <sheetFormatPr baseColWidth="10" defaultRowHeight="12.75" x14ac:dyDescent="0.2"/>
  <cols>
    <col min="1" max="1" width="1.28515625" style="338" customWidth="1"/>
    <col min="2" max="2" width="28.140625" style="337" customWidth="1"/>
    <col min="3" max="3" width="34.5703125" style="338" customWidth="1"/>
    <col min="4" max="4" width="16.28515625" style="338" customWidth="1"/>
    <col min="5" max="5" width="5.85546875" style="338" customWidth="1"/>
    <col min="6" max="6" width="47" style="338" customWidth="1"/>
    <col min="7" max="8" width="16.140625" style="338" customWidth="1"/>
    <col min="9" max="9" width="16.28515625" style="338" customWidth="1"/>
    <col min="10" max="10" width="12.7109375" style="338" customWidth="1"/>
    <col min="11" max="11" width="55.7109375" style="338" customWidth="1"/>
    <col min="12" max="107" width="11.42578125" style="338"/>
    <col min="108" max="108" width="11.42578125" style="338" customWidth="1"/>
    <col min="109" max="197" width="11.42578125" style="338"/>
    <col min="198" max="198" width="1.42578125" style="338" customWidth="1"/>
    <col min="199" max="256" width="11.42578125" style="338"/>
    <col min="257" max="257" width="1.28515625" style="338" customWidth="1"/>
    <col min="258" max="258" width="28.140625" style="338" customWidth="1"/>
    <col min="259" max="259" width="34.5703125" style="338" customWidth="1"/>
    <col min="260" max="260" width="16.28515625" style="338" customWidth="1"/>
    <col min="261" max="261" width="5.85546875" style="338" customWidth="1"/>
    <col min="262" max="262" width="47" style="338" customWidth="1"/>
    <col min="263" max="264" width="16.140625" style="338" customWidth="1"/>
    <col min="265" max="265" width="16.28515625" style="338" customWidth="1"/>
    <col min="266" max="266" width="15.7109375" style="338" customWidth="1"/>
    <col min="267" max="267" width="32" style="338" customWidth="1"/>
    <col min="268" max="363" width="11.42578125" style="338"/>
    <col min="364" max="364" width="11.42578125" style="338" customWidth="1"/>
    <col min="365" max="453" width="11.42578125" style="338"/>
    <col min="454" max="454" width="1.42578125" style="338" customWidth="1"/>
    <col min="455" max="512" width="11.42578125" style="338"/>
    <col min="513" max="513" width="1.28515625" style="338" customWidth="1"/>
    <col min="514" max="514" width="28.140625" style="338" customWidth="1"/>
    <col min="515" max="515" width="34.5703125" style="338" customWidth="1"/>
    <col min="516" max="516" width="16.28515625" style="338" customWidth="1"/>
    <col min="517" max="517" width="5.85546875" style="338" customWidth="1"/>
    <col min="518" max="518" width="47" style="338" customWidth="1"/>
    <col min="519" max="520" width="16.140625" style="338" customWidth="1"/>
    <col min="521" max="521" width="16.28515625" style="338" customWidth="1"/>
    <col min="522" max="522" width="15.7109375" style="338" customWidth="1"/>
    <col min="523" max="523" width="32" style="338" customWidth="1"/>
    <col min="524" max="619" width="11.42578125" style="338"/>
    <col min="620" max="620" width="11.42578125" style="338" customWidth="1"/>
    <col min="621" max="709" width="11.42578125" style="338"/>
    <col min="710" max="710" width="1.42578125" style="338" customWidth="1"/>
    <col min="711" max="768" width="11.42578125" style="338"/>
    <col min="769" max="769" width="1.28515625" style="338" customWidth="1"/>
    <col min="770" max="770" width="28.140625" style="338" customWidth="1"/>
    <col min="771" max="771" width="34.5703125" style="338" customWidth="1"/>
    <col min="772" max="772" width="16.28515625" style="338" customWidth="1"/>
    <col min="773" max="773" width="5.85546875" style="338" customWidth="1"/>
    <col min="774" max="774" width="47" style="338" customWidth="1"/>
    <col min="775" max="776" width="16.140625" style="338" customWidth="1"/>
    <col min="777" max="777" width="16.28515625" style="338" customWidth="1"/>
    <col min="778" max="778" width="15.7109375" style="338" customWidth="1"/>
    <col min="779" max="779" width="32" style="338" customWidth="1"/>
    <col min="780" max="875" width="11.42578125" style="338"/>
    <col min="876" max="876" width="11.42578125" style="338" customWidth="1"/>
    <col min="877" max="965" width="11.42578125" style="338"/>
    <col min="966" max="966" width="1.42578125" style="338" customWidth="1"/>
    <col min="967" max="1024" width="11.42578125" style="338"/>
    <col min="1025" max="1025" width="1.28515625" style="338" customWidth="1"/>
    <col min="1026" max="1026" width="28.140625" style="338" customWidth="1"/>
    <col min="1027" max="1027" width="34.5703125" style="338" customWidth="1"/>
    <col min="1028" max="1028" width="16.28515625" style="338" customWidth="1"/>
    <col min="1029" max="1029" width="5.85546875" style="338" customWidth="1"/>
    <col min="1030" max="1030" width="47" style="338" customWidth="1"/>
    <col min="1031" max="1032" width="16.140625" style="338" customWidth="1"/>
    <col min="1033" max="1033" width="16.28515625" style="338" customWidth="1"/>
    <col min="1034" max="1034" width="15.7109375" style="338" customWidth="1"/>
    <col min="1035" max="1035" width="32" style="338" customWidth="1"/>
    <col min="1036" max="1131" width="11.42578125" style="338"/>
    <col min="1132" max="1132" width="11.42578125" style="338" customWidth="1"/>
    <col min="1133" max="1221" width="11.42578125" style="338"/>
    <col min="1222" max="1222" width="1.42578125" style="338" customWidth="1"/>
    <col min="1223" max="1280" width="11.42578125" style="338"/>
    <col min="1281" max="1281" width="1.28515625" style="338" customWidth="1"/>
    <col min="1282" max="1282" width="28.140625" style="338" customWidth="1"/>
    <col min="1283" max="1283" width="34.5703125" style="338" customWidth="1"/>
    <col min="1284" max="1284" width="16.28515625" style="338" customWidth="1"/>
    <col min="1285" max="1285" width="5.85546875" style="338" customWidth="1"/>
    <col min="1286" max="1286" width="47" style="338" customWidth="1"/>
    <col min="1287" max="1288" width="16.140625" style="338" customWidth="1"/>
    <col min="1289" max="1289" width="16.28515625" style="338" customWidth="1"/>
    <col min="1290" max="1290" width="15.7109375" style="338" customWidth="1"/>
    <col min="1291" max="1291" width="32" style="338" customWidth="1"/>
    <col min="1292" max="1387" width="11.42578125" style="338"/>
    <col min="1388" max="1388" width="11.42578125" style="338" customWidth="1"/>
    <col min="1389" max="1477" width="11.42578125" style="338"/>
    <col min="1478" max="1478" width="1.42578125" style="338" customWidth="1"/>
    <col min="1479" max="1536" width="11.42578125" style="338"/>
    <col min="1537" max="1537" width="1.28515625" style="338" customWidth="1"/>
    <col min="1538" max="1538" width="28.140625" style="338" customWidth="1"/>
    <col min="1539" max="1539" width="34.5703125" style="338" customWidth="1"/>
    <col min="1540" max="1540" width="16.28515625" style="338" customWidth="1"/>
    <col min="1541" max="1541" width="5.85546875" style="338" customWidth="1"/>
    <col min="1542" max="1542" width="47" style="338" customWidth="1"/>
    <col min="1543" max="1544" width="16.140625" style="338" customWidth="1"/>
    <col min="1545" max="1545" width="16.28515625" style="338" customWidth="1"/>
    <col min="1546" max="1546" width="15.7109375" style="338" customWidth="1"/>
    <col min="1547" max="1547" width="32" style="338" customWidth="1"/>
    <col min="1548" max="1643" width="11.42578125" style="338"/>
    <col min="1644" max="1644" width="11.42578125" style="338" customWidth="1"/>
    <col min="1645" max="1733" width="11.42578125" style="338"/>
    <col min="1734" max="1734" width="1.42578125" style="338" customWidth="1"/>
    <col min="1735" max="1792" width="11.42578125" style="338"/>
    <col min="1793" max="1793" width="1.28515625" style="338" customWidth="1"/>
    <col min="1794" max="1794" width="28.140625" style="338" customWidth="1"/>
    <col min="1795" max="1795" width="34.5703125" style="338" customWidth="1"/>
    <col min="1796" max="1796" width="16.28515625" style="338" customWidth="1"/>
    <col min="1797" max="1797" width="5.85546875" style="338" customWidth="1"/>
    <col min="1798" max="1798" width="47" style="338" customWidth="1"/>
    <col min="1799" max="1800" width="16.140625" style="338" customWidth="1"/>
    <col min="1801" max="1801" width="16.28515625" style="338" customWidth="1"/>
    <col min="1802" max="1802" width="15.7109375" style="338" customWidth="1"/>
    <col min="1803" max="1803" width="32" style="338" customWidth="1"/>
    <col min="1804" max="1899" width="11.42578125" style="338"/>
    <col min="1900" max="1900" width="11.42578125" style="338" customWidth="1"/>
    <col min="1901" max="1989" width="11.42578125" style="338"/>
    <col min="1990" max="1990" width="1.42578125" style="338" customWidth="1"/>
    <col min="1991" max="2048" width="11.42578125" style="338"/>
    <col min="2049" max="2049" width="1.28515625" style="338" customWidth="1"/>
    <col min="2050" max="2050" width="28.140625" style="338" customWidth="1"/>
    <col min="2051" max="2051" width="34.5703125" style="338" customWidth="1"/>
    <col min="2052" max="2052" width="16.28515625" style="338" customWidth="1"/>
    <col min="2053" max="2053" width="5.85546875" style="338" customWidth="1"/>
    <col min="2054" max="2054" width="47" style="338" customWidth="1"/>
    <col min="2055" max="2056" width="16.140625" style="338" customWidth="1"/>
    <col min="2057" max="2057" width="16.28515625" style="338" customWidth="1"/>
    <col min="2058" max="2058" width="15.7109375" style="338" customWidth="1"/>
    <col min="2059" max="2059" width="32" style="338" customWidth="1"/>
    <col min="2060" max="2155" width="11.42578125" style="338"/>
    <col min="2156" max="2156" width="11.42578125" style="338" customWidth="1"/>
    <col min="2157" max="2245" width="11.42578125" style="338"/>
    <col min="2246" max="2246" width="1.42578125" style="338" customWidth="1"/>
    <col min="2247" max="2304" width="11.42578125" style="338"/>
    <col min="2305" max="2305" width="1.28515625" style="338" customWidth="1"/>
    <col min="2306" max="2306" width="28.140625" style="338" customWidth="1"/>
    <col min="2307" max="2307" width="34.5703125" style="338" customWidth="1"/>
    <col min="2308" max="2308" width="16.28515625" style="338" customWidth="1"/>
    <col min="2309" max="2309" width="5.85546875" style="338" customWidth="1"/>
    <col min="2310" max="2310" width="47" style="338" customWidth="1"/>
    <col min="2311" max="2312" width="16.140625" style="338" customWidth="1"/>
    <col min="2313" max="2313" width="16.28515625" style="338" customWidth="1"/>
    <col min="2314" max="2314" width="15.7109375" style="338" customWidth="1"/>
    <col min="2315" max="2315" width="32" style="338" customWidth="1"/>
    <col min="2316" max="2411" width="11.42578125" style="338"/>
    <col min="2412" max="2412" width="11.42578125" style="338" customWidth="1"/>
    <col min="2413" max="2501" width="11.42578125" style="338"/>
    <col min="2502" max="2502" width="1.42578125" style="338" customWidth="1"/>
    <col min="2503" max="2560" width="11.42578125" style="338"/>
    <col min="2561" max="2561" width="1.28515625" style="338" customWidth="1"/>
    <col min="2562" max="2562" width="28.140625" style="338" customWidth="1"/>
    <col min="2563" max="2563" width="34.5703125" style="338" customWidth="1"/>
    <col min="2564" max="2564" width="16.28515625" style="338" customWidth="1"/>
    <col min="2565" max="2565" width="5.85546875" style="338" customWidth="1"/>
    <col min="2566" max="2566" width="47" style="338" customWidth="1"/>
    <col min="2567" max="2568" width="16.140625" style="338" customWidth="1"/>
    <col min="2569" max="2569" width="16.28515625" style="338" customWidth="1"/>
    <col min="2570" max="2570" width="15.7109375" style="338" customWidth="1"/>
    <col min="2571" max="2571" width="32" style="338" customWidth="1"/>
    <col min="2572" max="2667" width="11.42578125" style="338"/>
    <col min="2668" max="2668" width="11.42578125" style="338" customWidth="1"/>
    <col min="2669" max="2757" width="11.42578125" style="338"/>
    <col min="2758" max="2758" width="1.42578125" style="338" customWidth="1"/>
    <col min="2759" max="2816" width="11.42578125" style="338"/>
    <col min="2817" max="2817" width="1.28515625" style="338" customWidth="1"/>
    <col min="2818" max="2818" width="28.140625" style="338" customWidth="1"/>
    <col min="2819" max="2819" width="34.5703125" style="338" customWidth="1"/>
    <col min="2820" max="2820" width="16.28515625" style="338" customWidth="1"/>
    <col min="2821" max="2821" width="5.85546875" style="338" customWidth="1"/>
    <col min="2822" max="2822" width="47" style="338" customWidth="1"/>
    <col min="2823" max="2824" width="16.140625" style="338" customWidth="1"/>
    <col min="2825" max="2825" width="16.28515625" style="338" customWidth="1"/>
    <col min="2826" max="2826" width="15.7109375" style="338" customWidth="1"/>
    <col min="2827" max="2827" width="32" style="338" customWidth="1"/>
    <col min="2828" max="2923" width="11.42578125" style="338"/>
    <col min="2924" max="2924" width="11.42578125" style="338" customWidth="1"/>
    <col min="2925" max="3013" width="11.42578125" style="338"/>
    <col min="3014" max="3014" width="1.42578125" style="338" customWidth="1"/>
    <col min="3015" max="3072" width="11.42578125" style="338"/>
    <col min="3073" max="3073" width="1.28515625" style="338" customWidth="1"/>
    <col min="3074" max="3074" width="28.140625" style="338" customWidth="1"/>
    <col min="3075" max="3075" width="34.5703125" style="338" customWidth="1"/>
    <col min="3076" max="3076" width="16.28515625" style="338" customWidth="1"/>
    <col min="3077" max="3077" width="5.85546875" style="338" customWidth="1"/>
    <col min="3078" max="3078" width="47" style="338" customWidth="1"/>
    <col min="3079" max="3080" width="16.140625" style="338" customWidth="1"/>
    <col min="3081" max="3081" width="16.28515625" style="338" customWidth="1"/>
    <col min="3082" max="3082" width="15.7109375" style="338" customWidth="1"/>
    <col min="3083" max="3083" width="32" style="338" customWidth="1"/>
    <col min="3084" max="3179" width="11.42578125" style="338"/>
    <col min="3180" max="3180" width="11.42578125" style="338" customWidth="1"/>
    <col min="3181" max="3269" width="11.42578125" style="338"/>
    <col min="3270" max="3270" width="1.42578125" style="338" customWidth="1"/>
    <col min="3271" max="3328" width="11.42578125" style="338"/>
    <col min="3329" max="3329" width="1.28515625" style="338" customWidth="1"/>
    <col min="3330" max="3330" width="28.140625" style="338" customWidth="1"/>
    <col min="3331" max="3331" width="34.5703125" style="338" customWidth="1"/>
    <col min="3332" max="3332" width="16.28515625" style="338" customWidth="1"/>
    <col min="3333" max="3333" width="5.85546875" style="338" customWidth="1"/>
    <col min="3334" max="3334" width="47" style="338" customWidth="1"/>
    <col min="3335" max="3336" width="16.140625" style="338" customWidth="1"/>
    <col min="3337" max="3337" width="16.28515625" style="338" customWidth="1"/>
    <col min="3338" max="3338" width="15.7109375" style="338" customWidth="1"/>
    <col min="3339" max="3339" width="32" style="338" customWidth="1"/>
    <col min="3340" max="3435" width="11.42578125" style="338"/>
    <col min="3436" max="3436" width="11.42578125" style="338" customWidth="1"/>
    <col min="3437" max="3525" width="11.42578125" style="338"/>
    <col min="3526" max="3526" width="1.42578125" style="338" customWidth="1"/>
    <col min="3527" max="3584" width="11.42578125" style="338"/>
    <col min="3585" max="3585" width="1.28515625" style="338" customWidth="1"/>
    <col min="3586" max="3586" width="28.140625" style="338" customWidth="1"/>
    <col min="3587" max="3587" width="34.5703125" style="338" customWidth="1"/>
    <col min="3588" max="3588" width="16.28515625" style="338" customWidth="1"/>
    <col min="3589" max="3589" width="5.85546875" style="338" customWidth="1"/>
    <col min="3590" max="3590" width="47" style="338" customWidth="1"/>
    <col min="3591" max="3592" width="16.140625" style="338" customWidth="1"/>
    <col min="3593" max="3593" width="16.28515625" style="338" customWidth="1"/>
    <col min="3594" max="3594" width="15.7109375" style="338" customWidth="1"/>
    <col min="3595" max="3595" width="32" style="338" customWidth="1"/>
    <col min="3596" max="3691" width="11.42578125" style="338"/>
    <col min="3692" max="3692" width="11.42578125" style="338" customWidth="1"/>
    <col min="3693" max="3781" width="11.42578125" style="338"/>
    <col min="3782" max="3782" width="1.42578125" style="338" customWidth="1"/>
    <col min="3783" max="3840" width="11.42578125" style="338"/>
    <col min="3841" max="3841" width="1.28515625" style="338" customWidth="1"/>
    <col min="3842" max="3842" width="28.140625" style="338" customWidth="1"/>
    <col min="3843" max="3843" width="34.5703125" style="338" customWidth="1"/>
    <col min="3844" max="3844" width="16.28515625" style="338" customWidth="1"/>
    <col min="3845" max="3845" width="5.85546875" style="338" customWidth="1"/>
    <col min="3846" max="3846" width="47" style="338" customWidth="1"/>
    <col min="3847" max="3848" width="16.140625" style="338" customWidth="1"/>
    <col min="3849" max="3849" width="16.28515625" style="338" customWidth="1"/>
    <col min="3850" max="3850" width="15.7109375" style="338" customWidth="1"/>
    <col min="3851" max="3851" width="32" style="338" customWidth="1"/>
    <col min="3852" max="3947" width="11.42578125" style="338"/>
    <col min="3948" max="3948" width="11.42578125" style="338" customWidth="1"/>
    <col min="3949" max="4037" width="11.42578125" style="338"/>
    <col min="4038" max="4038" width="1.42578125" style="338" customWidth="1"/>
    <col min="4039" max="4096" width="11.42578125" style="338"/>
    <col min="4097" max="4097" width="1.28515625" style="338" customWidth="1"/>
    <col min="4098" max="4098" width="28.140625" style="338" customWidth="1"/>
    <col min="4099" max="4099" width="34.5703125" style="338" customWidth="1"/>
    <col min="4100" max="4100" width="16.28515625" style="338" customWidth="1"/>
    <col min="4101" max="4101" width="5.85546875" style="338" customWidth="1"/>
    <col min="4102" max="4102" width="47" style="338" customWidth="1"/>
    <col min="4103" max="4104" width="16.140625" style="338" customWidth="1"/>
    <col min="4105" max="4105" width="16.28515625" style="338" customWidth="1"/>
    <col min="4106" max="4106" width="15.7109375" style="338" customWidth="1"/>
    <col min="4107" max="4107" width="32" style="338" customWidth="1"/>
    <col min="4108" max="4203" width="11.42578125" style="338"/>
    <col min="4204" max="4204" width="11.42578125" style="338" customWidth="1"/>
    <col min="4205" max="4293" width="11.42578125" style="338"/>
    <col min="4294" max="4294" width="1.42578125" style="338" customWidth="1"/>
    <col min="4295" max="4352" width="11.42578125" style="338"/>
    <col min="4353" max="4353" width="1.28515625" style="338" customWidth="1"/>
    <col min="4354" max="4354" width="28.140625" style="338" customWidth="1"/>
    <col min="4355" max="4355" width="34.5703125" style="338" customWidth="1"/>
    <col min="4356" max="4356" width="16.28515625" style="338" customWidth="1"/>
    <col min="4357" max="4357" width="5.85546875" style="338" customWidth="1"/>
    <col min="4358" max="4358" width="47" style="338" customWidth="1"/>
    <col min="4359" max="4360" width="16.140625" style="338" customWidth="1"/>
    <col min="4361" max="4361" width="16.28515625" style="338" customWidth="1"/>
    <col min="4362" max="4362" width="15.7109375" style="338" customWidth="1"/>
    <col min="4363" max="4363" width="32" style="338" customWidth="1"/>
    <col min="4364" max="4459" width="11.42578125" style="338"/>
    <col min="4460" max="4460" width="11.42578125" style="338" customWidth="1"/>
    <col min="4461" max="4549" width="11.42578125" style="338"/>
    <col min="4550" max="4550" width="1.42578125" style="338" customWidth="1"/>
    <col min="4551" max="4608" width="11.42578125" style="338"/>
    <col min="4609" max="4609" width="1.28515625" style="338" customWidth="1"/>
    <col min="4610" max="4610" width="28.140625" style="338" customWidth="1"/>
    <col min="4611" max="4611" width="34.5703125" style="338" customWidth="1"/>
    <col min="4612" max="4612" width="16.28515625" style="338" customWidth="1"/>
    <col min="4613" max="4613" width="5.85546875" style="338" customWidth="1"/>
    <col min="4614" max="4614" width="47" style="338" customWidth="1"/>
    <col min="4615" max="4616" width="16.140625" style="338" customWidth="1"/>
    <col min="4617" max="4617" width="16.28515625" style="338" customWidth="1"/>
    <col min="4618" max="4618" width="15.7109375" style="338" customWidth="1"/>
    <col min="4619" max="4619" width="32" style="338" customWidth="1"/>
    <col min="4620" max="4715" width="11.42578125" style="338"/>
    <col min="4716" max="4716" width="11.42578125" style="338" customWidth="1"/>
    <col min="4717" max="4805" width="11.42578125" style="338"/>
    <col min="4806" max="4806" width="1.42578125" style="338" customWidth="1"/>
    <col min="4807" max="4864" width="11.42578125" style="338"/>
    <col min="4865" max="4865" width="1.28515625" style="338" customWidth="1"/>
    <col min="4866" max="4866" width="28.140625" style="338" customWidth="1"/>
    <col min="4867" max="4867" width="34.5703125" style="338" customWidth="1"/>
    <col min="4868" max="4868" width="16.28515625" style="338" customWidth="1"/>
    <col min="4869" max="4869" width="5.85546875" style="338" customWidth="1"/>
    <col min="4870" max="4870" width="47" style="338" customWidth="1"/>
    <col min="4871" max="4872" width="16.140625" style="338" customWidth="1"/>
    <col min="4873" max="4873" width="16.28515625" style="338" customWidth="1"/>
    <col min="4874" max="4874" width="15.7109375" style="338" customWidth="1"/>
    <col min="4875" max="4875" width="32" style="338" customWidth="1"/>
    <col min="4876" max="4971" width="11.42578125" style="338"/>
    <col min="4972" max="4972" width="11.42578125" style="338" customWidth="1"/>
    <col min="4973" max="5061" width="11.42578125" style="338"/>
    <col min="5062" max="5062" width="1.42578125" style="338" customWidth="1"/>
    <col min="5063" max="5120" width="11.42578125" style="338"/>
    <col min="5121" max="5121" width="1.28515625" style="338" customWidth="1"/>
    <col min="5122" max="5122" width="28.140625" style="338" customWidth="1"/>
    <col min="5123" max="5123" width="34.5703125" style="338" customWidth="1"/>
    <col min="5124" max="5124" width="16.28515625" style="338" customWidth="1"/>
    <col min="5125" max="5125" width="5.85546875" style="338" customWidth="1"/>
    <col min="5126" max="5126" width="47" style="338" customWidth="1"/>
    <col min="5127" max="5128" width="16.140625" style="338" customWidth="1"/>
    <col min="5129" max="5129" width="16.28515625" style="338" customWidth="1"/>
    <col min="5130" max="5130" width="15.7109375" style="338" customWidth="1"/>
    <col min="5131" max="5131" width="32" style="338" customWidth="1"/>
    <col min="5132" max="5227" width="11.42578125" style="338"/>
    <col min="5228" max="5228" width="11.42578125" style="338" customWidth="1"/>
    <col min="5229" max="5317" width="11.42578125" style="338"/>
    <col min="5318" max="5318" width="1.42578125" style="338" customWidth="1"/>
    <col min="5319" max="5376" width="11.42578125" style="338"/>
    <col min="5377" max="5377" width="1.28515625" style="338" customWidth="1"/>
    <col min="5378" max="5378" width="28.140625" style="338" customWidth="1"/>
    <col min="5379" max="5379" width="34.5703125" style="338" customWidth="1"/>
    <col min="5380" max="5380" width="16.28515625" style="338" customWidth="1"/>
    <col min="5381" max="5381" width="5.85546875" style="338" customWidth="1"/>
    <col min="5382" max="5382" width="47" style="338" customWidth="1"/>
    <col min="5383" max="5384" width="16.140625" style="338" customWidth="1"/>
    <col min="5385" max="5385" width="16.28515625" style="338" customWidth="1"/>
    <col min="5386" max="5386" width="15.7109375" style="338" customWidth="1"/>
    <col min="5387" max="5387" width="32" style="338" customWidth="1"/>
    <col min="5388" max="5483" width="11.42578125" style="338"/>
    <col min="5484" max="5484" width="11.42578125" style="338" customWidth="1"/>
    <col min="5485" max="5573" width="11.42578125" style="338"/>
    <col min="5574" max="5574" width="1.42578125" style="338" customWidth="1"/>
    <col min="5575" max="5632" width="11.42578125" style="338"/>
    <col min="5633" max="5633" width="1.28515625" style="338" customWidth="1"/>
    <col min="5634" max="5634" width="28.140625" style="338" customWidth="1"/>
    <col min="5635" max="5635" width="34.5703125" style="338" customWidth="1"/>
    <col min="5636" max="5636" width="16.28515625" style="338" customWidth="1"/>
    <col min="5637" max="5637" width="5.85546875" style="338" customWidth="1"/>
    <col min="5638" max="5638" width="47" style="338" customWidth="1"/>
    <col min="5639" max="5640" width="16.140625" style="338" customWidth="1"/>
    <col min="5641" max="5641" width="16.28515625" style="338" customWidth="1"/>
    <col min="5642" max="5642" width="15.7109375" style="338" customWidth="1"/>
    <col min="5643" max="5643" width="32" style="338" customWidth="1"/>
    <col min="5644" max="5739" width="11.42578125" style="338"/>
    <col min="5740" max="5740" width="11.42578125" style="338" customWidth="1"/>
    <col min="5741" max="5829" width="11.42578125" style="338"/>
    <col min="5830" max="5830" width="1.42578125" style="338" customWidth="1"/>
    <col min="5831" max="5888" width="11.42578125" style="338"/>
    <col min="5889" max="5889" width="1.28515625" style="338" customWidth="1"/>
    <col min="5890" max="5890" width="28.140625" style="338" customWidth="1"/>
    <col min="5891" max="5891" width="34.5703125" style="338" customWidth="1"/>
    <col min="5892" max="5892" width="16.28515625" style="338" customWidth="1"/>
    <col min="5893" max="5893" width="5.85546875" style="338" customWidth="1"/>
    <col min="5894" max="5894" width="47" style="338" customWidth="1"/>
    <col min="5895" max="5896" width="16.140625" style="338" customWidth="1"/>
    <col min="5897" max="5897" width="16.28515625" style="338" customWidth="1"/>
    <col min="5898" max="5898" width="15.7109375" style="338" customWidth="1"/>
    <col min="5899" max="5899" width="32" style="338" customWidth="1"/>
    <col min="5900" max="5995" width="11.42578125" style="338"/>
    <col min="5996" max="5996" width="11.42578125" style="338" customWidth="1"/>
    <col min="5997" max="6085" width="11.42578125" style="338"/>
    <col min="6086" max="6086" width="1.42578125" style="338" customWidth="1"/>
    <col min="6087" max="6144" width="11.42578125" style="338"/>
    <col min="6145" max="6145" width="1.28515625" style="338" customWidth="1"/>
    <col min="6146" max="6146" width="28.140625" style="338" customWidth="1"/>
    <col min="6147" max="6147" width="34.5703125" style="338" customWidth="1"/>
    <col min="6148" max="6148" width="16.28515625" style="338" customWidth="1"/>
    <col min="6149" max="6149" width="5.85546875" style="338" customWidth="1"/>
    <col min="6150" max="6150" width="47" style="338" customWidth="1"/>
    <col min="6151" max="6152" width="16.140625" style="338" customWidth="1"/>
    <col min="6153" max="6153" width="16.28515625" style="338" customWidth="1"/>
    <col min="6154" max="6154" width="15.7109375" style="338" customWidth="1"/>
    <col min="6155" max="6155" width="32" style="338" customWidth="1"/>
    <col min="6156" max="6251" width="11.42578125" style="338"/>
    <col min="6252" max="6252" width="11.42578125" style="338" customWidth="1"/>
    <col min="6253" max="6341" width="11.42578125" style="338"/>
    <col min="6342" max="6342" width="1.42578125" style="338" customWidth="1"/>
    <col min="6343" max="6400" width="11.42578125" style="338"/>
    <col min="6401" max="6401" width="1.28515625" style="338" customWidth="1"/>
    <col min="6402" max="6402" width="28.140625" style="338" customWidth="1"/>
    <col min="6403" max="6403" width="34.5703125" style="338" customWidth="1"/>
    <col min="6404" max="6404" width="16.28515625" style="338" customWidth="1"/>
    <col min="6405" max="6405" width="5.85546875" style="338" customWidth="1"/>
    <col min="6406" max="6406" width="47" style="338" customWidth="1"/>
    <col min="6407" max="6408" width="16.140625" style="338" customWidth="1"/>
    <col min="6409" max="6409" width="16.28515625" style="338" customWidth="1"/>
    <col min="6410" max="6410" width="15.7109375" style="338" customWidth="1"/>
    <col min="6411" max="6411" width="32" style="338" customWidth="1"/>
    <col min="6412" max="6507" width="11.42578125" style="338"/>
    <col min="6508" max="6508" width="11.42578125" style="338" customWidth="1"/>
    <col min="6509" max="6597" width="11.42578125" style="338"/>
    <col min="6598" max="6598" width="1.42578125" style="338" customWidth="1"/>
    <col min="6599" max="6656" width="11.42578125" style="338"/>
    <col min="6657" max="6657" width="1.28515625" style="338" customWidth="1"/>
    <col min="6658" max="6658" width="28.140625" style="338" customWidth="1"/>
    <col min="6659" max="6659" width="34.5703125" style="338" customWidth="1"/>
    <col min="6660" max="6660" width="16.28515625" style="338" customWidth="1"/>
    <col min="6661" max="6661" width="5.85546875" style="338" customWidth="1"/>
    <col min="6662" max="6662" width="47" style="338" customWidth="1"/>
    <col min="6663" max="6664" width="16.140625" style="338" customWidth="1"/>
    <col min="6665" max="6665" width="16.28515625" style="338" customWidth="1"/>
    <col min="6666" max="6666" width="15.7109375" style="338" customWidth="1"/>
    <col min="6667" max="6667" width="32" style="338" customWidth="1"/>
    <col min="6668" max="6763" width="11.42578125" style="338"/>
    <col min="6764" max="6764" width="11.42578125" style="338" customWidth="1"/>
    <col min="6765" max="6853" width="11.42578125" style="338"/>
    <col min="6854" max="6854" width="1.42578125" style="338" customWidth="1"/>
    <col min="6855" max="6912" width="11.42578125" style="338"/>
    <col min="6913" max="6913" width="1.28515625" style="338" customWidth="1"/>
    <col min="6914" max="6914" width="28.140625" style="338" customWidth="1"/>
    <col min="6915" max="6915" width="34.5703125" style="338" customWidth="1"/>
    <col min="6916" max="6916" width="16.28515625" style="338" customWidth="1"/>
    <col min="6917" max="6917" width="5.85546875" style="338" customWidth="1"/>
    <col min="6918" max="6918" width="47" style="338" customWidth="1"/>
    <col min="6919" max="6920" width="16.140625" style="338" customWidth="1"/>
    <col min="6921" max="6921" width="16.28515625" style="338" customWidth="1"/>
    <col min="6922" max="6922" width="15.7109375" style="338" customWidth="1"/>
    <col min="6923" max="6923" width="32" style="338" customWidth="1"/>
    <col min="6924" max="7019" width="11.42578125" style="338"/>
    <col min="7020" max="7020" width="11.42578125" style="338" customWidth="1"/>
    <col min="7021" max="7109" width="11.42578125" style="338"/>
    <col min="7110" max="7110" width="1.42578125" style="338" customWidth="1"/>
    <col min="7111" max="7168" width="11.42578125" style="338"/>
    <col min="7169" max="7169" width="1.28515625" style="338" customWidth="1"/>
    <col min="7170" max="7170" width="28.140625" style="338" customWidth="1"/>
    <col min="7171" max="7171" width="34.5703125" style="338" customWidth="1"/>
    <col min="7172" max="7172" width="16.28515625" style="338" customWidth="1"/>
    <col min="7173" max="7173" width="5.85546875" style="338" customWidth="1"/>
    <col min="7174" max="7174" width="47" style="338" customWidth="1"/>
    <col min="7175" max="7176" width="16.140625" style="338" customWidth="1"/>
    <col min="7177" max="7177" width="16.28515625" style="338" customWidth="1"/>
    <col min="7178" max="7178" width="15.7109375" style="338" customWidth="1"/>
    <col min="7179" max="7179" width="32" style="338" customWidth="1"/>
    <col min="7180" max="7275" width="11.42578125" style="338"/>
    <col min="7276" max="7276" width="11.42578125" style="338" customWidth="1"/>
    <col min="7277" max="7365" width="11.42578125" style="338"/>
    <col min="7366" max="7366" width="1.42578125" style="338" customWidth="1"/>
    <col min="7367" max="7424" width="11.42578125" style="338"/>
    <col min="7425" max="7425" width="1.28515625" style="338" customWidth="1"/>
    <col min="7426" max="7426" width="28.140625" style="338" customWidth="1"/>
    <col min="7427" max="7427" width="34.5703125" style="338" customWidth="1"/>
    <col min="7428" max="7428" width="16.28515625" style="338" customWidth="1"/>
    <col min="7429" max="7429" width="5.85546875" style="338" customWidth="1"/>
    <col min="7430" max="7430" width="47" style="338" customWidth="1"/>
    <col min="7431" max="7432" width="16.140625" style="338" customWidth="1"/>
    <col min="7433" max="7433" width="16.28515625" style="338" customWidth="1"/>
    <col min="7434" max="7434" width="15.7109375" style="338" customWidth="1"/>
    <col min="7435" max="7435" width="32" style="338" customWidth="1"/>
    <col min="7436" max="7531" width="11.42578125" style="338"/>
    <col min="7532" max="7532" width="11.42578125" style="338" customWidth="1"/>
    <col min="7533" max="7621" width="11.42578125" style="338"/>
    <col min="7622" max="7622" width="1.42578125" style="338" customWidth="1"/>
    <col min="7623" max="7680" width="11.42578125" style="338"/>
    <col min="7681" max="7681" width="1.28515625" style="338" customWidth="1"/>
    <col min="7682" max="7682" width="28.140625" style="338" customWidth="1"/>
    <col min="7683" max="7683" width="34.5703125" style="338" customWidth="1"/>
    <col min="7684" max="7684" width="16.28515625" style="338" customWidth="1"/>
    <col min="7685" max="7685" width="5.85546875" style="338" customWidth="1"/>
    <col min="7686" max="7686" width="47" style="338" customWidth="1"/>
    <col min="7687" max="7688" width="16.140625" style="338" customWidth="1"/>
    <col min="7689" max="7689" width="16.28515625" style="338" customWidth="1"/>
    <col min="7690" max="7690" width="15.7109375" style="338" customWidth="1"/>
    <col min="7691" max="7691" width="32" style="338" customWidth="1"/>
    <col min="7692" max="7787" width="11.42578125" style="338"/>
    <col min="7788" max="7788" width="11.42578125" style="338" customWidth="1"/>
    <col min="7789" max="7877" width="11.42578125" style="338"/>
    <col min="7878" max="7878" width="1.42578125" style="338" customWidth="1"/>
    <col min="7879" max="7936" width="11.42578125" style="338"/>
    <col min="7937" max="7937" width="1.28515625" style="338" customWidth="1"/>
    <col min="7938" max="7938" width="28.140625" style="338" customWidth="1"/>
    <col min="7939" max="7939" width="34.5703125" style="338" customWidth="1"/>
    <col min="7940" max="7940" width="16.28515625" style="338" customWidth="1"/>
    <col min="7941" max="7941" width="5.85546875" style="338" customWidth="1"/>
    <col min="7942" max="7942" width="47" style="338" customWidth="1"/>
    <col min="7943" max="7944" width="16.140625" style="338" customWidth="1"/>
    <col min="7945" max="7945" width="16.28515625" style="338" customWidth="1"/>
    <col min="7946" max="7946" width="15.7109375" style="338" customWidth="1"/>
    <col min="7947" max="7947" width="32" style="338" customWidth="1"/>
    <col min="7948" max="8043" width="11.42578125" style="338"/>
    <col min="8044" max="8044" width="11.42578125" style="338" customWidth="1"/>
    <col min="8045" max="8133" width="11.42578125" style="338"/>
    <col min="8134" max="8134" width="1.42578125" style="338" customWidth="1"/>
    <col min="8135" max="8192" width="11.42578125" style="338"/>
    <col min="8193" max="8193" width="1.28515625" style="338" customWidth="1"/>
    <col min="8194" max="8194" width="28.140625" style="338" customWidth="1"/>
    <col min="8195" max="8195" width="34.5703125" style="338" customWidth="1"/>
    <col min="8196" max="8196" width="16.28515625" style="338" customWidth="1"/>
    <col min="8197" max="8197" width="5.85546875" style="338" customWidth="1"/>
    <col min="8198" max="8198" width="47" style="338" customWidth="1"/>
    <col min="8199" max="8200" width="16.140625" style="338" customWidth="1"/>
    <col min="8201" max="8201" width="16.28515625" style="338" customWidth="1"/>
    <col min="8202" max="8202" width="15.7109375" style="338" customWidth="1"/>
    <col min="8203" max="8203" width="32" style="338" customWidth="1"/>
    <col min="8204" max="8299" width="11.42578125" style="338"/>
    <col min="8300" max="8300" width="11.42578125" style="338" customWidth="1"/>
    <col min="8301" max="8389" width="11.42578125" style="338"/>
    <col min="8390" max="8390" width="1.42578125" style="338" customWidth="1"/>
    <col min="8391" max="8448" width="11.42578125" style="338"/>
    <col min="8449" max="8449" width="1.28515625" style="338" customWidth="1"/>
    <col min="8450" max="8450" width="28.140625" style="338" customWidth="1"/>
    <col min="8451" max="8451" width="34.5703125" style="338" customWidth="1"/>
    <col min="8452" max="8452" width="16.28515625" style="338" customWidth="1"/>
    <col min="8453" max="8453" width="5.85546875" style="338" customWidth="1"/>
    <col min="8454" max="8454" width="47" style="338" customWidth="1"/>
    <col min="8455" max="8456" width="16.140625" style="338" customWidth="1"/>
    <col min="8457" max="8457" width="16.28515625" style="338" customWidth="1"/>
    <col min="8458" max="8458" width="15.7109375" style="338" customWidth="1"/>
    <col min="8459" max="8459" width="32" style="338" customWidth="1"/>
    <col min="8460" max="8555" width="11.42578125" style="338"/>
    <col min="8556" max="8556" width="11.42578125" style="338" customWidth="1"/>
    <col min="8557" max="8645" width="11.42578125" style="338"/>
    <col min="8646" max="8646" width="1.42578125" style="338" customWidth="1"/>
    <col min="8647" max="8704" width="11.42578125" style="338"/>
    <col min="8705" max="8705" width="1.28515625" style="338" customWidth="1"/>
    <col min="8706" max="8706" width="28.140625" style="338" customWidth="1"/>
    <col min="8707" max="8707" width="34.5703125" style="338" customWidth="1"/>
    <col min="8708" max="8708" width="16.28515625" style="338" customWidth="1"/>
    <col min="8709" max="8709" width="5.85546875" style="338" customWidth="1"/>
    <col min="8710" max="8710" width="47" style="338" customWidth="1"/>
    <col min="8711" max="8712" width="16.140625" style="338" customWidth="1"/>
    <col min="8713" max="8713" width="16.28515625" style="338" customWidth="1"/>
    <col min="8714" max="8714" width="15.7109375" style="338" customWidth="1"/>
    <col min="8715" max="8715" width="32" style="338" customWidth="1"/>
    <col min="8716" max="8811" width="11.42578125" style="338"/>
    <col min="8812" max="8812" width="11.42578125" style="338" customWidth="1"/>
    <col min="8813" max="8901" width="11.42578125" style="338"/>
    <col min="8902" max="8902" width="1.42578125" style="338" customWidth="1"/>
    <col min="8903" max="8960" width="11.42578125" style="338"/>
    <col min="8961" max="8961" width="1.28515625" style="338" customWidth="1"/>
    <col min="8962" max="8962" width="28.140625" style="338" customWidth="1"/>
    <col min="8963" max="8963" width="34.5703125" style="338" customWidth="1"/>
    <col min="8964" max="8964" width="16.28515625" style="338" customWidth="1"/>
    <col min="8965" max="8965" width="5.85546875" style="338" customWidth="1"/>
    <col min="8966" max="8966" width="47" style="338" customWidth="1"/>
    <col min="8967" max="8968" width="16.140625" style="338" customWidth="1"/>
    <col min="8969" max="8969" width="16.28515625" style="338" customWidth="1"/>
    <col min="8970" max="8970" width="15.7109375" style="338" customWidth="1"/>
    <col min="8971" max="8971" width="32" style="338" customWidth="1"/>
    <col min="8972" max="9067" width="11.42578125" style="338"/>
    <col min="9068" max="9068" width="11.42578125" style="338" customWidth="1"/>
    <col min="9069" max="9157" width="11.42578125" style="338"/>
    <col min="9158" max="9158" width="1.42578125" style="338" customWidth="1"/>
    <col min="9159" max="9216" width="11.42578125" style="338"/>
    <col min="9217" max="9217" width="1.28515625" style="338" customWidth="1"/>
    <col min="9218" max="9218" width="28.140625" style="338" customWidth="1"/>
    <col min="9219" max="9219" width="34.5703125" style="338" customWidth="1"/>
    <col min="9220" max="9220" width="16.28515625" style="338" customWidth="1"/>
    <col min="9221" max="9221" width="5.85546875" style="338" customWidth="1"/>
    <col min="9222" max="9222" width="47" style="338" customWidth="1"/>
    <col min="9223" max="9224" width="16.140625" style="338" customWidth="1"/>
    <col min="9225" max="9225" width="16.28515625" style="338" customWidth="1"/>
    <col min="9226" max="9226" width="15.7109375" style="338" customWidth="1"/>
    <col min="9227" max="9227" width="32" style="338" customWidth="1"/>
    <col min="9228" max="9323" width="11.42578125" style="338"/>
    <col min="9324" max="9324" width="11.42578125" style="338" customWidth="1"/>
    <col min="9325" max="9413" width="11.42578125" style="338"/>
    <col min="9414" max="9414" width="1.42578125" style="338" customWidth="1"/>
    <col min="9415" max="9472" width="11.42578125" style="338"/>
    <col min="9473" max="9473" width="1.28515625" style="338" customWidth="1"/>
    <col min="9474" max="9474" width="28.140625" style="338" customWidth="1"/>
    <col min="9475" max="9475" width="34.5703125" style="338" customWidth="1"/>
    <col min="9476" max="9476" width="16.28515625" style="338" customWidth="1"/>
    <col min="9477" max="9477" width="5.85546875" style="338" customWidth="1"/>
    <col min="9478" max="9478" width="47" style="338" customWidth="1"/>
    <col min="9479" max="9480" width="16.140625" style="338" customWidth="1"/>
    <col min="9481" max="9481" width="16.28515625" style="338" customWidth="1"/>
    <col min="9482" max="9482" width="15.7109375" style="338" customWidth="1"/>
    <col min="9483" max="9483" width="32" style="338" customWidth="1"/>
    <col min="9484" max="9579" width="11.42578125" style="338"/>
    <col min="9580" max="9580" width="11.42578125" style="338" customWidth="1"/>
    <col min="9581" max="9669" width="11.42578125" style="338"/>
    <col min="9670" max="9670" width="1.42578125" style="338" customWidth="1"/>
    <col min="9671" max="9728" width="11.42578125" style="338"/>
    <col min="9729" max="9729" width="1.28515625" style="338" customWidth="1"/>
    <col min="9730" max="9730" width="28.140625" style="338" customWidth="1"/>
    <col min="9731" max="9731" width="34.5703125" style="338" customWidth="1"/>
    <col min="9732" max="9732" width="16.28515625" style="338" customWidth="1"/>
    <col min="9733" max="9733" width="5.85546875" style="338" customWidth="1"/>
    <col min="9734" max="9734" width="47" style="338" customWidth="1"/>
    <col min="9735" max="9736" width="16.140625" style="338" customWidth="1"/>
    <col min="9737" max="9737" width="16.28515625" style="338" customWidth="1"/>
    <col min="9738" max="9738" width="15.7109375" style="338" customWidth="1"/>
    <col min="9739" max="9739" width="32" style="338" customWidth="1"/>
    <col min="9740" max="9835" width="11.42578125" style="338"/>
    <col min="9836" max="9836" width="11.42578125" style="338" customWidth="1"/>
    <col min="9837" max="9925" width="11.42578125" style="338"/>
    <col min="9926" max="9926" width="1.42578125" style="338" customWidth="1"/>
    <col min="9927" max="9984" width="11.42578125" style="338"/>
    <col min="9985" max="9985" width="1.28515625" style="338" customWidth="1"/>
    <col min="9986" max="9986" width="28.140625" style="338" customWidth="1"/>
    <col min="9987" max="9987" width="34.5703125" style="338" customWidth="1"/>
    <col min="9988" max="9988" width="16.28515625" style="338" customWidth="1"/>
    <col min="9989" max="9989" width="5.85546875" style="338" customWidth="1"/>
    <col min="9990" max="9990" width="47" style="338" customWidth="1"/>
    <col min="9991" max="9992" width="16.140625" style="338" customWidth="1"/>
    <col min="9993" max="9993" width="16.28515625" style="338" customWidth="1"/>
    <col min="9994" max="9994" width="15.7109375" style="338" customWidth="1"/>
    <col min="9995" max="9995" width="32" style="338" customWidth="1"/>
    <col min="9996" max="10091" width="11.42578125" style="338"/>
    <col min="10092" max="10092" width="11.42578125" style="338" customWidth="1"/>
    <col min="10093" max="10181" width="11.42578125" style="338"/>
    <col min="10182" max="10182" width="1.42578125" style="338" customWidth="1"/>
    <col min="10183" max="10240" width="11.42578125" style="338"/>
    <col min="10241" max="10241" width="1.28515625" style="338" customWidth="1"/>
    <col min="10242" max="10242" width="28.140625" style="338" customWidth="1"/>
    <col min="10243" max="10243" width="34.5703125" style="338" customWidth="1"/>
    <col min="10244" max="10244" width="16.28515625" style="338" customWidth="1"/>
    <col min="10245" max="10245" width="5.85546875" style="338" customWidth="1"/>
    <col min="10246" max="10246" width="47" style="338" customWidth="1"/>
    <col min="10247" max="10248" width="16.140625" style="338" customWidth="1"/>
    <col min="10249" max="10249" width="16.28515625" style="338" customWidth="1"/>
    <col min="10250" max="10250" width="15.7109375" style="338" customWidth="1"/>
    <col min="10251" max="10251" width="32" style="338" customWidth="1"/>
    <col min="10252" max="10347" width="11.42578125" style="338"/>
    <col min="10348" max="10348" width="11.42578125" style="338" customWidth="1"/>
    <col min="10349" max="10437" width="11.42578125" style="338"/>
    <col min="10438" max="10438" width="1.42578125" style="338" customWidth="1"/>
    <col min="10439" max="10496" width="11.42578125" style="338"/>
    <col min="10497" max="10497" width="1.28515625" style="338" customWidth="1"/>
    <col min="10498" max="10498" width="28.140625" style="338" customWidth="1"/>
    <col min="10499" max="10499" width="34.5703125" style="338" customWidth="1"/>
    <col min="10500" max="10500" width="16.28515625" style="338" customWidth="1"/>
    <col min="10501" max="10501" width="5.85546875" style="338" customWidth="1"/>
    <col min="10502" max="10502" width="47" style="338" customWidth="1"/>
    <col min="10503" max="10504" width="16.140625" style="338" customWidth="1"/>
    <col min="10505" max="10505" width="16.28515625" style="338" customWidth="1"/>
    <col min="10506" max="10506" width="15.7109375" style="338" customWidth="1"/>
    <col min="10507" max="10507" width="32" style="338" customWidth="1"/>
    <col min="10508" max="10603" width="11.42578125" style="338"/>
    <col min="10604" max="10604" width="11.42578125" style="338" customWidth="1"/>
    <col min="10605" max="10693" width="11.42578125" style="338"/>
    <col min="10694" max="10694" width="1.42578125" style="338" customWidth="1"/>
    <col min="10695" max="10752" width="11.42578125" style="338"/>
    <col min="10753" max="10753" width="1.28515625" style="338" customWidth="1"/>
    <col min="10754" max="10754" width="28.140625" style="338" customWidth="1"/>
    <col min="10755" max="10755" width="34.5703125" style="338" customWidth="1"/>
    <col min="10756" max="10756" width="16.28515625" style="338" customWidth="1"/>
    <col min="10757" max="10757" width="5.85546875" style="338" customWidth="1"/>
    <col min="10758" max="10758" width="47" style="338" customWidth="1"/>
    <col min="10759" max="10760" width="16.140625" style="338" customWidth="1"/>
    <col min="10761" max="10761" width="16.28515625" style="338" customWidth="1"/>
    <col min="10762" max="10762" width="15.7109375" style="338" customWidth="1"/>
    <col min="10763" max="10763" width="32" style="338" customWidth="1"/>
    <col min="10764" max="10859" width="11.42578125" style="338"/>
    <col min="10860" max="10860" width="11.42578125" style="338" customWidth="1"/>
    <col min="10861" max="10949" width="11.42578125" style="338"/>
    <col min="10950" max="10950" width="1.42578125" style="338" customWidth="1"/>
    <col min="10951" max="11008" width="11.42578125" style="338"/>
    <col min="11009" max="11009" width="1.28515625" style="338" customWidth="1"/>
    <col min="11010" max="11010" width="28.140625" style="338" customWidth="1"/>
    <col min="11011" max="11011" width="34.5703125" style="338" customWidth="1"/>
    <col min="11012" max="11012" width="16.28515625" style="338" customWidth="1"/>
    <col min="11013" max="11013" width="5.85546875" style="338" customWidth="1"/>
    <col min="11014" max="11014" width="47" style="338" customWidth="1"/>
    <col min="11015" max="11016" width="16.140625" style="338" customWidth="1"/>
    <col min="11017" max="11017" width="16.28515625" style="338" customWidth="1"/>
    <col min="11018" max="11018" width="15.7109375" style="338" customWidth="1"/>
    <col min="11019" max="11019" width="32" style="338" customWidth="1"/>
    <col min="11020" max="11115" width="11.42578125" style="338"/>
    <col min="11116" max="11116" width="11.42578125" style="338" customWidth="1"/>
    <col min="11117" max="11205" width="11.42578125" style="338"/>
    <col min="11206" max="11206" width="1.42578125" style="338" customWidth="1"/>
    <col min="11207" max="11264" width="11.42578125" style="338"/>
    <col min="11265" max="11265" width="1.28515625" style="338" customWidth="1"/>
    <col min="11266" max="11266" width="28.140625" style="338" customWidth="1"/>
    <col min="11267" max="11267" width="34.5703125" style="338" customWidth="1"/>
    <col min="11268" max="11268" width="16.28515625" style="338" customWidth="1"/>
    <col min="11269" max="11269" width="5.85546875" style="338" customWidth="1"/>
    <col min="11270" max="11270" width="47" style="338" customWidth="1"/>
    <col min="11271" max="11272" width="16.140625" style="338" customWidth="1"/>
    <col min="11273" max="11273" width="16.28515625" style="338" customWidth="1"/>
    <col min="11274" max="11274" width="15.7109375" style="338" customWidth="1"/>
    <col min="11275" max="11275" width="32" style="338" customWidth="1"/>
    <col min="11276" max="11371" width="11.42578125" style="338"/>
    <col min="11372" max="11372" width="11.42578125" style="338" customWidth="1"/>
    <col min="11373" max="11461" width="11.42578125" style="338"/>
    <col min="11462" max="11462" width="1.42578125" style="338" customWidth="1"/>
    <col min="11463" max="11520" width="11.42578125" style="338"/>
    <col min="11521" max="11521" width="1.28515625" style="338" customWidth="1"/>
    <col min="11522" max="11522" width="28.140625" style="338" customWidth="1"/>
    <col min="11523" max="11523" width="34.5703125" style="338" customWidth="1"/>
    <col min="11524" max="11524" width="16.28515625" style="338" customWidth="1"/>
    <col min="11525" max="11525" width="5.85546875" style="338" customWidth="1"/>
    <col min="11526" max="11526" width="47" style="338" customWidth="1"/>
    <col min="11527" max="11528" width="16.140625" style="338" customWidth="1"/>
    <col min="11529" max="11529" width="16.28515625" style="338" customWidth="1"/>
    <col min="11530" max="11530" width="15.7109375" style="338" customWidth="1"/>
    <col min="11531" max="11531" width="32" style="338" customWidth="1"/>
    <col min="11532" max="11627" width="11.42578125" style="338"/>
    <col min="11628" max="11628" width="11.42578125" style="338" customWidth="1"/>
    <col min="11629" max="11717" width="11.42578125" style="338"/>
    <col min="11718" max="11718" width="1.42578125" style="338" customWidth="1"/>
    <col min="11719" max="11776" width="11.42578125" style="338"/>
    <col min="11777" max="11777" width="1.28515625" style="338" customWidth="1"/>
    <col min="11778" max="11778" width="28.140625" style="338" customWidth="1"/>
    <col min="11779" max="11779" width="34.5703125" style="338" customWidth="1"/>
    <col min="11780" max="11780" width="16.28515625" style="338" customWidth="1"/>
    <col min="11781" max="11781" width="5.85546875" style="338" customWidth="1"/>
    <col min="11782" max="11782" width="47" style="338" customWidth="1"/>
    <col min="11783" max="11784" width="16.140625" style="338" customWidth="1"/>
    <col min="11785" max="11785" width="16.28515625" style="338" customWidth="1"/>
    <col min="11786" max="11786" width="15.7109375" style="338" customWidth="1"/>
    <col min="11787" max="11787" width="32" style="338" customWidth="1"/>
    <col min="11788" max="11883" width="11.42578125" style="338"/>
    <col min="11884" max="11884" width="11.42578125" style="338" customWidth="1"/>
    <col min="11885" max="11973" width="11.42578125" style="338"/>
    <col min="11974" max="11974" width="1.42578125" style="338" customWidth="1"/>
    <col min="11975" max="12032" width="11.42578125" style="338"/>
    <col min="12033" max="12033" width="1.28515625" style="338" customWidth="1"/>
    <col min="12034" max="12034" width="28.140625" style="338" customWidth="1"/>
    <col min="12035" max="12035" width="34.5703125" style="338" customWidth="1"/>
    <col min="12036" max="12036" width="16.28515625" style="338" customWidth="1"/>
    <col min="12037" max="12037" width="5.85546875" style="338" customWidth="1"/>
    <col min="12038" max="12038" width="47" style="338" customWidth="1"/>
    <col min="12039" max="12040" width="16.140625" style="338" customWidth="1"/>
    <col min="12041" max="12041" width="16.28515625" style="338" customWidth="1"/>
    <col min="12042" max="12042" width="15.7109375" style="338" customWidth="1"/>
    <col min="12043" max="12043" width="32" style="338" customWidth="1"/>
    <col min="12044" max="12139" width="11.42578125" style="338"/>
    <col min="12140" max="12140" width="11.42578125" style="338" customWidth="1"/>
    <col min="12141" max="12229" width="11.42578125" style="338"/>
    <col min="12230" max="12230" width="1.42578125" style="338" customWidth="1"/>
    <col min="12231" max="12288" width="11.42578125" style="338"/>
    <col min="12289" max="12289" width="1.28515625" style="338" customWidth="1"/>
    <col min="12290" max="12290" width="28.140625" style="338" customWidth="1"/>
    <col min="12291" max="12291" width="34.5703125" style="338" customWidth="1"/>
    <col min="12292" max="12292" width="16.28515625" style="338" customWidth="1"/>
    <col min="12293" max="12293" width="5.85546875" style="338" customWidth="1"/>
    <col min="12294" max="12294" width="47" style="338" customWidth="1"/>
    <col min="12295" max="12296" width="16.140625" style="338" customWidth="1"/>
    <col min="12297" max="12297" width="16.28515625" style="338" customWidth="1"/>
    <col min="12298" max="12298" width="15.7109375" style="338" customWidth="1"/>
    <col min="12299" max="12299" width="32" style="338" customWidth="1"/>
    <col min="12300" max="12395" width="11.42578125" style="338"/>
    <col min="12396" max="12396" width="11.42578125" style="338" customWidth="1"/>
    <col min="12397" max="12485" width="11.42578125" style="338"/>
    <col min="12486" max="12486" width="1.42578125" style="338" customWidth="1"/>
    <col min="12487" max="12544" width="11.42578125" style="338"/>
    <col min="12545" max="12545" width="1.28515625" style="338" customWidth="1"/>
    <col min="12546" max="12546" width="28.140625" style="338" customWidth="1"/>
    <col min="12547" max="12547" width="34.5703125" style="338" customWidth="1"/>
    <col min="12548" max="12548" width="16.28515625" style="338" customWidth="1"/>
    <col min="12549" max="12549" width="5.85546875" style="338" customWidth="1"/>
    <col min="12550" max="12550" width="47" style="338" customWidth="1"/>
    <col min="12551" max="12552" width="16.140625" style="338" customWidth="1"/>
    <col min="12553" max="12553" width="16.28515625" style="338" customWidth="1"/>
    <col min="12554" max="12554" width="15.7109375" style="338" customWidth="1"/>
    <col min="12555" max="12555" width="32" style="338" customWidth="1"/>
    <col min="12556" max="12651" width="11.42578125" style="338"/>
    <col min="12652" max="12652" width="11.42578125" style="338" customWidth="1"/>
    <col min="12653" max="12741" width="11.42578125" style="338"/>
    <col min="12742" max="12742" width="1.42578125" style="338" customWidth="1"/>
    <col min="12743" max="12800" width="11.42578125" style="338"/>
    <col min="12801" max="12801" width="1.28515625" style="338" customWidth="1"/>
    <col min="12802" max="12802" width="28.140625" style="338" customWidth="1"/>
    <col min="12803" max="12803" width="34.5703125" style="338" customWidth="1"/>
    <col min="12804" max="12804" width="16.28515625" style="338" customWidth="1"/>
    <col min="12805" max="12805" width="5.85546875" style="338" customWidth="1"/>
    <col min="12806" max="12806" width="47" style="338" customWidth="1"/>
    <col min="12807" max="12808" width="16.140625" style="338" customWidth="1"/>
    <col min="12809" max="12809" width="16.28515625" style="338" customWidth="1"/>
    <col min="12810" max="12810" width="15.7109375" style="338" customWidth="1"/>
    <col min="12811" max="12811" width="32" style="338" customWidth="1"/>
    <col min="12812" max="12907" width="11.42578125" style="338"/>
    <col min="12908" max="12908" width="11.42578125" style="338" customWidth="1"/>
    <col min="12909" max="12997" width="11.42578125" style="338"/>
    <col min="12998" max="12998" width="1.42578125" style="338" customWidth="1"/>
    <col min="12999" max="13056" width="11.42578125" style="338"/>
    <col min="13057" max="13057" width="1.28515625" style="338" customWidth="1"/>
    <col min="13058" max="13058" width="28.140625" style="338" customWidth="1"/>
    <col min="13059" max="13059" width="34.5703125" style="338" customWidth="1"/>
    <col min="13060" max="13060" width="16.28515625" style="338" customWidth="1"/>
    <col min="13061" max="13061" width="5.85546875" style="338" customWidth="1"/>
    <col min="13062" max="13062" width="47" style="338" customWidth="1"/>
    <col min="13063" max="13064" width="16.140625" style="338" customWidth="1"/>
    <col min="13065" max="13065" width="16.28515625" style="338" customWidth="1"/>
    <col min="13066" max="13066" width="15.7109375" style="338" customWidth="1"/>
    <col min="13067" max="13067" width="32" style="338" customWidth="1"/>
    <col min="13068" max="13163" width="11.42578125" style="338"/>
    <col min="13164" max="13164" width="11.42578125" style="338" customWidth="1"/>
    <col min="13165" max="13253" width="11.42578125" style="338"/>
    <col min="13254" max="13254" width="1.42578125" style="338" customWidth="1"/>
    <col min="13255" max="13312" width="11.42578125" style="338"/>
    <col min="13313" max="13313" width="1.28515625" style="338" customWidth="1"/>
    <col min="13314" max="13314" width="28.140625" style="338" customWidth="1"/>
    <col min="13315" max="13315" width="34.5703125" style="338" customWidth="1"/>
    <col min="13316" max="13316" width="16.28515625" style="338" customWidth="1"/>
    <col min="13317" max="13317" width="5.85546875" style="338" customWidth="1"/>
    <col min="13318" max="13318" width="47" style="338" customWidth="1"/>
    <col min="13319" max="13320" width="16.140625" style="338" customWidth="1"/>
    <col min="13321" max="13321" width="16.28515625" style="338" customWidth="1"/>
    <col min="13322" max="13322" width="15.7109375" style="338" customWidth="1"/>
    <col min="13323" max="13323" width="32" style="338" customWidth="1"/>
    <col min="13324" max="13419" width="11.42578125" style="338"/>
    <col min="13420" max="13420" width="11.42578125" style="338" customWidth="1"/>
    <col min="13421" max="13509" width="11.42578125" style="338"/>
    <col min="13510" max="13510" width="1.42578125" style="338" customWidth="1"/>
    <col min="13511" max="13568" width="11.42578125" style="338"/>
    <col min="13569" max="13569" width="1.28515625" style="338" customWidth="1"/>
    <col min="13570" max="13570" width="28.140625" style="338" customWidth="1"/>
    <col min="13571" max="13571" width="34.5703125" style="338" customWidth="1"/>
    <col min="13572" max="13572" width="16.28515625" style="338" customWidth="1"/>
    <col min="13573" max="13573" width="5.85546875" style="338" customWidth="1"/>
    <col min="13574" max="13574" width="47" style="338" customWidth="1"/>
    <col min="13575" max="13576" width="16.140625" style="338" customWidth="1"/>
    <col min="13577" max="13577" width="16.28515625" style="338" customWidth="1"/>
    <col min="13578" max="13578" width="15.7109375" style="338" customWidth="1"/>
    <col min="13579" max="13579" width="32" style="338" customWidth="1"/>
    <col min="13580" max="13675" width="11.42578125" style="338"/>
    <col min="13676" max="13676" width="11.42578125" style="338" customWidth="1"/>
    <col min="13677" max="13765" width="11.42578125" style="338"/>
    <col min="13766" max="13766" width="1.42578125" style="338" customWidth="1"/>
    <col min="13767" max="13824" width="11.42578125" style="338"/>
    <col min="13825" max="13825" width="1.28515625" style="338" customWidth="1"/>
    <col min="13826" max="13826" width="28.140625" style="338" customWidth="1"/>
    <col min="13827" max="13827" width="34.5703125" style="338" customWidth="1"/>
    <col min="13828" max="13828" width="16.28515625" style="338" customWidth="1"/>
    <col min="13829" max="13829" width="5.85546875" style="338" customWidth="1"/>
    <col min="13830" max="13830" width="47" style="338" customWidth="1"/>
    <col min="13831" max="13832" width="16.140625" style="338" customWidth="1"/>
    <col min="13833" max="13833" width="16.28515625" style="338" customWidth="1"/>
    <col min="13834" max="13834" width="15.7109375" style="338" customWidth="1"/>
    <col min="13835" max="13835" width="32" style="338" customWidth="1"/>
    <col min="13836" max="13931" width="11.42578125" style="338"/>
    <col min="13932" max="13932" width="11.42578125" style="338" customWidth="1"/>
    <col min="13933" max="14021" width="11.42578125" style="338"/>
    <col min="14022" max="14022" width="1.42578125" style="338" customWidth="1"/>
    <col min="14023" max="14080" width="11.42578125" style="338"/>
    <col min="14081" max="14081" width="1.28515625" style="338" customWidth="1"/>
    <col min="14082" max="14082" width="28.140625" style="338" customWidth="1"/>
    <col min="14083" max="14083" width="34.5703125" style="338" customWidth="1"/>
    <col min="14084" max="14084" width="16.28515625" style="338" customWidth="1"/>
    <col min="14085" max="14085" width="5.85546875" style="338" customWidth="1"/>
    <col min="14086" max="14086" width="47" style="338" customWidth="1"/>
    <col min="14087" max="14088" width="16.140625" style="338" customWidth="1"/>
    <col min="14089" max="14089" width="16.28515625" style="338" customWidth="1"/>
    <col min="14090" max="14090" width="15.7109375" style="338" customWidth="1"/>
    <col min="14091" max="14091" width="32" style="338" customWidth="1"/>
    <col min="14092" max="14187" width="11.42578125" style="338"/>
    <col min="14188" max="14188" width="11.42578125" style="338" customWidth="1"/>
    <col min="14189" max="14277" width="11.42578125" style="338"/>
    <col min="14278" max="14278" width="1.42578125" style="338" customWidth="1"/>
    <col min="14279" max="14336" width="11.42578125" style="338"/>
    <col min="14337" max="14337" width="1.28515625" style="338" customWidth="1"/>
    <col min="14338" max="14338" width="28.140625" style="338" customWidth="1"/>
    <col min="14339" max="14339" width="34.5703125" style="338" customWidth="1"/>
    <col min="14340" max="14340" width="16.28515625" style="338" customWidth="1"/>
    <col min="14341" max="14341" width="5.85546875" style="338" customWidth="1"/>
    <col min="14342" max="14342" width="47" style="338" customWidth="1"/>
    <col min="14343" max="14344" width="16.140625" style="338" customWidth="1"/>
    <col min="14345" max="14345" width="16.28515625" style="338" customWidth="1"/>
    <col min="14346" max="14346" width="15.7109375" style="338" customWidth="1"/>
    <col min="14347" max="14347" width="32" style="338" customWidth="1"/>
    <col min="14348" max="14443" width="11.42578125" style="338"/>
    <col min="14444" max="14444" width="11.42578125" style="338" customWidth="1"/>
    <col min="14445" max="14533" width="11.42578125" style="338"/>
    <col min="14534" max="14534" width="1.42578125" style="338" customWidth="1"/>
    <col min="14535" max="14592" width="11.42578125" style="338"/>
    <col min="14593" max="14593" width="1.28515625" style="338" customWidth="1"/>
    <col min="14594" max="14594" width="28.140625" style="338" customWidth="1"/>
    <col min="14595" max="14595" width="34.5703125" style="338" customWidth="1"/>
    <col min="14596" max="14596" width="16.28515625" style="338" customWidth="1"/>
    <col min="14597" max="14597" width="5.85546875" style="338" customWidth="1"/>
    <col min="14598" max="14598" width="47" style="338" customWidth="1"/>
    <col min="14599" max="14600" width="16.140625" style="338" customWidth="1"/>
    <col min="14601" max="14601" width="16.28515625" style="338" customWidth="1"/>
    <col min="14602" max="14602" width="15.7109375" style="338" customWidth="1"/>
    <col min="14603" max="14603" width="32" style="338" customWidth="1"/>
    <col min="14604" max="14699" width="11.42578125" style="338"/>
    <col min="14700" max="14700" width="11.42578125" style="338" customWidth="1"/>
    <col min="14701" max="14789" width="11.42578125" style="338"/>
    <col min="14790" max="14790" width="1.42578125" style="338" customWidth="1"/>
    <col min="14791" max="14848" width="11.42578125" style="338"/>
    <col min="14849" max="14849" width="1.28515625" style="338" customWidth="1"/>
    <col min="14850" max="14850" width="28.140625" style="338" customWidth="1"/>
    <col min="14851" max="14851" width="34.5703125" style="338" customWidth="1"/>
    <col min="14852" max="14852" width="16.28515625" style="338" customWidth="1"/>
    <col min="14853" max="14853" width="5.85546875" style="338" customWidth="1"/>
    <col min="14854" max="14854" width="47" style="338" customWidth="1"/>
    <col min="14855" max="14856" width="16.140625" style="338" customWidth="1"/>
    <col min="14857" max="14857" width="16.28515625" style="338" customWidth="1"/>
    <col min="14858" max="14858" width="15.7109375" style="338" customWidth="1"/>
    <col min="14859" max="14859" width="32" style="338" customWidth="1"/>
    <col min="14860" max="14955" width="11.42578125" style="338"/>
    <col min="14956" max="14956" width="11.42578125" style="338" customWidth="1"/>
    <col min="14957" max="15045" width="11.42578125" style="338"/>
    <col min="15046" max="15046" width="1.42578125" style="338" customWidth="1"/>
    <col min="15047" max="15104" width="11.42578125" style="338"/>
    <col min="15105" max="15105" width="1.28515625" style="338" customWidth="1"/>
    <col min="15106" max="15106" width="28.140625" style="338" customWidth="1"/>
    <col min="15107" max="15107" width="34.5703125" style="338" customWidth="1"/>
    <col min="15108" max="15108" width="16.28515625" style="338" customWidth="1"/>
    <col min="15109" max="15109" width="5.85546875" style="338" customWidth="1"/>
    <col min="15110" max="15110" width="47" style="338" customWidth="1"/>
    <col min="15111" max="15112" width="16.140625" style="338" customWidth="1"/>
    <col min="15113" max="15113" width="16.28515625" style="338" customWidth="1"/>
    <col min="15114" max="15114" width="15.7109375" style="338" customWidth="1"/>
    <col min="15115" max="15115" width="32" style="338" customWidth="1"/>
    <col min="15116" max="15211" width="11.42578125" style="338"/>
    <col min="15212" max="15212" width="11.42578125" style="338" customWidth="1"/>
    <col min="15213" max="15301" width="11.42578125" style="338"/>
    <col min="15302" max="15302" width="1.42578125" style="338" customWidth="1"/>
    <col min="15303" max="15360" width="11.42578125" style="338"/>
    <col min="15361" max="15361" width="1.28515625" style="338" customWidth="1"/>
    <col min="15362" max="15362" width="28.140625" style="338" customWidth="1"/>
    <col min="15363" max="15363" width="34.5703125" style="338" customWidth="1"/>
    <col min="15364" max="15364" width="16.28515625" style="338" customWidth="1"/>
    <col min="15365" max="15365" width="5.85546875" style="338" customWidth="1"/>
    <col min="15366" max="15366" width="47" style="338" customWidth="1"/>
    <col min="15367" max="15368" width="16.140625" style="338" customWidth="1"/>
    <col min="15369" max="15369" width="16.28515625" style="338" customWidth="1"/>
    <col min="15370" max="15370" width="15.7109375" style="338" customWidth="1"/>
    <col min="15371" max="15371" width="32" style="338" customWidth="1"/>
    <col min="15372" max="15467" width="11.42578125" style="338"/>
    <col min="15468" max="15468" width="11.42578125" style="338" customWidth="1"/>
    <col min="15469" max="15557" width="11.42578125" style="338"/>
    <col min="15558" max="15558" width="1.42578125" style="338" customWidth="1"/>
    <col min="15559" max="15616" width="11.42578125" style="338"/>
    <col min="15617" max="15617" width="1.28515625" style="338" customWidth="1"/>
    <col min="15618" max="15618" width="28.140625" style="338" customWidth="1"/>
    <col min="15619" max="15619" width="34.5703125" style="338" customWidth="1"/>
    <col min="15620" max="15620" width="16.28515625" style="338" customWidth="1"/>
    <col min="15621" max="15621" width="5.85546875" style="338" customWidth="1"/>
    <col min="15622" max="15622" width="47" style="338" customWidth="1"/>
    <col min="15623" max="15624" width="16.140625" style="338" customWidth="1"/>
    <col min="15625" max="15625" width="16.28515625" style="338" customWidth="1"/>
    <col min="15626" max="15626" width="15.7109375" style="338" customWidth="1"/>
    <col min="15627" max="15627" width="32" style="338" customWidth="1"/>
    <col min="15628" max="15723" width="11.42578125" style="338"/>
    <col min="15724" max="15724" width="11.42578125" style="338" customWidth="1"/>
    <col min="15725" max="15813" width="11.42578125" style="338"/>
    <col min="15814" max="15814" width="1.42578125" style="338" customWidth="1"/>
    <col min="15815" max="15872" width="11.42578125" style="338"/>
    <col min="15873" max="15873" width="1.28515625" style="338" customWidth="1"/>
    <col min="15874" max="15874" width="28.140625" style="338" customWidth="1"/>
    <col min="15875" max="15875" width="34.5703125" style="338" customWidth="1"/>
    <col min="15876" max="15876" width="16.28515625" style="338" customWidth="1"/>
    <col min="15877" max="15877" width="5.85546875" style="338" customWidth="1"/>
    <col min="15878" max="15878" width="47" style="338" customWidth="1"/>
    <col min="15879" max="15880" width="16.140625" style="338" customWidth="1"/>
    <col min="15881" max="15881" width="16.28515625" style="338" customWidth="1"/>
    <col min="15882" max="15882" width="15.7109375" style="338" customWidth="1"/>
    <col min="15883" max="15883" width="32" style="338" customWidth="1"/>
    <col min="15884" max="15979" width="11.42578125" style="338"/>
    <col min="15980" max="15980" width="11.42578125" style="338" customWidth="1"/>
    <col min="15981" max="16069" width="11.42578125" style="338"/>
    <col min="16070" max="16070" width="1.42578125" style="338" customWidth="1"/>
    <col min="16071" max="16128" width="11.42578125" style="338"/>
    <col min="16129" max="16129" width="1.28515625" style="338" customWidth="1"/>
    <col min="16130" max="16130" width="28.140625" style="338" customWidth="1"/>
    <col min="16131" max="16131" width="34.5703125" style="338" customWidth="1"/>
    <col min="16132" max="16132" width="16.28515625" style="338" customWidth="1"/>
    <col min="16133" max="16133" width="5.85546875" style="338" customWidth="1"/>
    <col min="16134" max="16134" width="47" style="338" customWidth="1"/>
    <col min="16135" max="16136" width="16.140625" style="338" customWidth="1"/>
    <col min="16137" max="16137" width="16.28515625" style="338" customWidth="1"/>
    <col min="16138" max="16138" width="15.7109375" style="338" customWidth="1"/>
    <col min="16139" max="16139" width="32" style="338" customWidth="1"/>
    <col min="16140" max="16235" width="11.42578125" style="338"/>
    <col min="16236" max="16236" width="11.42578125" style="338" customWidth="1"/>
    <col min="16237" max="16325" width="11.42578125" style="338"/>
    <col min="16326" max="16326" width="1.42578125" style="338" customWidth="1"/>
    <col min="16327" max="16384" width="11.42578125" style="338"/>
  </cols>
  <sheetData>
    <row r="1" spans="2:11" ht="13.5" thickBot="1" x14ac:dyDescent="0.25"/>
    <row r="2" spans="2:11" ht="23.25" customHeight="1" thickBot="1" x14ac:dyDescent="0.25">
      <c r="B2" s="709"/>
      <c r="C2" s="712" t="s">
        <v>105</v>
      </c>
      <c r="D2" s="713"/>
      <c r="E2" s="713"/>
      <c r="F2" s="713"/>
      <c r="G2" s="713"/>
      <c r="H2" s="713"/>
      <c r="I2" s="713"/>
      <c r="J2" s="714"/>
    </row>
    <row r="3" spans="2:11" ht="18" customHeight="1" thickBot="1" x14ac:dyDescent="0.25">
      <c r="B3" s="710"/>
      <c r="C3" s="715" t="s">
        <v>18</v>
      </c>
      <c r="D3" s="716"/>
      <c r="E3" s="716"/>
      <c r="F3" s="716"/>
      <c r="G3" s="716"/>
      <c r="H3" s="716"/>
      <c r="I3" s="716"/>
      <c r="J3" s="717"/>
    </row>
    <row r="4" spans="2:11" ht="18" customHeight="1" thickBot="1" x14ac:dyDescent="0.25">
      <c r="B4" s="710"/>
      <c r="C4" s="715" t="s">
        <v>106</v>
      </c>
      <c r="D4" s="716"/>
      <c r="E4" s="716"/>
      <c r="F4" s="716"/>
      <c r="G4" s="716"/>
      <c r="H4" s="716"/>
      <c r="I4" s="716"/>
      <c r="J4" s="717"/>
    </row>
    <row r="5" spans="2:11" ht="18" customHeight="1" thickBot="1" x14ac:dyDescent="0.3">
      <c r="B5" s="711"/>
      <c r="C5" s="715" t="s">
        <v>417</v>
      </c>
      <c r="D5" s="716"/>
      <c r="E5" s="716"/>
      <c r="F5" s="716"/>
      <c r="G5" s="716"/>
      <c r="H5" s="718" t="s">
        <v>103</v>
      </c>
      <c r="I5" s="719"/>
      <c r="J5" s="720"/>
    </row>
    <row r="6" spans="2:11" ht="18" customHeight="1" thickBot="1" x14ac:dyDescent="0.25">
      <c r="B6" s="12"/>
      <c r="C6" s="13"/>
      <c r="D6" s="13"/>
      <c r="E6" s="13"/>
      <c r="F6" s="13"/>
      <c r="G6" s="13"/>
      <c r="H6" s="13"/>
      <c r="I6" s="13"/>
      <c r="J6" s="339"/>
    </row>
    <row r="7" spans="2:11" ht="51.75" customHeight="1" thickBot="1" x14ac:dyDescent="0.25">
      <c r="B7" s="340" t="s">
        <v>107</v>
      </c>
      <c r="C7" s="706" t="s">
        <v>340</v>
      </c>
      <c r="D7" s="707"/>
      <c r="E7" s="708"/>
      <c r="F7" s="341"/>
      <c r="G7" s="13"/>
      <c r="H7" s="13"/>
      <c r="I7" s="13"/>
      <c r="J7" s="339"/>
    </row>
    <row r="8" spans="2:11" ht="32.25" customHeight="1" thickBot="1" x14ac:dyDescent="0.25">
      <c r="B8" s="342" t="s">
        <v>108</v>
      </c>
      <c r="C8" s="706" t="s">
        <v>348</v>
      </c>
      <c r="D8" s="707"/>
      <c r="E8" s="708"/>
      <c r="F8" s="341"/>
      <c r="G8" s="13"/>
      <c r="H8" s="13"/>
      <c r="I8" s="13"/>
      <c r="J8" s="339"/>
    </row>
    <row r="9" spans="2:11" ht="32.25" customHeight="1" thickBot="1" x14ac:dyDescent="0.25">
      <c r="B9" s="342" t="s">
        <v>109</v>
      </c>
      <c r="C9" s="706" t="s">
        <v>349</v>
      </c>
      <c r="D9" s="707"/>
      <c r="E9" s="708"/>
      <c r="F9" s="343"/>
      <c r="G9" s="13"/>
      <c r="H9" s="13"/>
      <c r="I9" s="13"/>
      <c r="J9" s="339"/>
    </row>
    <row r="10" spans="2:11" ht="33.75" customHeight="1" thickBot="1" x14ac:dyDescent="0.25">
      <c r="B10" s="342" t="s">
        <v>110</v>
      </c>
      <c r="C10" s="706" t="s">
        <v>414</v>
      </c>
      <c r="D10" s="707"/>
      <c r="E10" s="708"/>
      <c r="F10" s="341"/>
      <c r="G10" s="13"/>
      <c r="H10" s="13"/>
      <c r="I10" s="13"/>
      <c r="J10" s="339"/>
    </row>
    <row r="11" spans="2:11" ht="33.75" customHeight="1" thickBot="1" x14ac:dyDescent="0.25">
      <c r="B11" s="342" t="s">
        <v>111</v>
      </c>
      <c r="C11" s="706" t="s">
        <v>347</v>
      </c>
      <c r="D11" s="707"/>
      <c r="E11" s="708"/>
      <c r="F11" s="341"/>
      <c r="G11" s="13"/>
      <c r="H11" s="13"/>
      <c r="I11" s="13"/>
      <c r="J11" s="339"/>
    </row>
    <row r="13" spans="2:11" ht="26.25" customHeight="1" x14ac:dyDescent="0.2">
      <c r="B13" s="701" t="s">
        <v>355</v>
      </c>
      <c r="C13" s="702"/>
      <c r="D13" s="702"/>
      <c r="E13" s="702"/>
      <c r="F13" s="702"/>
      <c r="G13" s="702"/>
      <c r="H13" s="703"/>
      <c r="I13" s="699" t="s">
        <v>112</v>
      </c>
      <c r="J13" s="700"/>
      <c r="K13" s="700"/>
    </row>
    <row r="14" spans="2:11" s="346" customFormat="1" ht="56.25" customHeight="1" x14ac:dyDescent="0.25">
      <c r="B14" s="344" t="s">
        <v>113</v>
      </c>
      <c r="C14" s="344" t="s">
        <v>114</v>
      </c>
      <c r="D14" s="344" t="s">
        <v>115</v>
      </c>
      <c r="E14" s="344" t="s">
        <v>116</v>
      </c>
      <c r="F14" s="344" t="s">
        <v>117</v>
      </c>
      <c r="G14" s="344" t="s">
        <v>118</v>
      </c>
      <c r="H14" s="344" t="s">
        <v>119</v>
      </c>
      <c r="I14" s="345" t="s">
        <v>120</v>
      </c>
      <c r="J14" s="345" t="s">
        <v>121</v>
      </c>
      <c r="K14" s="345" t="s">
        <v>122</v>
      </c>
    </row>
    <row r="15" spans="2:11" ht="60" customHeight="1" x14ac:dyDescent="0.2">
      <c r="B15" s="888">
        <v>1</v>
      </c>
      <c r="C15" s="890" t="s">
        <v>379</v>
      </c>
      <c r="D15" s="892">
        <v>1</v>
      </c>
      <c r="E15" s="357">
        <v>1</v>
      </c>
      <c r="F15" s="895" t="s">
        <v>353</v>
      </c>
      <c r="G15" s="371">
        <v>0.11</v>
      </c>
      <c r="H15" s="406">
        <v>43862</v>
      </c>
      <c r="I15" s="371">
        <v>0.11</v>
      </c>
      <c r="J15" s="406">
        <v>43862</v>
      </c>
      <c r="K15" s="410" t="s">
        <v>632</v>
      </c>
    </row>
    <row r="16" spans="2:11" ht="60" customHeight="1" x14ac:dyDescent="0.2">
      <c r="B16" s="889"/>
      <c r="C16" s="891"/>
      <c r="D16" s="893"/>
      <c r="E16" s="357">
        <v>2</v>
      </c>
      <c r="F16" s="896"/>
      <c r="G16" s="371">
        <v>0.67</v>
      </c>
      <c r="H16" s="406">
        <v>43891</v>
      </c>
      <c r="I16" s="371">
        <v>0.67</v>
      </c>
      <c r="J16" s="406">
        <v>43891</v>
      </c>
      <c r="K16" s="410" t="s">
        <v>633</v>
      </c>
    </row>
    <row r="17" spans="2:17" ht="60" customHeight="1" x14ac:dyDescent="0.2">
      <c r="B17" s="889"/>
      <c r="C17" s="891"/>
      <c r="D17" s="894"/>
      <c r="E17" s="357">
        <v>3</v>
      </c>
      <c r="F17" s="356" t="s">
        <v>629</v>
      </c>
      <c r="G17" s="371">
        <v>0.22</v>
      </c>
      <c r="H17" s="406">
        <v>43922</v>
      </c>
      <c r="I17" s="371">
        <v>0.22</v>
      </c>
      <c r="J17" s="406">
        <v>43922</v>
      </c>
      <c r="K17" s="410" t="s">
        <v>634</v>
      </c>
    </row>
    <row r="18" spans="2:17" s="354" customFormat="1" ht="21.75" customHeight="1" x14ac:dyDescent="0.2">
      <c r="B18" s="704" t="s">
        <v>123</v>
      </c>
      <c r="C18" s="705"/>
      <c r="D18" s="351">
        <f>SUM(D15:D17)</f>
        <v>1</v>
      </c>
      <c r="E18" s="697" t="s">
        <v>124</v>
      </c>
      <c r="F18" s="698"/>
      <c r="G18" s="351">
        <f>SUM(G15:G17)</f>
        <v>1</v>
      </c>
      <c r="H18" s="351"/>
      <c r="I18" s="352">
        <f>SUM(I15:I17)</f>
        <v>1</v>
      </c>
      <c r="J18" s="353"/>
      <c r="K18" s="353"/>
      <c r="L18" s="338"/>
      <c r="M18" s="338"/>
      <c r="N18" s="338"/>
      <c r="O18" s="338"/>
      <c r="P18" s="338"/>
      <c r="Q18" s="338"/>
    </row>
  </sheetData>
  <sheetProtection selectLockedCells="1" selectUnlockedCells="1"/>
  <mergeCells count="19">
    <mergeCell ref="B2:B5"/>
    <mergeCell ref="C2:J2"/>
    <mergeCell ref="C3:J3"/>
    <mergeCell ref="C4:J4"/>
    <mergeCell ref="C5:G5"/>
    <mergeCell ref="H5:J5"/>
    <mergeCell ref="C7:E7"/>
    <mergeCell ref="C8:E8"/>
    <mergeCell ref="C9:E9"/>
    <mergeCell ref="C10:E10"/>
    <mergeCell ref="C11:E11"/>
    <mergeCell ref="E18:F18"/>
    <mergeCell ref="I13:K13"/>
    <mergeCell ref="B13:H13"/>
    <mergeCell ref="B18:C18"/>
    <mergeCell ref="B15:B17"/>
    <mergeCell ref="C15:C17"/>
    <mergeCell ref="D15:D17"/>
    <mergeCell ref="F15:F16"/>
  </mergeCells>
  <pageMargins left="1" right="1" top="1" bottom="1" header="0.5" footer="0.5"/>
  <pageSetup scale="42"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U67"/>
  <sheetViews>
    <sheetView topLeftCell="A22" zoomScale="80" zoomScaleNormal="80" zoomScaleSheetLayoutView="100" zoomScalePageLayoutView="70" workbookViewId="0">
      <selection activeCell="G54" sqref="G54:I54"/>
    </sheetView>
  </sheetViews>
  <sheetFormatPr baseColWidth="10" defaultRowHeight="12" x14ac:dyDescent="0.2"/>
  <cols>
    <col min="1" max="1" width="1" style="28" customWidth="1"/>
    <col min="2" max="2" width="25.42578125" style="199" customWidth="1"/>
    <col min="3" max="3" width="14.5703125" style="28" customWidth="1"/>
    <col min="4" max="4" width="20.140625" style="28" customWidth="1"/>
    <col min="5" max="5" width="16.42578125" style="28" customWidth="1"/>
    <col min="6" max="6" width="25" style="28" customWidth="1"/>
    <col min="7" max="7" width="22" style="200" customWidth="1"/>
    <col min="8" max="8" width="20.5703125" style="28" customWidth="1"/>
    <col min="9" max="9" width="22.42578125" style="28" customWidth="1"/>
    <col min="10" max="11" width="22.42578125" style="25" customWidth="1"/>
    <col min="12" max="21" width="11.42578125" style="25"/>
    <col min="22" max="16384" width="11.42578125" style="28"/>
  </cols>
  <sheetData>
    <row r="1" spans="2:21" ht="6" customHeight="1" thickBot="1" x14ac:dyDescent="0.25"/>
    <row r="2" spans="2:21" ht="33.75" customHeight="1" x14ac:dyDescent="0.2">
      <c r="B2" s="950"/>
      <c r="C2" s="682" t="s">
        <v>104</v>
      </c>
      <c r="D2" s="682"/>
      <c r="E2" s="682"/>
      <c r="F2" s="682"/>
      <c r="G2" s="682"/>
      <c r="H2" s="682"/>
      <c r="I2" s="682"/>
      <c r="J2" s="227"/>
      <c r="L2" s="6" t="s">
        <v>35</v>
      </c>
      <c r="U2" s="28"/>
    </row>
    <row r="3" spans="2:21" ht="25.5" customHeight="1" x14ac:dyDescent="0.2">
      <c r="B3" s="951"/>
      <c r="C3" s="681" t="s">
        <v>18</v>
      </c>
      <c r="D3" s="681"/>
      <c r="E3" s="681"/>
      <c r="F3" s="681"/>
      <c r="G3" s="681"/>
      <c r="H3" s="681"/>
      <c r="I3" s="681"/>
      <c r="J3" s="227"/>
      <c r="L3" s="6" t="s">
        <v>30</v>
      </c>
      <c r="U3" s="28"/>
    </row>
    <row r="4" spans="2:21" ht="25.5" customHeight="1" x14ac:dyDescent="0.2">
      <c r="B4" s="951"/>
      <c r="C4" s="681" t="s">
        <v>0</v>
      </c>
      <c r="D4" s="681"/>
      <c r="E4" s="681"/>
      <c r="F4" s="681"/>
      <c r="G4" s="681"/>
      <c r="H4" s="681"/>
      <c r="I4" s="681"/>
      <c r="J4" s="227"/>
      <c r="L4" s="6" t="s">
        <v>36</v>
      </c>
      <c r="U4" s="28"/>
    </row>
    <row r="5" spans="2:21" ht="25.5" customHeight="1" x14ac:dyDescent="0.2">
      <c r="B5" s="951"/>
      <c r="C5" s="681" t="s">
        <v>38</v>
      </c>
      <c r="D5" s="681"/>
      <c r="E5" s="681"/>
      <c r="F5" s="681"/>
      <c r="G5" s="683" t="s">
        <v>103</v>
      </c>
      <c r="H5" s="683"/>
      <c r="I5" s="683"/>
      <c r="J5" s="227"/>
      <c r="L5" s="6" t="s">
        <v>31</v>
      </c>
      <c r="U5" s="28"/>
    </row>
    <row r="6" spans="2:21" ht="23.25" customHeight="1" x14ac:dyDescent="0.2">
      <c r="B6" s="802" t="s">
        <v>1</v>
      </c>
      <c r="C6" s="803"/>
      <c r="D6" s="803"/>
      <c r="E6" s="803"/>
      <c r="F6" s="803"/>
      <c r="G6" s="803"/>
      <c r="H6" s="803"/>
      <c r="I6" s="804"/>
      <c r="J6" s="228"/>
      <c r="K6" s="228"/>
    </row>
    <row r="7" spans="2:21" ht="24" customHeight="1" x14ac:dyDescent="0.2">
      <c r="B7" s="805" t="s">
        <v>37</v>
      </c>
      <c r="C7" s="806"/>
      <c r="D7" s="806"/>
      <c r="E7" s="806"/>
      <c r="F7" s="806"/>
      <c r="G7" s="806"/>
      <c r="H7" s="806"/>
      <c r="I7" s="807"/>
      <c r="J7" s="229"/>
      <c r="K7" s="229"/>
    </row>
    <row r="8" spans="2:21" ht="24" customHeight="1" x14ac:dyDescent="0.2">
      <c r="B8" s="948" t="s">
        <v>19</v>
      </c>
      <c r="C8" s="748"/>
      <c r="D8" s="748"/>
      <c r="E8" s="748"/>
      <c r="F8" s="748"/>
      <c r="G8" s="748"/>
      <c r="H8" s="748"/>
      <c r="I8" s="949"/>
      <c r="J8" s="229"/>
      <c r="K8" s="229"/>
      <c r="N8" s="183" t="s">
        <v>57</v>
      </c>
    </row>
    <row r="9" spans="2:21" ht="30.75" customHeight="1" x14ac:dyDescent="0.2">
      <c r="B9" s="184" t="s">
        <v>101</v>
      </c>
      <c r="C9" s="185">
        <v>5</v>
      </c>
      <c r="D9" s="808" t="s">
        <v>102</v>
      </c>
      <c r="E9" s="809"/>
      <c r="F9" s="812" t="s">
        <v>428</v>
      </c>
      <c r="G9" s="813"/>
      <c r="H9" s="813"/>
      <c r="I9" s="814"/>
      <c r="J9" s="230"/>
      <c r="K9" s="230"/>
      <c r="M9" s="6" t="s">
        <v>22</v>
      </c>
      <c r="N9" s="183" t="s">
        <v>58</v>
      </c>
    </row>
    <row r="10" spans="2:21" ht="30.75" customHeight="1" x14ac:dyDescent="0.2">
      <c r="B10" s="184" t="s">
        <v>41</v>
      </c>
      <c r="C10" s="372" t="s">
        <v>89</v>
      </c>
      <c r="D10" s="808" t="s">
        <v>40</v>
      </c>
      <c r="E10" s="809"/>
      <c r="F10" s="810" t="s">
        <v>373</v>
      </c>
      <c r="G10" s="811"/>
      <c r="H10" s="186" t="s">
        <v>46</v>
      </c>
      <c r="I10" s="277" t="s">
        <v>89</v>
      </c>
      <c r="J10" s="231"/>
      <c r="K10" s="231"/>
      <c r="M10" s="6" t="s">
        <v>23</v>
      </c>
      <c r="N10" s="183" t="s">
        <v>59</v>
      </c>
    </row>
    <row r="11" spans="2:21" ht="30.75" customHeight="1" x14ac:dyDescent="0.2">
      <c r="B11" s="184" t="s">
        <v>47</v>
      </c>
      <c r="C11" s="938" t="s">
        <v>333</v>
      </c>
      <c r="D11" s="939"/>
      <c r="E11" s="939"/>
      <c r="F11" s="940"/>
      <c r="G11" s="186" t="s">
        <v>48</v>
      </c>
      <c r="H11" s="941">
        <v>7544</v>
      </c>
      <c r="I11" s="942"/>
      <c r="J11" s="232"/>
      <c r="K11" s="232"/>
      <c r="M11" s="6" t="s">
        <v>24</v>
      </c>
      <c r="N11" s="183" t="s">
        <v>60</v>
      </c>
    </row>
    <row r="12" spans="2:21" ht="30.75" customHeight="1" x14ac:dyDescent="0.2">
      <c r="B12" s="184" t="s">
        <v>49</v>
      </c>
      <c r="C12" s="943" t="s">
        <v>22</v>
      </c>
      <c r="D12" s="944"/>
      <c r="E12" s="944"/>
      <c r="F12" s="945"/>
      <c r="G12" s="186" t="s">
        <v>50</v>
      </c>
      <c r="H12" s="946" t="s">
        <v>334</v>
      </c>
      <c r="I12" s="942"/>
      <c r="J12" s="233"/>
      <c r="K12" s="233"/>
      <c r="M12" s="7" t="s">
        <v>25</v>
      </c>
    </row>
    <row r="13" spans="2:21" ht="30.75" customHeight="1" x14ac:dyDescent="0.2">
      <c r="B13" s="184" t="s">
        <v>51</v>
      </c>
      <c r="C13" s="792" t="s">
        <v>97</v>
      </c>
      <c r="D13" s="792"/>
      <c r="E13" s="792"/>
      <c r="F13" s="792"/>
      <c r="G13" s="792"/>
      <c r="H13" s="792"/>
      <c r="I13" s="793"/>
      <c r="J13" s="234"/>
      <c r="K13" s="234"/>
      <c r="M13" s="7"/>
    </row>
    <row r="14" spans="2:21" ht="30.75" customHeight="1" x14ac:dyDescent="0.2">
      <c r="B14" s="184" t="s">
        <v>52</v>
      </c>
      <c r="C14" s="794" t="str">
        <f>+'Sección 1. Metas - Magnitud'!E15</f>
        <v>256 - Lograr un índice nivel medio de desarrollo institucional en el sector movilidad</v>
      </c>
      <c r="D14" s="795"/>
      <c r="E14" s="795"/>
      <c r="F14" s="795"/>
      <c r="G14" s="795"/>
      <c r="H14" s="795"/>
      <c r="I14" s="796"/>
      <c r="J14" s="231"/>
      <c r="K14" s="231"/>
      <c r="M14" s="7"/>
      <c r="N14" s="183" t="s">
        <v>88</v>
      </c>
    </row>
    <row r="15" spans="2:21" ht="30.75" customHeight="1" x14ac:dyDescent="0.2">
      <c r="B15" s="184" t="s">
        <v>53</v>
      </c>
      <c r="C15" s="771" t="s">
        <v>416</v>
      </c>
      <c r="D15" s="771"/>
      <c r="E15" s="771"/>
      <c r="F15" s="771"/>
      <c r="G15" s="186" t="s">
        <v>54</v>
      </c>
      <c r="H15" s="752" t="s">
        <v>32</v>
      </c>
      <c r="I15" s="753"/>
      <c r="J15" s="231"/>
      <c r="K15" s="231"/>
      <c r="M15" s="7" t="s">
        <v>26</v>
      </c>
      <c r="N15" s="183" t="s">
        <v>89</v>
      </c>
    </row>
    <row r="16" spans="2:21" ht="30.75" customHeight="1" x14ac:dyDescent="0.2">
      <c r="B16" s="184" t="s">
        <v>55</v>
      </c>
      <c r="C16" s="798" t="s">
        <v>342</v>
      </c>
      <c r="D16" s="799"/>
      <c r="E16" s="799"/>
      <c r="F16" s="799"/>
      <c r="G16" s="186" t="s">
        <v>56</v>
      </c>
      <c r="H16" s="752" t="s">
        <v>57</v>
      </c>
      <c r="I16" s="753"/>
      <c r="J16" s="231"/>
      <c r="K16" s="231"/>
      <c r="M16" s="7" t="s">
        <v>27</v>
      </c>
    </row>
    <row r="17" spans="2:14" ht="40.5" customHeight="1" x14ac:dyDescent="0.2">
      <c r="B17" s="184" t="s">
        <v>61</v>
      </c>
      <c r="C17" s="947" t="s">
        <v>343</v>
      </c>
      <c r="D17" s="944"/>
      <c r="E17" s="944"/>
      <c r="F17" s="944"/>
      <c r="G17" s="944"/>
      <c r="H17" s="944"/>
      <c r="I17" s="942"/>
      <c r="J17" s="234"/>
      <c r="K17" s="234"/>
      <c r="M17" s="7" t="s">
        <v>28</v>
      </c>
      <c r="N17" s="183" t="s">
        <v>90</v>
      </c>
    </row>
    <row r="18" spans="2:14" ht="30.75" customHeight="1" x14ac:dyDescent="0.2">
      <c r="B18" s="184" t="s">
        <v>62</v>
      </c>
      <c r="C18" s="783" t="s">
        <v>354</v>
      </c>
      <c r="D18" s="936"/>
      <c r="E18" s="936"/>
      <c r="F18" s="936"/>
      <c r="G18" s="936"/>
      <c r="H18" s="936"/>
      <c r="I18" s="937"/>
      <c r="J18" s="235"/>
      <c r="K18" s="235"/>
      <c r="M18" s="7" t="s">
        <v>29</v>
      </c>
      <c r="N18" s="183" t="s">
        <v>91</v>
      </c>
    </row>
    <row r="19" spans="2:14" ht="30.75" customHeight="1" x14ac:dyDescent="0.2">
      <c r="B19" s="184" t="s">
        <v>63</v>
      </c>
      <c r="C19" s="771" t="s">
        <v>374</v>
      </c>
      <c r="D19" s="771"/>
      <c r="E19" s="771"/>
      <c r="F19" s="771"/>
      <c r="G19" s="771"/>
      <c r="H19" s="771"/>
      <c r="I19" s="772"/>
      <c r="J19" s="236"/>
      <c r="K19" s="236"/>
      <c r="M19" s="7"/>
      <c r="N19" s="183" t="s">
        <v>92</v>
      </c>
    </row>
    <row r="20" spans="2:14" ht="30.75" customHeight="1" x14ac:dyDescent="0.2">
      <c r="B20" s="184" t="s">
        <v>64</v>
      </c>
      <c r="C20" s="934" t="s">
        <v>335</v>
      </c>
      <c r="D20" s="934"/>
      <c r="E20" s="934"/>
      <c r="F20" s="934"/>
      <c r="G20" s="934"/>
      <c r="H20" s="934"/>
      <c r="I20" s="935"/>
      <c r="J20" s="237"/>
      <c r="K20" s="237"/>
      <c r="M20" s="7" t="s">
        <v>32</v>
      </c>
      <c r="N20" s="183" t="s">
        <v>93</v>
      </c>
    </row>
    <row r="21" spans="2:14" ht="27.75" customHeight="1" x14ac:dyDescent="0.2">
      <c r="B21" s="775" t="s">
        <v>65</v>
      </c>
      <c r="C21" s="777" t="s">
        <v>42</v>
      </c>
      <c r="D21" s="777"/>
      <c r="E21" s="777"/>
      <c r="F21" s="778" t="s">
        <v>43</v>
      </c>
      <c r="G21" s="778"/>
      <c r="H21" s="778"/>
      <c r="I21" s="779"/>
      <c r="J21" s="238"/>
      <c r="K21" s="238"/>
      <c r="M21" s="7" t="s">
        <v>33</v>
      </c>
      <c r="N21" s="183" t="s">
        <v>94</v>
      </c>
    </row>
    <row r="22" spans="2:14" ht="27" customHeight="1" x14ac:dyDescent="0.2">
      <c r="B22" s="776"/>
      <c r="C22" s="780" t="s">
        <v>364</v>
      </c>
      <c r="D22" s="781"/>
      <c r="E22" s="782"/>
      <c r="F22" s="771" t="s">
        <v>365</v>
      </c>
      <c r="G22" s="771"/>
      <c r="H22" s="771"/>
      <c r="I22" s="772"/>
      <c r="J22" s="236"/>
      <c r="K22" s="236"/>
      <c r="M22" s="7" t="s">
        <v>34</v>
      </c>
      <c r="N22" s="183" t="s">
        <v>95</v>
      </c>
    </row>
    <row r="23" spans="2:14" ht="39.75" customHeight="1" x14ac:dyDescent="0.2">
      <c r="B23" s="201" t="s">
        <v>66</v>
      </c>
      <c r="C23" s="927" t="s">
        <v>335</v>
      </c>
      <c r="D23" s="927"/>
      <c r="E23" s="927"/>
      <c r="F23" s="927" t="s">
        <v>335</v>
      </c>
      <c r="G23" s="927"/>
      <c r="H23" s="927"/>
      <c r="I23" s="928"/>
      <c r="J23" s="231"/>
      <c r="K23" s="231"/>
      <c r="M23" s="7"/>
      <c r="N23" s="183" t="s">
        <v>96</v>
      </c>
    </row>
    <row r="24" spans="2:14" ht="33.75" customHeight="1" x14ac:dyDescent="0.2">
      <c r="B24" s="201" t="s">
        <v>67</v>
      </c>
      <c r="C24" s="754" t="s">
        <v>384</v>
      </c>
      <c r="D24" s="755"/>
      <c r="E24" s="756"/>
      <c r="F24" s="754" t="s">
        <v>386</v>
      </c>
      <c r="G24" s="755"/>
      <c r="H24" s="755"/>
      <c r="I24" s="757"/>
      <c r="J24" s="235"/>
      <c r="K24" s="235"/>
      <c r="M24" s="8"/>
      <c r="N24" s="183" t="s">
        <v>97</v>
      </c>
    </row>
    <row r="25" spans="2:14" ht="29.25" customHeight="1" x14ac:dyDescent="0.2">
      <c r="B25" s="201" t="s">
        <v>68</v>
      </c>
      <c r="C25" s="929">
        <v>43831</v>
      </c>
      <c r="D25" s="930"/>
      <c r="E25" s="930"/>
      <c r="F25" s="202" t="s">
        <v>99</v>
      </c>
      <c r="G25" s="760">
        <v>1</v>
      </c>
      <c r="H25" s="761"/>
      <c r="I25" s="762"/>
      <c r="J25" s="239"/>
      <c r="K25" s="239"/>
      <c r="M25" s="8"/>
    </row>
    <row r="26" spans="2:14" ht="27" customHeight="1" x14ac:dyDescent="0.2">
      <c r="B26" s="201" t="s">
        <v>98</v>
      </c>
      <c r="C26" s="929">
        <v>44196</v>
      </c>
      <c r="D26" s="930"/>
      <c r="E26" s="930"/>
      <c r="F26" s="202" t="s">
        <v>69</v>
      </c>
      <c r="G26" s="763">
        <v>1</v>
      </c>
      <c r="H26" s="764"/>
      <c r="I26" s="765"/>
      <c r="J26" s="240"/>
      <c r="K26" s="240"/>
      <c r="M26" s="8"/>
    </row>
    <row r="27" spans="2:14" ht="47.25" customHeight="1" x14ac:dyDescent="0.2">
      <c r="B27" s="203" t="s">
        <v>100</v>
      </c>
      <c r="C27" s="931" t="s">
        <v>28</v>
      </c>
      <c r="D27" s="932"/>
      <c r="E27" s="933"/>
      <c r="F27" s="204" t="s">
        <v>70</v>
      </c>
      <c r="G27" s="760" t="s">
        <v>336</v>
      </c>
      <c r="H27" s="761"/>
      <c r="I27" s="762"/>
      <c r="J27" s="238"/>
      <c r="K27" s="238"/>
      <c r="M27" s="8"/>
    </row>
    <row r="28" spans="2:14" ht="30" customHeight="1" x14ac:dyDescent="0.2">
      <c r="B28" s="769" t="s">
        <v>20</v>
      </c>
      <c r="C28" s="735"/>
      <c r="D28" s="735"/>
      <c r="E28" s="735"/>
      <c r="F28" s="735"/>
      <c r="G28" s="735"/>
      <c r="H28" s="735"/>
      <c r="I28" s="770"/>
      <c r="J28" s="229"/>
      <c r="K28" s="229"/>
      <c r="M28" s="8"/>
    </row>
    <row r="29" spans="2:14" ht="56.25" customHeight="1" x14ac:dyDescent="0.2">
      <c r="B29" s="205" t="s">
        <v>2</v>
      </c>
      <c r="C29" s="286" t="s">
        <v>71</v>
      </c>
      <c r="D29" s="286" t="s">
        <v>44</v>
      </c>
      <c r="E29" s="286" t="s">
        <v>72</v>
      </c>
      <c r="F29" s="286" t="s">
        <v>45</v>
      </c>
      <c r="G29" s="206" t="s">
        <v>13</v>
      </c>
      <c r="H29" s="206" t="s">
        <v>14</v>
      </c>
      <c r="I29" s="288" t="s">
        <v>15</v>
      </c>
      <c r="J29" s="236"/>
      <c r="K29" s="236"/>
      <c r="M29" s="8"/>
    </row>
    <row r="30" spans="2:14" ht="19.5" customHeight="1" x14ac:dyDescent="0.2">
      <c r="B30" s="207" t="s">
        <v>3</v>
      </c>
      <c r="C30" s="208">
        <v>0</v>
      </c>
      <c r="D30" s="209">
        <f>+C30</f>
        <v>0</v>
      </c>
      <c r="E30" s="165">
        <v>0</v>
      </c>
      <c r="F30" s="163">
        <f>+E30</f>
        <v>0</v>
      </c>
      <c r="G30" s="217">
        <v>0</v>
      </c>
      <c r="H30" s="218" t="e">
        <f>+D30/F30</f>
        <v>#DIV/0!</v>
      </c>
      <c r="I30" s="219">
        <f>+D30/$G$26</f>
        <v>0</v>
      </c>
      <c r="J30" s="241"/>
      <c r="K30" s="241"/>
      <c r="M30" s="8"/>
    </row>
    <row r="31" spans="2:14" ht="19.5" customHeight="1" x14ac:dyDescent="0.2">
      <c r="B31" s="207" t="s">
        <v>4</v>
      </c>
      <c r="C31" s="208">
        <v>0.01</v>
      </c>
      <c r="D31" s="209">
        <f>+D30+C31</f>
        <v>0.01</v>
      </c>
      <c r="E31" s="165">
        <v>0.01</v>
      </c>
      <c r="F31" s="163">
        <f>+E31+F30</f>
        <v>0.01</v>
      </c>
      <c r="G31" s="217">
        <v>0</v>
      </c>
      <c r="H31" s="218">
        <f t="shared" ref="G31:H41" si="0">+D31/F31</f>
        <v>1</v>
      </c>
      <c r="I31" s="219">
        <f t="shared" ref="I31:I41" si="1">+D31/$G$26</f>
        <v>0.01</v>
      </c>
      <c r="J31" s="241"/>
      <c r="K31" s="241"/>
      <c r="M31" s="8"/>
    </row>
    <row r="32" spans="2:14" ht="19.5" customHeight="1" x14ac:dyDescent="0.2">
      <c r="B32" s="207" t="s">
        <v>5</v>
      </c>
      <c r="C32" s="208">
        <v>0.78</v>
      </c>
      <c r="D32" s="209">
        <f t="shared" ref="D32:D41" si="2">+D31+C32</f>
        <v>0.79</v>
      </c>
      <c r="E32" s="165">
        <v>0.78</v>
      </c>
      <c r="F32" s="163">
        <f t="shared" ref="F32:F41" si="3">+E32+F31</f>
        <v>0.79</v>
      </c>
      <c r="G32" s="217">
        <v>1</v>
      </c>
      <c r="H32" s="218">
        <f t="shared" si="0"/>
        <v>1</v>
      </c>
      <c r="I32" s="219">
        <f t="shared" si="1"/>
        <v>0.79</v>
      </c>
      <c r="J32" s="241"/>
      <c r="K32" s="241"/>
      <c r="M32" s="8"/>
    </row>
    <row r="33" spans="2:11" ht="19.5" customHeight="1" x14ac:dyDescent="0.2">
      <c r="B33" s="207" t="s">
        <v>6</v>
      </c>
      <c r="C33" s="208">
        <v>0.12</v>
      </c>
      <c r="D33" s="209">
        <f t="shared" si="2"/>
        <v>0.91</v>
      </c>
      <c r="E33" s="165">
        <v>0.12</v>
      </c>
      <c r="F33" s="163">
        <f t="shared" si="3"/>
        <v>0.91</v>
      </c>
      <c r="G33" s="217">
        <v>0</v>
      </c>
      <c r="H33" s="218">
        <f t="shared" si="0"/>
        <v>1</v>
      </c>
      <c r="I33" s="219">
        <f t="shared" si="1"/>
        <v>0.91</v>
      </c>
      <c r="J33" s="241"/>
      <c r="K33" s="241"/>
    </row>
    <row r="34" spans="2:11" ht="19.5" customHeight="1" x14ac:dyDescent="0.2">
      <c r="B34" s="207" t="s">
        <v>7</v>
      </c>
      <c r="C34" s="208">
        <v>0.09</v>
      </c>
      <c r="D34" s="209">
        <f t="shared" si="2"/>
        <v>1</v>
      </c>
      <c r="E34" s="165">
        <v>0.09</v>
      </c>
      <c r="F34" s="163">
        <f t="shared" si="3"/>
        <v>1</v>
      </c>
      <c r="G34" s="217">
        <v>0</v>
      </c>
      <c r="H34" s="218">
        <f t="shared" si="0"/>
        <v>1</v>
      </c>
      <c r="I34" s="219">
        <f t="shared" si="1"/>
        <v>1</v>
      </c>
      <c r="J34" s="241"/>
      <c r="K34" s="241"/>
    </row>
    <row r="35" spans="2:11" ht="19.5" hidden="1" customHeight="1" x14ac:dyDescent="0.2">
      <c r="B35" s="207" t="s">
        <v>8</v>
      </c>
      <c r="C35" s="208">
        <v>0</v>
      </c>
      <c r="D35" s="209">
        <f t="shared" si="2"/>
        <v>1</v>
      </c>
      <c r="E35" s="165">
        <v>0</v>
      </c>
      <c r="F35" s="163">
        <f t="shared" si="3"/>
        <v>1</v>
      </c>
      <c r="G35" s="217" t="e">
        <f t="shared" si="0"/>
        <v>#DIV/0!</v>
      </c>
      <c r="H35" s="218">
        <f t="shared" si="0"/>
        <v>1</v>
      </c>
      <c r="I35" s="219">
        <f t="shared" si="1"/>
        <v>1</v>
      </c>
      <c r="J35" s="241"/>
      <c r="K35" s="241"/>
    </row>
    <row r="36" spans="2:11" ht="19.5" hidden="1" customHeight="1" x14ac:dyDescent="0.2">
      <c r="B36" s="207" t="s">
        <v>9</v>
      </c>
      <c r="C36" s="208">
        <v>0</v>
      </c>
      <c r="D36" s="209">
        <f t="shared" si="2"/>
        <v>1</v>
      </c>
      <c r="E36" s="165">
        <v>0</v>
      </c>
      <c r="F36" s="163">
        <f t="shared" si="3"/>
        <v>1</v>
      </c>
      <c r="G36" s="217" t="e">
        <f>+C36/E39</f>
        <v>#DIV/0!</v>
      </c>
      <c r="H36" s="218">
        <f t="shared" si="0"/>
        <v>1</v>
      </c>
      <c r="I36" s="219">
        <f t="shared" si="1"/>
        <v>1</v>
      </c>
      <c r="J36" s="241"/>
      <c r="K36" s="241"/>
    </row>
    <row r="37" spans="2:11" ht="19.5" hidden="1" customHeight="1" x14ac:dyDescent="0.2">
      <c r="B37" s="207" t="s">
        <v>10</v>
      </c>
      <c r="C37" s="208">
        <v>0</v>
      </c>
      <c r="D37" s="209">
        <f t="shared" si="2"/>
        <v>1</v>
      </c>
      <c r="E37" s="165">
        <v>0</v>
      </c>
      <c r="F37" s="163">
        <f t="shared" si="3"/>
        <v>1</v>
      </c>
      <c r="G37" s="217">
        <v>0</v>
      </c>
      <c r="H37" s="218">
        <f t="shared" si="0"/>
        <v>1</v>
      </c>
      <c r="I37" s="219">
        <f t="shared" si="1"/>
        <v>1</v>
      </c>
      <c r="J37" s="241"/>
      <c r="K37" s="241"/>
    </row>
    <row r="38" spans="2:11" ht="19.5" hidden="1" customHeight="1" x14ac:dyDescent="0.2">
      <c r="B38" s="207" t="s">
        <v>11</v>
      </c>
      <c r="C38" s="208">
        <v>0</v>
      </c>
      <c r="D38" s="209">
        <f t="shared" si="2"/>
        <v>1</v>
      </c>
      <c r="E38" s="165">
        <v>0</v>
      </c>
      <c r="F38" s="163">
        <f t="shared" si="3"/>
        <v>1</v>
      </c>
      <c r="G38" s="217">
        <v>0</v>
      </c>
      <c r="H38" s="218">
        <f t="shared" si="0"/>
        <v>1</v>
      </c>
      <c r="I38" s="219">
        <f t="shared" si="1"/>
        <v>1</v>
      </c>
      <c r="J38" s="241"/>
      <c r="K38" s="241"/>
    </row>
    <row r="39" spans="2:11" ht="19.5" hidden="1" customHeight="1" x14ac:dyDescent="0.2">
      <c r="B39" s="207" t="s">
        <v>12</v>
      </c>
      <c r="C39" s="208">
        <v>0</v>
      </c>
      <c r="D39" s="209">
        <f t="shared" si="2"/>
        <v>1</v>
      </c>
      <c r="E39" s="165">
        <v>0</v>
      </c>
      <c r="F39" s="163">
        <f t="shared" si="3"/>
        <v>1</v>
      </c>
      <c r="G39" s="217">
        <v>0</v>
      </c>
      <c r="H39" s="218">
        <f t="shared" si="0"/>
        <v>1</v>
      </c>
      <c r="I39" s="219">
        <f t="shared" si="1"/>
        <v>1</v>
      </c>
      <c r="J39" s="241"/>
      <c r="K39" s="241"/>
    </row>
    <row r="40" spans="2:11" ht="19.5" hidden="1" customHeight="1" x14ac:dyDescent="0.2">
      <c r="B40" s="207" t="s">
        <v>16</v>
      </c>
      <c r="C40" s="208">
        <v>0</v>
      </c>
      <c r="D40" s="209">
        <f t="shared" si="2"/>
        <v>1</v>
      </c>
      <c r="E40" s="165">
        <v>0</v>
      </c>
      <c r="F40" s="163">
        <f t="shared" si="3"/>
        <v>1</v>
      </c>
      <c r="G40" s="217">
        <v>0</v>
      </c>
      <c r="H40" s="218">
        <f t="shared" si="0"/>
        <v>1</v>
      </c>
      <c r="I40" s="219">
        <f t="shared" si="1"/>
        <v>1</v>
      </c>
      <c r="J40" s="241"/>
      <c r="K40" s="241"/>
    </row>
    <row r="41" spans="2:11" ht="19.5" hidden="1" customHeight="1" x14ac:dyDescent="0.2">
      <c r="B41" s="207" t="s">
        <v>17</v>
      </c>
      <c r="C41" s="208">
        <v>0</v>
      </c>
      <c r="D41" s="209">
        <f t="shared" si="2"/>
        <v>1</v>
      </c>
      <c r="E41" s="165">
        <v>0</v>
      </c>
      <c r="F41" s="163">
        <f t="shared" si="3"/>
        <v>1</v>
      </c>
      <c r="G41" s="217" t="e">
        <f t="shared" si="0"/>
        <v>#DIV/0!</v>
      </c>
      <c r="H41" s="218">
        <f t="shared" si="0"/>
        <v>1</v>
      </c>
      <c r="I41" s="219">
        <f t="shared" si="1"/>
        <v>1</v>
      </c>
      <c r="J41" s="241"/>
      <c r="K41" s="241"/>
    </row>
    <row r="42" spans="2:11" ht="98.25" customHeight="1" x14ac:dyDescent="0.2">
      <c r="B42" s="287" t="s">
        <v>73</v>
      </c>
      <c r="C42" s="925" t="s">
        <v>641</v>
      </c>
      <c r="D42" s="925"/>
      <c r="E42" s="925"/>
      <c r="F42" s="925"/>
      <c r="G42" s="925"/>
      <c r="H42" s="925"/>
      <c r="I42" s="926"/>
      <c r="J42" s="278"/>
      <c r="K42" s="242"/>
    </row>
    <row r="43" spans="2:11" ht="29.25" customHeight="1" x14ac:dyDescent="0.2">
      <c r="B43" s="769" t="s">
        <v>21</v>
      </c>
      <c r="C43" s="735"/>
      <c r="D43" s="735"/>
      <c r="E43" s="735"/>
      <c r="F43" s="735"/>
      <c r="G43" s="735"/>
      <c r="H43" s="735"/>
      <c r="I43" s="770"/>
      <c r="J43" s="229"/>
      <c r="K43" s="229"/>
    </row>
    <row r="44" spans="2:11" ht="30.75" customHeight="1" x14ac:dyDescent="0.2">
      <c r="B44" s="911"/>
      <c r="C44" s="737"/>
      <c r="D44" s="737"/>
      <c r="E44" s="737"/>
      <c r="F44" s="737"/>
      <c r="G44" s="737"/>
      <c r="H44" s="737"/>
      <c r="I44" s="912"/>
      <c r="J44" s="229"/>
      <c r="K44" s="411"/>
    </row>
    <row r="45" spans="2:11" ht="30.75" customHeight="1" x14ac:dyDescent="0.2">
      <c r="B45" s="913"/>
      <c r="C45" s="740"/>
      <c r="D45" s="740"/>
      <c r="E45" s="740"/>
      <c r="F45" s="740"/>
      <c r="G45" s="740"/>
      <c r="H45" s="740"/>
      <c r="I45" s="914"/>
      <c r="J45" s="242"/>
      <c r="K45" s="242"/>
    </row>
    <row r="46" spans="2:11" ht="30.75" customHeight="1" x14ac:dyDescent="0.2">
      <c r="B46" s="913"/>
      <c r="C46" s="740"/>
      <c r="D46" s="740"/>
      <c r="E46" s="740"/>
      <c r="F46" s="740"/>
      <c r="G46" s="740"/>
      <c r="H46" s="740"/>
      <c r="I46" s="914"/>
      <c r="J46" s="242"/>
      <c r="K46" s="242"/>
    </row>
    <row r="47" spans="2:11" ht="30.75" customHeight="1" x14ac:dyDescent="0.2">
      <c r="B47" s="913"/>
      <c r="C47" s="740"/>
      <c r="D47" s="740"/>
      <c r="E47" s="740"/>
      <c r="F47" s="740"/>
      <c r="G47" s="740"/>
      <c r="H47" s="740"/>
      <c r="I47" s="914"/>
      <c r="J47" s="242"/>
      <c r="K47" s="242"/>
    </row>
    <row r="48" spans="2:11" ht="30.75" customHeight="1" x14ac:dyDescent="0.2">
      <c r="B48" s="915"/>
      <c r="C48" s="743"/>
      <c r="D48" s="743"/>
      <c r="E48" s="743"/>
      <c r="F48" s="743"/>
      <c r="G48" s="743"/>
      <c r="H48" s="743"/>
      <c r="I48" s="916"/>
      <c r="J48" s="228"/>
      <c r="K48" s="228"/>
    </row>
    <row r="49" spans="2:11" ht="34.5" customHeight="1" x14ac:dyDescent="0.2">
      <c r="B49" s="201" t="s">
        <v>74</v>
      </c>
      <c r="C49" s="745" t="s">
        <v>642</v>
      </c>
      <c r="D49" s="745"/>
      <c r="E49" s="745"/>
      <c r="F49" s="745"/>
      <c r="G49" s="745"/>
      <c r="H49" s="745"/>
      <c r="I49" s="917"/>
      <c r="J49" s="243"/>
      <c r="K49" s="243"/>
    </row>
    <row r="50" spans="2:11" ht="57.75" customHeight="1" x14ac:dyDescent="0.2">
      <c r="B50" s="201" t="s">
        <v>75</v>
      </c>
      <c r="C50" s="751"/>
      <c r="D50" s="751"/>
      <c r="E50" s="751"/>
      <c r="F50" s="751"/>
      <c r="G50" s="751"/>
      <c r="H50" s="751"/>
      <c r="I50" s="918"/>
      <c r="J50" s="243"/>
      <c r="K50" s="243"/>
    </row>
    <row r="51" spans="2:11" ht="71.25" customHeight="1" x14ac:dyDescent="0.2">
      <c r="B51" s="287" t="s">
        <v>76</v>
      </c>
      <c r="C51" s="919" t="s">
        <v>344</v>
      </c>
      <c r="D51" s="920"/>
      <c r="E51" s="920"/>
      <c r="F51" s="920"/>
      <c r="G51" s="920"/>
      <c r="H51" s="920"/>
      <c r="I51" s="921"/>
      <c r="J51" s="243"/>
      <c r="K51" s="243"/>
    </row>
    <row r="52" spans="2:11" ht="29.25" customHeight="1" x14ac:dyDescent="0.2">
      <c r="B52" s="769" t="s">
        <v>39</v>
      </c>
      <c r="C52" s="735"/>
      <c r="D52" s="735"/>
      <c r="E52" s="735"/>
      <c r="F52" s="735"/>
      <c r="G52" s="735"/>
      <c r="H52" s="735"/>
      <c r="I52" s="770"/>
      <c r="J52" s="243"/>
      <c r="K52" s="243"/>
    </row>
    <row r="53" spans="2:11" ht="33" customHeight="1" x14ac:dyDescent="0.2">
      <c r="B53" s="922" t="s">
        <v>77</v>
      </c>
      <c r="C53" s="286" t="s">
        <v>78</v>
      </c>
      <c r="D53" s="843" t="s">
        <v>79</v>
      </c>
      <c r="E53" s="843"/>
      <c r="F53" s="843"/>
      <c r="G53" s="843" t="s">
        <v>80</v>
      </c>
      <c r="H53" s="843"/>
      <c r="I53" s="923"/>
      <c r="J53" s="236"/>
      <c r="K53" s="236"/>
    </row>
    <row r="54" spans="2:11" ht="53.25" customHeight="1" x14ac:dyDescent="0.2">
      <c r="B54" s="922"/>
      <c r="C54" s="215"/>
      <c r="D54" s="820"/>
      <c r="E54" s="820"/>
      <c r="F54" s="820"/>
      <c r="G54" s="924"/>
      <c r="H54" s="924"/>
      <c r="I54" s="924"/>
      <c r="J54" s="236"/>
      <c r="K54" s="236"/>
    </row>
    <row r="55" spans="2:11" ht="31.5" customHeight="1" x14ac:dyDescent="0.2">
      <c r="B55" s="287" t="s">
        <v>81</v>
      </c>
      <c r="C55" s="907" t="s">
        <v>387</v>
      </c>
      <c r="D55" s="846"/>
      <c r="E55" s="908" t="s">
        <v>82</v>
      </c>
      <c r="F55" s="908"/>
      <c r="G55" s="909" t="s">
        <v>337</v>
      </c>
      <c r="H55" s="909"/>
      <c r="I55" s="910"/>
      <c r="J55" s="231"/>
      <c r="K55" s="231"/>
    </row>
    <row r="56" spans="2:11" ht="31.5" customHeight="1" x14ac:dyDescent="0.2">
      <c r="B56" s="283" t="s">
        <v>83</v>
      </c>
      <c r="C56" s="897" t="s">
        <v>345</v>
      </c>
      <c r="D56" s="898"/>
      <c r="E56" s="722" t="s">
        <v>87</v>
      </c>
      <c r="F56" s="722"/>
      <c r="G56" s="723" t="s">
        <v>414</v>
      </c>
      <c r="H56" s="723"/>
      <c r="I56" s="899"/>
      <c r="J56" s="231"/>
      <c r="K56" s="231"/>
    </row>
    <row r="57" spans="2:11" ht="31.5" customHeight="1" x14ac:dyDescent="0.2">
      <c r="B57" s="283" t="s">
        <v>85</v>
      </c>
      <c r="C57" s="721"/>
      <c r="D57" s="721"/>
      <c r="E57" s="724" t="s">
        <v>84</v>
      </c>
      <c r="F57" s="725"/>
      <c r="G57" s="728"/>
      <c r="H57" s="729"/>
      <c r="I57" s="902"/>
      <c r="J57" s="244"/>
      <c r="K57" s="244"/>
    </row>
    <row r="58" spans="2:11" ht="31.5" customHeight="1" thickBot="1" x14ac:dyDescent="0.25">
      <c r="B58" s="192" t="s">
        <v>86</v>
      </c>
      <c r="C58" s="906"/>
      <c r="D58" s="906"/>
      <c r="E58" s="900"/>
      <c r="F58" s="901"/>
      <c r="G58" s="903"/>
      <c r="H58" s="904"/>
      <c r="I58" s="905"/>
      <c r="J58" s="244"/>
      <c r="K58" s="244"/>
    </row>
    <row r="59" spans="2:11" hidden="1" x14ac:dyDescent="0.2">
      <c r="B59" s="28"/>
      <c r="G59" s="28"/>
      <c r="I59" s="162"/>
      <c r="J59" s="245"/>
      <c r="K59" s="245"/>
    </row>
    <row r="60" spans="2:11" hidden="1" x14ac:dyDescent="0.2">
      <c r="B60" s="193"/>
      <c r="C60" s="194"/>
      <c r="D60" s="194"/>
      <c r="E60" s="195"/>
      <c r="F60" s="195"/>
      <c r="G60" s="196"/>
      <c r="H60" s="197"/>
      <c r="I60" s="194"/>
      <c r="J60" s="246"/>
      <c r="K60" s="246"/>
    </row>
    <row r="61" spans="2:11" hidden="1" x14ac:dyDescent="0.2">
      <c r="B61" s="193"/>
      <c r="C61" s="194"/>
      <c r="D61" s="194"/>
      <c r="E61" s="195"/>
      <c r="F61" s="195"/>
      <c r="G61" s="196"/>
      <c r="H61" s="197"/>
      <c r="I61" s="194"/>
      <c r="J61" s="246"/>
      <c r="K61" s="246"/>
    </row>
    <row r="62" spans="2:11" hidden="1" x14ac:dyDescent="0.2">
      <c r="B62" s="193"/>
      <c r="C62" s="194"/>
      <c r="D62" s="194"/>
      <c r="E62" s="195"/>
      <c r="F62" s="195"/>
      <c r="G62" s="196"/>
      <c r="H62" s="197"/>
      <c r="I62" s="194"/>
      <c r="J62" s="246"/>
      <c r="K62" s="246"/>
    </row>
    <row r="63" spans="2:11" hidden="1" x14ac:dyDescent="0.2">
      <c r="B63" s="193"/>
      <c r="C63" s="194"/>
      <c r="D63" s="194"/>
      <c r="E63" s="195"/>
      <c r="F63" s="195"/>
      <c r="G63" s="196"/>
      <c r="H63" s="197"/>
      <c r="I63" s="194"/>
      <c r="J63" s="246"/>
      <c r="K63" s="246"/>
    </row>
    <row r="64" spans="2:11" hidden="1" x14ac:dyDescent="0.2">
      <c r="B64" s="193"/>
      <c r="C64" s="194"/>
      <c r="D64" s="194"/>
      <c r="E64" s="195"/>
      <c r="F64" s="195"/>
      <c r="G64" s="196"/>
      <c r="H64" s="197"/>
      <c r="I64" s="194"/>
      <c r="J64" s="246"/>
      <c r="K64" s="246"/>
    </row>
    <row r="65" spans="2:11" hidden="1" x14ac:dyDescent="0.2">
      <c r="B65" s="193"/>
      <c r="C65" s="194"/>
      <c r="D65" s="194"/>
      <c r="E65" s="195"/>
      <c r="F65" s="195"/>
      <c r="G65" s="196"/>
      <c r="H65" s="197"/>
      <c r="I65" s="194"/>
      <c r="J65" s="246"/>
      <c r="K65" s="246"/>
    </row>
    <row r="66" spans="2:11" hidden="1" x14ac:dyDescent="0.2">
      <c r="B66" s="193"/>
      <c r="C66" s="194"/>
      <c r="D66" s="194"/>
      <c r="E66" s="195"/>
      <c r="F66" s="195"/>
      <c r="G66" s="196"/>
      <c r="H66" s="197"/>
      <c r="I66" s="194"/>
      <c r="J66" s="246"/>
      <c r="K66" s="246"/>
    </row>
    <row r="67" spans="2:11" hidden="1" x14ac:dyDescent="0.2">
      <c r="B67" s="193"/>
      <c r="C67" s="194"/>
      <c r="D67" s="194"/>
      <c r="E67" s="195"/>
      <c r="F67" s="195"/>
      <c r="G67" s="196"/>
      <c r="H67" s="197"/>
      <c r="I67" s="194"/>
      <c r="J67" s="246"/>
      <c r="K67" s="246"/>
    </row>
  </sheetData>
  <sheetProtection formatCells="0" formatColumns="0" formatRows="0"/>
  <dataConsolidate/>
  <mergeCells count="65">
    <mergeCell ref="B2:B5"/>
    <mergeCell ref="C2:I2"/>
    <mergeCell ref="C3:I3"/>
    <mergeCell ref="C4:I4"/>
    <mergeCell ref="C5:F5"/>
    <mergeCell ref="G5:I5"/>
    <mergeCell ref="B6:I6"/>
    <mergeCell ref="B7:I7"/>
    <mergeCell ref="B8:I8"/>
    <mergeCell ref="D9:E9"/>
    <mergeCell ref="D10:E10"/>
    <mergeCell ref="F10:G10"/>
    <mergeCell ref="F9:I9"/>
    <mergeCell ref="C18:I18"/>
    <mergeCell ref="C11:F11"/>
    <mergeCell ref="H11:I11"/>
    <mergeCell ref="C12:F12"/>
    <mergeCell ref="H12:I12"/>
    <mergeCell ref="C13:I13"/>
    <mergeCell ref="C14:I14"/>
    <mergeCell ref="C15:F15"/>
    <mergeCell ref="H15:I15"/>
    <mergeCell ref="C16:F16"/>
    <mergeCell ref="H16:I16"/>
    <mergeCell ref="C17:I17"/>
    <mergeCell ref="C19:I19"/>
    <mergeCell ref="C20:I20"/>
    <mergeCell ref="B21:B22"/>
    <mergeCell ref="C21:E21"/>
    <mergeCell ref="F21:I21"/>
    <mergeCell ref="C22:E22"/>
    <mergeCell ref="F22:I22"/>
    <mergeCell ref="C42:I42"/>
    <mergeCell ref="C23:E23"/>
    <mergeCell ref="F23:I23"/>
    <mergeCell ref="C24:E24"/>
    <mergeCell ref="F24:I24"/>
    <mergeCell ref="C25:E25"/>
    <mergeCell ref="G25:I25"/>
    <mergeCell ref="C26:E26"/>
    <mergeCell ref="G26:I26"/>
    <mergeCell ref="C27:E27"/>
    <mergeCell ref="G27:I27"/>
    <mergeCell ref="B28:I2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56:D56"/>
    <mergeCell ref="E56:F56"/>
    <mergeCell ref="G56:I56"/>
    <mergeCell ref="C57:D57"/>
    <mergeCell ref="E57:F58"/>
    <mergeCell ref="G57:I58"/>
    <mergeCell ref="C58:D58"/>
  </mergeCells>
  <dataValidations count="8">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prompt=" - " sqref="C12">
      <formula1>$M$9:$M$12</formula1>
    </dataValidation>
    <dataValidation type="list" allowBlank="1" showInputMessage="1" showErrorMessage="1" prompt=" - " sqref="C27">
      <formula1>$M$15:$M$18</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P27"/>
  <sheetViews>
    <sheetView topLeftCell="A16" zoomScale="70" zoomScaleNormal="70" workbookViewId="0">
      <selection activeCell="J16" sqref="J16"/>
    </sheetView>
  </sheetViews>
  <sheetFormatPr baseColWidth="10" defaultRowHeight="12.75" x14ac:dyDescent="0.2"/>
  <cols>
    <col min="1" max="1" width="1.28515625" style="338" customWidth="1"/>
    <col min="2" max="2" width="28.140625" style="337" customWidth="1"/>
    <col min="3" max="3" width="34.5703125" style="338" customWidth="1"/>
    <col min="4" max="4" width="20.5703125" style="338" customWidth="1"/>
    <col min="5" max="5" width="10.28515625" style="338" customWidth="1"/>
    <col min="6" max="6" width="69.28515625" style="338" customWidth="1"/>
    <col min="7" max="7" width="16.140625" style="338" customWidth="1"/>
    <col min="8" max="8" width="18" style="338" customWidth="1"/>
    <col min="9" max="9" width="16.28515625" style="337" customWidth="1"/>
    <col min="10" max="10" width="15.7109375" style="337" customWidth="1"/>
    <col min="11" max="11" width="37.140625" style="338" customWidth="1"/>
    <col min="12" max="12" width="53.140625" style="415" customWidth="1"/>
    <col min="13" max="13" width="11.42578125" style="415"/>
    <col min="14" max="14" width="16.85546875" style="415" bestFit="1" customWidth="1"/>
    <col min="15" max="107" width="11.42578125" style="338"/>
    <col min="108" max="108" width="11.42578125" style="338" customWidth="1"/>
    <col min="109" max="197" width="11.42578125" style="338"/>
    <col min="198" max="198" width="1.42578125" style="338" customWidth="1"/>
    <col min="199" max="256" width="11.42578125" style="338"/>
    <col min="257" max="257" width="1.28515625" style="338" customWidth="1"/>
    <col min="258" max="258" width="28.140625" style="338" customWidth="1"/>
    <col min="259" max="259" width="34.5703125" style="338" customWidth="1"/>
    <col min="260" max="260" width="16.28515625" style="338" customWidth="1"/>
    <col min="261" max="261" width="5.85546875" style="338" customWidth="1"/>
    <col min="262" max="262" width="47" style="338" customWidth="1"/>
    <col min="263" max="264" width="16.140625" style="338" customWidth="1"/>
    <col min="265" max="265" width="16.28515625" style="338" customWidth="1"/>
    <col min="266" max="266" width="15.7109375" style="338" customWidth="1"/>
    <col min="267" max="267" width="32" style="338" customWidth="1"/>
    <col min="268" max="363" width="11.42578125" style="338"/>
    <col min="364" max="364" width="11.42578125" style="338" customWidth="1"/>
    <col min="365" max="453" width="11.42578125" style="338"/>
    <col min="454" max="454" width="1.42578125" style="338" customWidth="1"/>
    <col min="455" max="512" width="11.42578125" style="338"/>
    <col min="513" max="513" width="1.28515625" style="338" customWidth="1"/>
    <col min="514" max="514" width="28.140625" style="338" customWidth="1"/>
    <col min="515" max="515" width="34.5703125" style="338" customWidth="1"/>
    <col min="516" max="516" width="16.28515625" style="338" customWidth="1"/>
    <col min="517" max="517" width="5.85546875" style="338" customWidth="1"/>
    <col min="518" max="518" width="47" style="338" customWidth="1"/>
    <col min="519" max="520" width="16.140625" style="338" customWidth="1"/>
    <col min="521" max="521" width="16.28515625" style="338" customWidth="1"/>
    <col min="522" max="522" width="15.7109375" style="338" customWidth="1"/>
    <col min="523" max="523" width="32" style="338" customWidth="1"/>
    <col min="524" max="619" width="11.42578125" style="338"/>
    <col min="620" max="620" width="11.42578125" style="338" customWidth="1"/>
    <col min="621" max="709" width="11.42578125" style="338"/>
    <col min="710" max="710" width="1.42578125" style="338" customWidth="1"/>
    <col min="711" max="768" width="11.42578125" style="338"/>
    <col min="769" max="769" width="1.28515625" style="338" customWidth="1"/>
    <col min="770" max="770" width="28.140625" style="338" customWidth="1"/>
    <col min="771" max="771" width="34.5703125" style="338" customWidth="1"/>
    <col min="772" max="772" width="16.28515625" style="338" customWidth="1"/>
    <col min="773" max="773" width="5.85546875" style="338" customWidth="1"/>
    <col min="774" max="774" width="47" style="338" customWidth="1"/>
    <col min="775" max="776" width="16.140625" style="338" customWidth="1"/>
    <col min="777" max="777" width="16.28515625" style="338" customWidth="1"/>
    <col min="778" max="778" width="15.7109375" style="338" customWidth="1"/>
    <col min="779" max="779" width="32" style="338" customWidth="1"/>
    <col min="780" max="875" width="11.42578125" style="338"/>
    <col min="876" max="876" width="11.42578125" style="338" customWidth="1"/>
    <col min="877" max="965" width="11.42578125" style="338"/>
    <col min="966" max="966" width="1.42578125" style="338" customWidth="1"/>
    <col min="967" max="1024" width="11.42578125" style="338"/>
    <col min="1025" max="1025" width="1.28515625" style="338" customWidth="1"/>
    <col min="1026" max="1026" width="28.140625" style="338" customWidth="1"/>
    <col min="1027" max="1027" width="34.5703125" style="338" customWidth="1"/>
    <col min="1028" max="1028" width="16.28515625" style="338" customWidth="1"/>
    <col min="1029" max="1029" width="5.85546875" style="338" customWidth="1"/>
    <col min="1030" max="1030" width="47" style="338" customWidth="1"/>
    <col min="1031" max="1032" width="16.140625" style="338" customWidth="1"/>
    <col min="1033" max="1033" width="16.28515625" style="338" customWidth="1"/>
    <col min="1034" max="1034" width="15.7109375" style="338" customWidth="1"/>
    <col min="1035" max="1035" width="32" style="338" customWidth="1"/>
    <col min="1036" max="1131" width="11.42578125" style="338"/>
    <col min="1132" max="1132" width="11.42578125" style="338" customWidth="1"/>
    <col min="1133" max="1221" width="11.42578125" style="338"/>
    <col min="1222" max="1222" width="1.42578125" style="338" customWidth="1"/>
    <col min="1223" max="1280" width="11.42578125" style="338"/>
    <col min="1281" max="1281" width="1.28515625" style="338" customWidth="1"/>
    <col min="1282" max="1282" width="28.140625" style="338" customWidth="1"/>
    <col min="1283" max="1283" width="34.5703125" style="338" customWidth="1"/>
    <col min="1284" max="1284" width="16.28515625" style="338" customWidth="1"/>
    <col min="1285" max="1285" width="5.85546875" style="338" customWidth="1"/>
    <col min="1286" max="1286" width="47" style="338" customWidth="1"/>
    <col min="1287" max="1288" width="16.140625" style="338" customWidth="1"/>
    <col min="1289" max="1289" width="16.28515625" style="338" customWidth="1"/>
    <col min="1290" max="1290" width="15.7109375" style="338" customWidth="1"/>
    <col min="1291" max="1291" width="32" style="338" customWidth="1"/>
    <col min="1292" max="1387" width="11.42578125" style="338"/>
    <col min="1388" max="1388" width="11.42578125" style="338" customWidth="1"/>
    <col min="1389" max="1477" width="11.42578125" style="338"/>
    <col min="1478" max="1478" width="1.42578125" style="338" customWidth="1"/>
    <col min="1479" max="1536" width="11.42578125" style="338"/>
    <col min="1537" max="1537" width="1.28515625" style="338" customWidth="1"/>
    <col min="1538" max="1538" width="28.140625" style="338" customWidth="1"/>
    <col min="1539" max="1539" width="34.5703125" style="338" customWidth="1"/>
    <col min="1540" max="1540" width="16.28515625" style="338" customWidth="1"/>
    <col min="1541" max="1541" width="5.85546875" style="338" customWidth="1"/>
    <col min="1542" max="1542" width="47" style="338" customWidth="1"/>
    <col min="1543" max="1544" width="16.140625" style="338" customWidth="1"/>
    <col min="1545" max="1545" width="16.28515625" style="338" customWidth="1"/>
    <col min="1546" max="1546" width="15.7109375" style="338" customWidth="1"/>
    <col min="1547" max="1547" width="32" style="338" customWidth="1"/>
    <col min="1548" max="1643" width="11.42578125" style="338"/>
    <col min="1644" max="1644" width="11.42578125" style="338" customWidth="1"/>
    <col min="1645" max="1733" width="11.42578125" style="338"/>
    <col min="1734" max="1734" width="1.42578125" style="338" customWidth="1"/>
    <col min="1735" max="1792" width="11.42578125" style="338"/>
    <col min="1793" max="1793" width="1.28515625" style="338" customWidth="1"/>
    <col min="1794" max="1794" width="28.140625" style="338" customWidth="1"/>
    <col min="1795" max="1795" width="34.5703125" style="338" customWidth="1"/>
    <col min="1796" max="1796" width="16.28515625" style="338" customWidth="1"/>
    <col min="1797" max="1797" width="5.85546875" style="338" customWidth="1"/>
    <col min="1798" max="1798" width="47" style="338" customWidth="1"/>
    <col min="1799" max="1800" width="16.140625" style="338" customWidth="1"/>
    <col min="1801" max="1801" width="16.28515625" style="338" customWidth="1"/>
    <col min="1802" max="1802" width="15.7109375" style="338" customWidth="1"/>
    <col min="1803" max="1803" width="32" style="338" customWidth="1"/>
    <col min="1804" max="1899" width="11.42578125" style="338"/>
    <col min="1900" max="1900" width="11.42578125" style="338" customWidth="1"/>
    <col min="1901" max="1989" width="11.42578125" style="338"/>
    <col min="1990" max="1990" width="1.42578125" style="338" customWidth="1"/>
    <col min="1991" max="2048" width="11.42578125" style="338"/>
    <col min="2049" max="2049" width="1.28515625" style="338" customWidth="1"/>
    <col min="2050" max="2050" width="28.140625" style="338" customWidth="1"/>
    <col min="2051" max="2051" width="34.5703125" style="338" customWidth="1"/>
    <col min="2052" max="2052" width="16.28515625" style="338" customWidth="1"/>
    <col min="2053" max="2053" width="5.85546875" style="338" customWidth="1"/>
    <col min="2054" max="2054" width="47" style="338" customWidth="1"/>
    <col min="2055" max="2056" width="16.140625" style="338" customWidth="1"/>
    <col min="2057" max="2057" width="16.28515625" style="338" customWidth="1"/>
    <col min="2058" max="2058" width="15.7109375" style="338" customWidth="1"/>
    <col min="2059" max="2059" width="32" style="338" customWidth="1"/>
    <col min="2060" max="2155" width="11.42578125" style="338"/>
    <col min="2156" max="2156" width="11.42578125" style="338" customWidth="1"/>
    <col min="2157" max="2245" width="11.42578125" style="338"/>
    <col min="2246" max="2246" width="1.42578125" style="338" customWidth="1"/>
    <col min="2247" max="2304" width="11.42578125" style="338"/>
    <col min="2305" max="2305" width="1.28515625" style="338" customWidth="1"/>
    <col min="2306" max="2306" width="28.140625" style="338" customWidth="1"/>
    <col min="2307" max="2307" width="34.5703125" style="338" customWidth="1"/>
    <col min="2308" max="2308" width="16.28515625" style="338" customWidth="1"/>
    <col min="2309" max="2309" width="5.85546875" style="338" customWidth="1"/>
    <col min="2310" max="2310" width="47" style="338" customWidth="1"/>
    <col min="2311" max="2312" width="16.140625" style="338" customWidth="1"/>
    <col min="2313" max="2313" width="16.28515625" style="338" customWidth="1"/>
    <col min="2314" max="2314" width="15.7109375" style="338" customWidth="1"/>
    <col min="2315" max="2315" width="32" style="338" customWidth="1"/>
    <col min="2316" max="2411" width="11.42578125" style="338"/>
    <col min="2412" max="2412" width="11.42578125" style="338" customWidth="1"/>
    <col min="2413" max="2501" width="11.42578125" style="338"/>
    <col min="2502" max="2502" width="1.42578125" style="338" customWidth="1"/>
    <col min="2503" max="2560" width="11.42578125" style="338"/>
    <col min="2561" max="2561" width="1.28515625" style="338" customWidth="1"/>
    <col min="2562" max="2562" width="28.140625" style="338" customWidth="1"/>
    <col min="2563" max="2563" width="34.5703125" style="338" customWidth="1"/>
    <col min="2564" max="2564" width="16.28515625" style="338" customWidth="1"/>
    <col min="2565" max="2565" width="5.85546875" style="338" customWidth="1"/>
    <col min="2566" max="2566" width="47" style="338" customWidth="1"/>
    <col min="2567" max="2568" width="16.140625" style="338" customWidth="1"/>
    <col min="2569" max="2569" width="16.28515625" style="338" customWidth="1"/>
    <col min="2570" max="2570" width="15.7109375" style="338" customWidth="1"/>
    <col min="2571" max="2571" width="32" style="338" customWidth="1"/>
    <col min="2572" max="2667" width="11.42578125" style="338"/>
    <col min="2668" max="2668" width="11.42578125" style="338" customWidth="1"/>
    <col min="2669" max="2757" width="11.42578125" style="338"/>
    <col min="2758" max="2758" width="1.42578125" style="338" customWidth="1"/>
    <col min="2759" max="2816" width="11.42578125" style="338"/>
    <col min="2817" max="2817" width="1.28515625" style="338" customWidth="1"/>
    <col min="2818" max="2818" width="28.140625" style="338" customWidth="1"/>
    <col min="2819" max="2819" width="34.5703125" style="338" customWidth="1"/>
    <col min="2820" max="2820" width="16.28515625" style="338" customWidth="1"/>
    <col min="2821" max="2821" width="5.85546875" style="338" customWidth="1"/>
    <col min="2822" max="2822" width="47" style="338" customWidth="1"/>
    <col min="2823" max="2824" width="16.140625" style="338" customWidth="1"/>
    <col min="2825" max="2825" width="16.28515625" style="338" customWidth="1"/>
    <col min="2826" max="2826" width="15.7109375" style="338" customWidth="1"/>
    <col min="2827" max="2827" width="32" style="338" customWidth="1"/>
    <col min="2828" max="2923" width="11.42578125" style="338"/>
    <col min="2924" max="2924" width="11.42578125" style="338" customWidth="1"/>
    <col min="2925" max="3013" width="11.42578125" style="338"/>
    <col min="3014" max="3014" width="1.42578125" style="338" customWidth="1"/>
    <col min="3015" max="3072" width="11.42578125" style="338"/>
    <col min="3073" max="3073" width="1.28515625" style="338" customWidth="1"/>
    <col min="3074" max="3074" width="28.140625" style="338" customWidth="1"/>
    <col min="3075" max="3075" width="34.5703125" style="338" customWidth="1"/>
    <col min="3076" max="3076" width="16.28515625" style="338" customWidth="1"/>
    <col min="3077" max="3077" width="5.85546875" style="338" customWidth="1"/>
    <col min="3078" max="3078" width="47" style="338" customWidth="1"/>
    <col min="3079" max="3080" width="16.140625" style="338" customWidth="1"/>
    <col min="3081" max="3081" width="16.28515625" style="338" customWidth="1"/>
    <col min="3082" max="3082" width="15.7109375" style="338" customWidth="1"/>
    <col min="3083" max="3083" width="32" style="338" customWidth="1"/>
    <col min="3084" max="3179" width="11.42578125" style="338"/>
    <col min="3180" max="3180" width="11.42578125" style="338" customWidth="1"/>
    <col min="3181" max="3269" width="11.42578125" style="338"/>
    <col min="3270" max="3270" width="1.42578125" style="338" customWidth="1"/>
    <col min="3271" max="3328" width="11.42578125" style="338"/>
    <col min="3329" max="3329" width="1.28515625" style="338" customWidth="1"/>
    <col min="3330" max="3330" width="28.140625" style="338" customWidth="1"/>
    <col min="3331" max="3331" width="34.5703125" style="338" customWidth="1"/>
    <col min="3332" max="3332" width="16.28515625" style="338" customWidth="1"/>
    <col min="3333" max="3333" width="5.85546875" style="338" customWidth="1"/>
    <col min="3334" max="3334" width="47" style="338" customWidth="1"/>
    <col min="3335" max="3336" width="16.140625" style="338" customWidth="1"/>
    <col min="3337" max="3337" width="16.28515625" style="338" customWidth="1"/>
    <col min="3338" max="3338" width="15.7109375" style="338" customWidth="1"/>
    <col min="3339" max="3339" width="32" style="338" customWidth="1"/>
    <col min="3340" max="3435" width="11.42578125" style="338"/>
    <col min="3436" max="3436" width="11.42578125" style="338" customWidth="1"/>
    <col min="3437" max="3525" width="11.42578125" style="338"/>
    <col min="3526" max="3526" width="1.42578125" style="338" customWidth="1"/>
    <col min="3527" max="3584" width="11.42578125" style="338"/>
    <col min="3585" max="3585" width="1.28515625" style="338" customWidth="1"/>
    <col min="3586" max="3586" width="28.140625" style="338" customWidth="1"/>
    <col min="3587" max="3587" width="34.5703125" style="338" customWidth="1"/>
    <col min="3588" max="3588" width="16.28515625" style="338" customWidth="1"/>
    <col min="3589" max="3589" width="5.85546875" style="338" customWidth="1"/>
    <col min="3590" max="3590" width="47" style="338" customWidth="1"/>
    <col min="3591" max="3592" width="16.140625" style="338" customWidth="1"/>
    <col min="3593" max="3593" width="16.28515625" style="338" customWidth="1"/>
    <col min="3594" max="3594" width="15.7109375" style="338" customWidth="1"/>
    <col min="3595" max="3595" width="32" style="338" customWidth="1"/>
    <col min="3596" max="3691" width="11.42578125" style="338"/>
    <col min="3692" max="3692" width="11.42578125" style="338" customWidth="1"/>
    <col min="3693" max="3781" width="11.42578125" style="338"/>
    <col min="3782" max="3782" width="1.42578125" style="338" customWidth="1"/>
    <col min="3783" max="3840" width="11.42578125" style="338"/>
    <col min="3841" max="3841" width="1.28515625" style="338" customWidth="1"/>
    <col min="3842" max="3842" width="28.140625" style="338" customWidth="1"/>
    <col min="3843" max="3843" width="34.5703125" style="338" customWidth="1"/>
    <col min="3844" max="3844" width="16.28515625" style="338" customWidth="1"/>
    <col min="3845" max="3845" width="5.85546875" style="338" customWidth="1"/>
    <col min="3846" max="3846" width="47" style="338" customWidth="1"/>
    <col min="3847" max="3848" width="16.140625" style="338" customWidth="1"/>
    <col min="3849" max="3849" width="16.28515625" style="338" customWidth="1"/>
    <col min="3850" max="3850" width="15.7109375" style="338" customWidth="1"/>
    <col min="3851" max="3851" width="32" style="338" customWidth="1"/>
    <col min="3852" max="3947" width="11.42578125" style="338"/>
    <col min="3948" max="3948" width="11.42578125" style="338" customWidth="1"/>
    <col min="3949" max="4037" width="11.42578125" style="338"/>
    <col min="4038" max="4038" width="1.42578125" style="338" customWidth="1"/>
    <col min="4039" max="4096" width="11.42578125" style="338"/>
    <col min="4097" max="4097" width="1.28515625" style="338" customWidth="1"/>
    <col min="4098" max="4098" width="28.140625" style="338" customWidth="1"/>
    <col min="4099" max="4099" width="34.5703125" style="338" customWidth="1"/>
    <col min="4100" max="4100" width="16.28515625" style="338" customWidth="1"/>
    <col min="4101" max="4101" width="5.85546875" style="338" customWidth="1"/>
    <col min="4102" max="4102" width="47" style="338" customWidth="1"/>
    <col min="4103" max="4104" width="16.140625" style="338" customWidth="1"/>
    <col min="4105" max="4105" width="16.28515625" style="338" customWidth="1"/>
    <col min="4106" max="4106" width="15.7109375" style="338" customWidth="1"/>
    <col min="4107" max="4107" width="32" style="338" customWidth="1"/>
    <col min="4108" max="4203" width="11.42578125" style="338"/>
    <col min="4204" max="4204" width="11.42578125" style="338" customWidth="1"/>
    <col min="4205" max="4293" width="11.42578125" style="338"/>
    <col min="4294" max="4294" width="1.42578125" style="338" customWidth="1"/>
    <col min="4295" max="4352" width="11.42578125" style="338"/>
    <col min="4353" max="4353" width="1.28515625" style="338" customWidth="1"/>
    <col min="4354" max="4354" width="28.140625" style="338" customWidth="1"/>
    <col min="4355" max="4355" width="34.5703125" style="338" customWidth="1"/>
    <col min="4356" max="4356" width="16.28515625" style="338" customWidth="1"/>
    <col min="4357" max="4357" width="5.85546875" style="338" customWidth="1"/>
    <col min="4358" max="4358" width="47" style="338" customWidth="1"/>
    <col min="4359" max="4360" width="16.140625" style="338" customWidth="1"/>
    <col min="4361" max="4361" width="16.28515625" style="338" customWidth="1"/>
    <col min="4362" max="4362" width="15.7109375" style="338" customWidth="1"/>
    <col min="4363" max="4363" width="32" style="338" customWidth="1"/>
    <col min="4364" max="4459" width="11.42578125" style="338"/>
    <col min="4460" max="4460" width="11.42578125" style="338" customWidth="1"/>
    <col min="4461" max="4549" width="11.42578125" style="338"/>
    <col min="4550" max="4550" width="1.42578125" style="338" customWidth="1"/>
    <col min="4551" max="4608" width="11.42578125" style="338"/>
    <col min="4609" max="4609" width="1.28515625" style="338" customWidth="1"/>
    <col min="4610" max="4610" width="28.140625" style="338" customWidth="1"/>
    <col min="4611" max="4611" width="34.5703125" style="338" customWidth="1"/>
    <col min="4612" max="4612" width="16.28515625" style="338" customWidth="1"/>
    <col min="4613" max="4613" width="5.85546875" style="338" customWidth="1"/>
    <col min="4614" max="4614" width="47" style="338" customWidth="1"/>
    <col min="4615" max="4616" width="16.140625" style="338" customWidth="1"/>
    <col min="4617" max="4617" width="16.28515625" style="338" customWidth="1"/>
    <col min="4618" max="4618" width="15.7109375" style="338" customWidth="1"/>
    <col min="4619" max="4619" width="32" style="338" customWidth="1"/>
    <col min="4620" max="4715" width="11.42578125" style="338"/>
    <col min="4716" max="4716" width="11.42578125" style="338" customWidth="1"/>
    <col min="4717" max="4805" width="11.42578125" style="338"/>
    <col min="4806" max="4806" width="1.42578125" style="338" customWidth="1"/>
    <col min="4807" max="4864" width="11.42578125" style="338"/>
    <col min="4865" max="4865" width="1.28515625" style="338" customWidth="1"/>
    <col min="4866" max="4866" width="28.140625" style="338" customWidth="1"/>
    <col min="4867" max="4867" width="34.5703125" style="338" customWidth="1"/>
    <col min="4868" max="4868" width="16.28515625" style="338" customWidth="1"/>
    <col min="4869" max="4869" width="5.85546875" style="338" customWidth="1"/>
    <col min="4870" max="4870" width="47" style="338" customWidth="1"/>
    <col min="4871" max="4872" width="16.140625" style="338" customWidth="1"/>
    <col min="4873" max="4873" width="16.28515625" style="338" customWidth="1"/>
    <col min="4874" max="4874" width="15.7109375" style="338" customWidth="1"/>
    <col min="4875" max="4875" width="32" style="338" customWidth="1"/>
    <col min="4876" max="4971" width="11.42578125" style="338"/>
    <col min="4972" max="4972" width="11.42578125" style="338" customWidth="1"/>
    <col min="4973" max="5061" width="11.42578125" style="338"/>
    <col min="5062" max="5062" width="1.42578125" style="338" customWidth="1"/>
    <col min="5063" max="5120" width="11.42578125" style="338"/>
    <col min="5121" max="5121" width="1.28515625" style="338" customWidth="1"/>
    <col min="5122" max="5122" width="28.140625" style="338" customWidth="1"/>
    <col min="5123" max="5123" width="34.5703125" style="338" customWidth="1"/>
    <col min="5124" max="5124" width="16.28515625" style="338" customWidth="1"/>
    <col min="5125" max="5125" width="5.85546875" style="338" customWidth="1"/>
    <col min="5126" max="5126" width="47" style="338" customWidth="1"/>
    <col min="5127" max="5128" width="16.140625" style="338" customWidth="1"/>
    <col min="5129" max="5129" width="16.28515625" style="338" customWidth="1"/>
    <col min="5130" max="5130" width="15.7109375" style="338" customWidth="1"/>
    <col min="5131" max="5131" width="32" style="338" customWidth="1"/>
    <col min="5132" max="5227" width="11.42578125" style="338"/>
    <col min="5228" max="5228" width="11.42578125" style="338" customWidth="1"/>
    <col min="5229" max="5317" width="11.42578125" style="338"/>
    <col min="5318" max="5318" width="1.42578125" style="338" customWidth="1"/>
    <col min="5319" max="5376" width="11.42578125" style="338"/>
    <col min="5377" max="5377" width="1.28515625" style="338" customWidth="1"/>
    <col min="5378" max="5378" width="28.140625" style="338" customWidth="1"/>
    <col min="5379" max="5379" width="34.5703125" style="338" customWidth="1"/>
    <col min="5380" max="5380" width="16.28515625" style="338" customWidth="1"/>
    <col min="5381" max="5381" width="5.85546875" style="338" customWidth="1"/>
    <col min="5382" max="5382" width="47" style="338" customWidth="1"/>
    <col min="5383" max="5384" width="16.140625" style="338" customWidth="1"/>
    <col min="5385" max="5385" width="16.28515625" style="338" customWidth="1"/>
    <col min="5386" max="5386" width="15.7109375" style="338" customWidth="1"/>
    <col min="5387" max="5387" width="32" style="338" customWidth="1"/>
    <col min="5388" max="5483" width="11.42578125" style="338"/>
    <col min="5484" max="5484" width="11.42578125" style="338" customWidth="1"/>
    <col min="5485" max="5573" width="11.42578125" style="338"/>
    <col min="5574" max="5574" width="1.42578125" style="338" customWidth="1"/>
    <col min="5575" max="5632" width="11.42578125" style="338"/>
    <col min="5633" max="5633" width="1.28515625" style="338" customWidth="1"/>
    <col min="5634" max="5634" width="28.140625" style="338" customWidth="1"/>
    <col min="5635" max="5635" width="34.5703125" style="338" customWidth="1"/>
    <col min="5636" max="5636" width="16.28515625" style="338" customWidth="1"/>
    <col min="5637" max="5637" width="5.85546875" style="338" customWidth="1"/>
    <col min="5638" max="5638" width="47" style="338" customWidth="1"/>
    <col min="5639" max="5640" width="16.140625" style="338" customWidth="1"/>
    <col min="5641" max="5641" width="16.28515625" style="338" customWidth="1"/>
    <col min="5642" max="5642" width="15.7109375" style="338" customWidth="1"/>
    <col min="5643" max="5643" width="32" style="338" customWidth="1"/>
    <col min="5644" max="5739" width="11.42578125" style="338"/>
    <col min="5740" max="5740" width="11.42578125" style="338" customWidth="1"/>
    <col min="5741" max="5829" width="11.42578125" style="338"/>
    <col min="5830" max="5830" width="1.42578125" style="338" customWidth="1"/>
    <col min="5831" max="5888" width="11.42578125" style="338"/>
    <col min="5889" max="5889" width="1.28515625" style="338" customWidth="1"/>
    <col min="5890" max="5890" width="28.140625" style="338" customWidth="1"/>
    <col min="5891" max="5891" width="34.5703125" style="338" customWidth="1"/>
    <col min="5892" max="5892" width="16.28515625" style="338" customWidth="1"/>
    <col min="5893" max="5893" width="5.85546875" style="338" customWidth="1"/>
    <col min="5894" max="5894" width="47" style="338" customWidth="1"/>
    <col min="5895" max="5896" width="16.140625" style="338" customWidth="1"/>
    <col min="5897" max="5897" width="16.28515625" style="338" customWidth="1"/>
    <col min="5898" max="5898" width="15.7109375" style="338" customWidth="1"/>
    <col min="5899" max="5899" width="32" style="338" customWidth="1"/>
    <col min="5900" max="5995" width="11.42578125" style="338"/>
    <col min="5996" max="5996" width="11.42578125" style="338" customWidth="1"/>
    <col min="5997" max="6085" width="11.42578125" style="338"/>
    <col min="6086" max="6086" width="1.42578125" style="338" customWidth="1"/>
    <col min="6087" max="6144" width="11.42578125" style="338"/>
    <col min="6145" max="6145" width="1.28515625" style="338" customWidth="1"/>
    <col min="6146" max="6146" width="28.140625" style="338" customWidth="1"/>
    <col min="6147" max="6147" width="34.5703125" style="338" customWidth="1"/>
    <col min="6148" max="6148" width="16.28515625" style="338" customWidth="1"/>
    <col min="6149" max="6149" width="5.85546875" style="338" customWidth="1"/>
    <col min="6150" max="6150" width="47" style="338" customWidth="1"/>
    <col min="6151" max="6152" width="16.140625" style="338" customWidth="1"/>
    <col min="6153" max="6153" width="16.28515625" style="338" customWidth="1"/>
    <col min="6154" max="6154" width="15.7109375" style="338" customWidth="1"/>
    <col min="6155" max="6155" width="32" style="338" customWidth="1"/>
    <col min="6156" max="6251" width="11.42578125" style="338"/>
    <col min="6252" max="6252" width="11.42578125" style="338" customWidth="1"/>
    <col min="6253" max="6341" width="11.42578125" style="338"/>
    <col min="6342" max="6342" width="1.42578125" style="338" customWidth="1"/>
    <col min="6343" max="6400" width="11.42578125" style="338"/>
    <col min="6401" max="6401" width="1.28515625" style="338" customWidth="1"/>
    <col min="6402" max="6402" width="28.140625" style="338" customWidth="1"/>
    <col min="6403" max="6403" width="34.5703125" style="338" customWidth="1"/>
    <col min="6404" max="6404" width="16.28515625" style="338" customWidth="1"/>
    <col min="6405" max="6405" width="5.85546875" style="338" customWidth="1"/>
    <col min="6406" max="6406" width="47" style="338" customWidth="1"/>
    <col min="6407" max="6408" width="16.140625" style="338" customWidth="1"/>
    <col min="6409" max="6409" width="16.28515625" style="338" customWidth="1"/>
    <col min="6410" max="6410" width="15.7109375" style="338" customWidth="1"/>
    <col min="6411" max="6411" width="32" style="338" customWidth="1"/>
    <col min="6412" max="6507" width="11.42578125" style="338"/>
    <col min="6508" max="6508" width="11.42578125" style="338" customWidth="1"/>
    <col min="6509" max="6597" width="11.42578125" style="338"/>
    <col min="6598" max="6598" width="1.42578125" style="338" customWidth="1"/>
    <col min="6599" max="6656" width="11.42578125" style="338"/>
    <col min="6657" max="6657" width="1.28515625" style="338" customWidth="1"/>
    <col min="6658" max="6658" width="28.140625" style="338" customWidth="1"/>
    <col min="6659" max="6659" width="34.5703125" style="338" customWidth="1"/>
    <col min="6660" max="6660" width="16.28515625" style="338" customWidth="1"/>
    <col min="6661" max="6661" width="5.85546875" style="338" customWidth="1"/>
    <col min="6662" max="6662" width="47" style="338" customWidth="1"/>
    <col min="6663" max="6664" width="16.140625" style="338" customWidth="1"/>
    <col min="6665" max="6665" width="16.28515625" style="338" customWidth="1"/>
    <col min="6666" max="6666" width="15.7109375" style="338" customWidth="1"/>
    <col min="6667" max="6667" width="32" style="338" customWidth="1"/>
    <col min="6668" max="6763" width="11.42578125" style="338"/>
    <col min="6764" max="6764" width="11.42578125" style="338" customWidth="1"/>
    <col min="6765" max="6853" width="11.42578125" style="338"/>
    <col min="6854" max="6854" width="1.42578125" style="338" customWidth="1"/>
    <col min="6855" max="6912" width="11.42578125" style="338"/>
    <col min="6913" max="6913" width="1.28515625" style="338" customWidth="1"/>
    <col min="6914" max="6914" width="28.140625" style="338" customWidth="1"/>
    <col min="6915" max="6915" width="34.5703125" style="338" customWidth="1"/>
    <col min="6916" max="6916" width="16.28515625" style="338" customWidth="1"/>
    <col min="6917" max="6917" width="5.85546875" style="338" customWidth="1"/>
    <col min="6918" max="6918" width="47" style="338" customWidth="1"/>
    <col min="6919" max="6920" width="16.140625" style="338" customWidth="1"/>
    <col min="6921" max="6921" width="16.28515625" style="338" customWidth="1"/>
    <col min="6922" max="6922" width="15.7109375" style="338" customWidth="1"/>
    <col min="6923" max="6923" width="32" style="338" customWidth="1"/>
    <col min="6924" max="7019" width="11.42578125" style="338"/>
    <col min="7020" max="7020" width="11.42578125" style="338" customWidth="1"/>
    <col min="7021" max="7109" width="11.42578125" style="338"/>
    <col min="7110" max="7110" width="1.42578125" style="338" customWidth="1"/>
    <col min="7111" max="7168" width="11.42578125" style="338"/>
    <col min="7169" max="7169" width="1.28515625" style="338" customWidth="1"/>
    <col min="7170" max="7170" width="28.140625" style="338" customWidth="1"/>
    <col min="7171" max="7171" width="34.5703125" style="338" customWidth="1"/>
    <col min="7172" max="7172" width="16.28515625" style="338" customWidth="1"/>
    <col min="7173" max="7173" width="5.85546875" style="338" customWidth="1"/>
    <col min="7174" max="7174" width="47" style="338" customWidth="1"/>
    <col min="7175" max="7176" width="16.140625" style="338" customWidth="1"/>
    <col min="7177" max="7177" width="16.28515625" style="338" customWidth="1"/>
    <col min="7178" max="7178" width="15.7109375" style="338" customWidth="1"/>
    <col min="7179" max="7179" width="32" style="338" customWidth="1"/>
    <col min="7180" max="7275" width="11.42578125" style="338"/>
    <col min="7276" max="7276" width="11.42578125" style="338" customWidth="1"/>
    <col min="7277" max="7365" width="11.42578125" style="338"/>
    <col min="7366" max="7366" width="1.42578125" style="338" customWidth="1"/>
    <col min="7367" max="7424" width="11.42578125" style="338"/>
    <col min="7425" max="7425" width="1.28515625" style="338" customWidth="1"/>
    <col min="7426" max="7426" width="28.140625" style="338" customWidth="1"/>
    <col min="7427" max="7427" width="34.5703125" style="338" customWidth="1"/>
    <col min="7428" max="7428" width="16.28515625" style="338" customWidth="1"/>
    <col min="7429" max="7429" width="5.85546875" style="338" customWidth="1"/>
    <col min="7430" max="7430" width="47" style="338" customWidth="1"/>
    <col min="7431" max="7432" width="16.140625" style="338" customWidth="1"/>
    <col min="7433" max="7433" width="16.28515625" style="338" customWidth="1"/>
    <col min="7434" max="7434" width="15.7109375" style="338" customWidth="1"/>
    <col min="7435" max="7435" width="32" style="338" customWidth="1"/>
    <col min="7436" max="7531" width="11.42578125" style="338"/>
    <col min="7532" max="7532" width="11.42578125" style="338" customWidth="1"/>
    <col min="7533" max="7621" width="11.42578125" style="338"/>
    <col min="7622" max="7622" width="1.42578125" style="338" customWidth="1"/>
    <col min="7623" max="7680" width="11.42578125" style="338"/>
    <col min="7681" max="7681" width="1.28515625" style="338" customWidth="1"/>
    <col min="7682" max="7682" width="28.140625" style="338" customWidth="1"/>
    <col min="7683" max="7683" width="34.5703125" style="338" customWidth="1"/>
    <col min="7684" max="7684" width="16.28515625" style="338" customWidth="1"/>
    <col min="7685" max="7685" width="5.85546875" style="338" customWidth="1"/>
    <col min="7686" max="7686" width="47" style="338" customWidth="1"/>
    <col min="7687" max="7688" width="16.140625" style="338" customWidth="1"/>
    <col min="7689" max="7689" width="16.28515625" style="338" customWidth="1"/>
    <col min="7690" max="7690" width="15.7109375" style="338" customWidth="1"/>
    <col min="7691" max="7691" width="32" style="338" customWidth="1"/>
    <col min="7692" max="7787" width="11.42578125" style="338"/>
    <col min="7788" max="7788" width="11.42578125" style="338" customWidth="1"/>
    <col min="7789" max="7877" width="11.42578125" style="338"/>
    <col min="7878" max="7878" width="1.42578125" style="338" customWidth="1"/>
    <col min="7879" max="7936" width="11.42578125" style="338"/>
    <col min="7937" max="7937" width="1.28515625" style="338" customWidth="1"/>
    <col min="7938" max="7938" width="28.140625" style="338" customWidth="1"/>
    <col min="7939" max="7939" width="34.5703125" style="338" customWidth="1"/>
    <col min="7940" max="7940" width="16.28515625" style="338" customWidth="1"/>
    <col min="7941" max="7941" width="5.85546875" style="338" customWidth="1"/>
    <col min="7942" max="7942" width="47" style="338" customWidth="1"/>
    <col min="7943" max="7944" width="16.140625" style="338" customWidth="1"/>
    <col min="7945" max="7945" width="16.28515625" style="338" customWidth="1"/>
    <col min="7946" max="7946" width="15.7109375" style="338" customWidth="1"/>
    <col min="7947" max="7947" width="32" style="338" customWidth="1"/>
    <col min="7948" max="8043" width="11.42578125" style="338"/>
    <col min="8044" max="8044" width="11.42578125" style="338" customWidth="1"/>
    <col min="8045" max="8133" width="11.42578125" style="338"/>
    <col min="8134" max="8134" width="1.42578125" style="338" customWidth="1"/>
    <col min="8135" max="8192" width="11.42578125" style="338"/>
    <col min="8193" max="8193" width="1.28515625" style="338" customWidth="1"/>
    <col min="8194" max="8194" width="28.140625" style="338" customWidth="1"/>
    <col min="8195" max="8195" width="34.5703125" style="338" customWidth="1"/>
    <col min="8196" max="8196" width="16.28515625" style="338" customWidth="1"/>
    <col min="8197" max="8197" width="5.85546875" style="338" customWidth="1"/>
    <col min="8198" max="8198" width="47" style="338" customWidth="1"/>
    <col min="8199" max="8200" width="16.140625" style="338" customWidth="1"/>
    <col min="8201" max="8201" width="16.28515625" style="338" customWidth="1"/>
    <col min="8202" max="8202" width="15.7109375" style="338" customWidth="1"/>
    <col min="8203" max="8203" width="32" style="338" customWidth="1"/>
    <col min="8204" max="8299" width="11.42578125" style="338"/>
    <col min="8300" max="8300" width="11.42578125" style="338" customWidth="1"/>
    <col min="8301" max="8389" width="11.42578125" style="338"/>
    <col min="8390" max="8390" width="1.42578125" style="338" customWidth="1"/>
    <col min="8391" max="8448" width="11.42578125" style="338"/>
    <col min="8449" max="8449" width="1.28515625" style="338" customWidth="1"/>
    <col min="8450" max="8450" width="28.140625" style="338" customWidth="1"/>
    <col min="8451" max="8451" width="34.5703125" style="338" customWidth="1"/>
    <col min="8452" max="8452" width="16.28515625" style="338" customWidth="1"/>
    <col min="8453" max="8453" width="5.85546875" style="338" customWidth="1"/>
    <col min="8454" max="8454" width="47" style="338" customWidth="1"/>
    <col min="8455" max="8456" width="16.140625" style="338" customWidth="1"/>
    <col min="8457" max="8457" width="16.28515625" style="338" customWidth="1"/>
    <col min="8458" max="8458" width="15.7109375" style="338" customWidth="1"/>
    <col min="8459" max="8459" width="32" style="338" customWidth="1"/>
    <col min="8460" max="8555" width="11.42578125" style="338"/>
    <col min="8556" max="8556" width="11.42578125" style="338" customWidth="1"/>
    <col min="8557" max="8645" width="11.42578125" style="338"/>
    <col min="8646" max="8646" width="1.42578125" style="338" customWidth="1"/>
    <col min="8647" max="8704" width="11.42578125" style="338"/>
    <col min="8705" max="8705" width="1.28515625" style="338" customWidth="1"/>
    <col min="8706" max="8706" width="28.140625" style="338" customWidth="1"/>
    <col min="8707" max="8707" width="34.5703125" style="338" customWidth="1"/>
    <col min="8708" max="8708" width="16.28515625" style="338" customWidth="1"/>
    <col min="8709" max="8709" width="5.85546875" style="338" customWidth="1"/>
    <col min="8710" max="8710" width="47" style="338" customWidth="1"/>
    <col min="8711" max="8712" width="16.140625" style="338" customWidth="1"/>
    <col min="8713" max="8713" width="16.28515625" style="338" customWidth="1"/>
    <col min="8714" max="8714" width="15.7109375" style="338" customWidth="1"/>
    <col min="8715" max="8715" width="32" style="338" customWidth="1"/>
    <col min="8716" max="8811" width="11.42578125" style="338"/>
    <col min="8812" max="8812" width="11.42578125" style="338" customWidth="1"/>
    <col min="8813" max="8901" width="11.42578125" style="338"/>
    <col min="8902" max="8902" width="1.42578125" style="338" customWidth="1"/>
    <col min="8903" max="8960" width="11.42578125" style="338"/>
    <col min="8961" max="8961" width="1.28515625" style="338" customWidth="1"/>
    <col min="8962" max="8962" width="28.140625" style="338" customWidth="1"/>
    <col min="8963" max="8963" width="34.5703125" style="338" customWidth="1"/>
    <col min="8964" max="8964" width="16.28515625" style="338" customWidth="1"/>
    <col min="8965" max="8965" width="5.85546875" style="338" customWidth="1"/>
    <col min="8966" max="8966" width="47" style="338" customWidth="1"/>
    <col min="8967" max="8968" width="16.140625" style="338" customWidth="1"/>
    <col min="8969" max="8969" width="16.28515625" style="338" customWidth="1"/>
    <col min="8970" max="8970" width="15.7109375" style="338" customWidth="1"/>
    <col min="8971" max="8971" width="32" style="338" customWidth="1"/>
    <col min="8972" max="9067" width="11.42578125" style="338"/>
    <col min="9068" max="9068" width="11.42578125" style="338" customWidth="1"/>
    <col min="9069" max="9157" width="11.42578125" style="338"/>
    <col min="9158" max="9158" width="1.42578125" style="338" customWidth="1"/>
    <col min="9159" max="9216" width="11.42578125" style="338"/>
    <col min="9217" max="9217" width="1.28515625" style="338" customWidth="1"/>
    <col min="9218" max="9218" width="28.140625" style="338" customWidth="1"/>
    <col min="9219" max="9219" width="34.5703125" style="338" customWidth="1"/>
    <col min="9220" max="9220" width="16.28515625" style="338" customWidth="1"/>
    <col min="9221" max="9221" width="5.85546875" style="338" customWidth="1"/>
    <col min="9222" max="9222" width="47" style="338" customWidth="1"/>
    <col min="9223" max="9224" width="16.140625" style="338" customWidth="1"/>
    <col min="9225" max="9225" width="16.28515625" style="338" customWidth="1"/>
    <col min="9226" max="9226" width="15.7109375" style="338" customWidth="1"/>
    <col min="9227" max="9227" width="32" style="338" customWidth="1"/>
    <col min="9228" max="9323" width="11.42578125" style="338"/>
    <col min="9324" max="9324" width="11.42578125" style="338" customWidth="1"/>
    <col min="9325" max="9413" width="11.42578125" style="338"/>
    <col min="9414" max="9414" width="1.42578125" style="338" customWidth="1"/>
    <col min="9415" max="9472" width="11.42578125" style="338"/>
    <col min="9473" max="9473" width="1.28515625" style="338" customWidth="1"/>
    <col min="9474" max="9474" width="28.140625" style="338" customWidth="1"/>
    <col min="9475" max="9475" width="34.5703125" style="338" customWidth="1"/>
    <col min="9476" max="9476" width="16.28515625" style="338" customWidth="1"/>
    <col min="9477" max="9477" width="5.85546875" style="338" customWidth="1"/>
    <col min="9478" max="9478" width="47" style="338" customWidth="1"/>
    <col min="9479" max="9480" width="16.140625" style="338" customWidth="1"/>
    <col min="9481" max="9481" width="16.28515625" style="338" customWidth="1"/>
    <col min="9482" max="9482" width="15.7109375" style="338" customWidth="1"/>
    <col min="9483" max="9483" width="32" style="338" customWidth="1"/>
    <col min="9484" max="9579" width="11.42578125" style="338"/>
    <col min="9580" max="9580" width="11.42578125" style="338" customWidth="1"/>
    <col min="9581" max="9669" width="11.42578125" style="338"/>
    <col min="9670" max="9670" width="1.42578125" style="338" customWidth="1"/>
    <col min="9671" max="9728" width="11.42578125" style="338"/>
    <col min="9729" max="9729" width="1.28515625" style="338" customWidth="1"/>
    <col min="9730" max="9730" width="28.140625" style="338" customWidth="1"/>
    <col min="9731" max="9731" width="34.5703125" style="338" customWidth="1"/>
    <col min="9732" max="9732" width="16.28515625" style="338" customWidth="1"/>
    <col min="9733" max="9733" width="5.85546875" style="338" customWidth="1"/>
    <col min="9734" max="9734" width="47" style="338" customWidth="1"/>
    <col min="9735" max="9736" width="16.140625" style="338" customWidth="1"/>
    <col min="9737" max="9737" width="16.28515625" style="338" customWidth="1"/>
    <col min="9738" max="9738" width="15.7109375" style="338" customWidth="1"/>
    <col min="9739" max="9739" width="32" style="338" customWidth="1"/>
    <col min="9740" max="9835" width="11.42578125" style="338"/>
    <col min="9836" max="9836" width="11.42578125" style="338" customWidth="1"/>
    <col min="9837" max="9925" width="11.42578125" style="338"/>
    <col min="9926" max="9926" width="1.42578125" style="338" customWidth="1"/>
    <col min="9927" max="9984" width="11.42578125" style="338"/>
    <col min="9985" max="9985" width="1.28515625" style="338" customWidth="1"/>
    <col min="9986" max="9986" width="28.140625" style="338" customWidth="1"/>
    <col min="9987" max="9987" width="34.5703125" style="338" customWidth="1"/>
    <col min="9988" max="9988" width="16.28515625" style="338" customWidth="1"/>
    <col min="9989" max="9989" width="5.85546875" style="338" customWidth="1"/>
    <col min="9990" max="9990" width="47" style="338" customWidth="1"/>
    <col min="9991" max="9992" width="16.140625" style="338" customWidth="1"/>
    <col min="9993" max="9993" width="16.28515625" style="338" customWidth="1"/>
    <col min="9994" max="9994" width="15.7109375" style="338" customWidth="1"/>
    <col min="9995" max="9995" width="32" style="338" customWidth="1"/>
    <col min="9996" max="10091" width="11.42578125" style="338"/>
    <col min="10092" max="10092" width="11.42578125" style="338" customWidth="1"/>
    <col min="10093" max="10181" width="11.42578125" style="338"/>
    <col min="10182" max="10182" width="1.42578125" style="338" customWidth="1"/>
    <col min="10183" max="10240" width="11.42578125" style="338"/>
    <col min="10241" max="10241" width="1.28515625" style="338" customWidth="1"/>
    <col min="10242" max="10242" width="28.140625" style="338" customWidth="1"/>
    <col min="10243" max="10243" width="34.5703125" style="338" customWidth="1"/>
    <col min="10244" max="10244" width="16.28515625" style="338" customWidth="1"/>
    <col min="10245" max="10245" width="5.85546875" style="338" customWidth="1"/>
    <col min="10246" max="10246" width="47" style="338" customWidth="1"/>
    <col min="10247" max="10248" width="16.140625" style="338" customWidth="1"/>
    <col min="10249" max="10249" width="16.28515625" style="338" customWidth="1"/>
    <col min="10250" max="10250" width="15.7109375" style="338" customWidth="1"/>
    <col min="10251" max="10251" width="32" style="338" customWidth="1"/>
    <col min="10252" max="10347" width="11.42578125" style="338"/>
    <col min="10348" max="10348" width="11.42578125" style="338" customWidth="1"/>
    <col min="10349" max="10437" width="11.42578125" style="338"/>
    <col min="10438" max="10438" width="1.42578125" style="338" customWidth="1"/>
    <col min="10439" max="10496" width="11.42578125" style="338"/>
    <col min="10497" max="10497" width="1.28515625" style="338" customWidth="1"/>
    <col min="10498" max="10498" width="28.140625" style="338" customWidth="1"/>
    <col min="10499" max="10499" width="34.5703125" style="338" customWidth="1"/>
    <col min="10500" max="10500" width="16.28515625" style="338" customWidth="1"/>
    <col min="10501" max="10501" width="5.85546875" style="338" customWidth="1"/>
    <col min="10502" max="10502" width="47" style="338" customWidth="1"/>
    <col min="10503" max="10504" width="16.140625" style="338" customWidth="1"/>
    <col min="10505" max="10505" width="16.28515625" style="338" customWidth="1"/>
    <col min="10506" max="10506" width="15.7109375" style="338" customWidth="1"/>
    <col min="10507" max="10507" width="32" style="338" customWidth="1"/>
    <col min="10508" max="10603" width="11.42578125" style="338"/>
    <col min="10604" max="10604" width="11.42578125" style="338" customWidth="1"/>
    <col min="10605" max="10693" width="11.42578125" style="338"/>
    <col min="10694" max="10694" width="1.42578125" style="338" customWidth="1"/>
    <col min="10695" max="10752" width="11.42578125" style="338"/>
    <col min="10753" max="10753" width="1.28515625" style="338" customWidth="1"/>
    <col min="10754" max="10754" width="28.140625" style="338" customWidth="1"/>
    <col min="10755" max="10755" width="34.5703125" style="338" customWidth="1"/>
    <col min="10756" max="10756" width="16.28515625" style="338" customWidth="1"/>
    <col min="10757" max="10757" width="5.85546875" style="338" customWidth="1"/>
    <col min="10758" max="10758" width="47" style="338" customWidth="1"/>
    <col min="10759" max="10760" width="16.140625" style="338" customWidth="1"/>
    <col min="10761" max="10761" width="16.28515625" style="338" customWidth="1"/>
    <col min="10762" max="10762" width="15.7109375" style="338" customWidth="1"/>
    <col min="10763" max="10763" width="32" style="338" customWidth="1"/>
    <col min="10764" max="10859" width="11.42578125" style="338"/>
    <col min="10860" max="10860" width="11.42578125" style="338" customWidth="1"/>
    <col min="10861" max="10949" width="11.42578125" style="338"/>
    <col min="10950" max="10950" width="1.42578125" style="338" customWidth="1"/>
    <col min="10951" max="11008" width="11.42578125" style="338"/>
    <col min="11009" max="11009" width="1.28515625" style="338" customWidth="1"/>
    <col min="11010" max="11010" width="28.140625" style="338" customWidth="1"/>
    <col min="11011" max="11011" width="34.5703125" style="338" customWidth="1"/>
    <col min="11012" max="11012" width="16.28515625" style="338" customWidth="1"/>
    <col min="11013" max="11013" width="5.85546875" style="338" customWidth="1"/>
    <col min="11014" max="11014" width="47" style="338" customWidth="1"/>
    <col min="11015" max="11016" width="16.140625" style="338" customWidth="1"/>
    <col min="11017" max="11017" width="16.28515625" style="338" customWidth="1"/>
    <col min="11018" max="11018" width="15.7109375" style="338" customWidth="1"/>
    <col min="11019" max="11019" width="32" style="338" customWidth="1"/>
    <col min="11020" max="11115" width="11.42578125" style="338"/>
    <col min="11116" max="11116" width="11.42578125" style="338" customWidth="1"/>
    <col min="11117" max="11205" width="11.42578125" style="338"/>
    <col min="11206" max="11206" width="1.42578125" style="338" customWidth="1"/>
    <col min="11207" max="11264" width="11.42578125" style="338"/>
    <col min="11265" max="11265" width="1.28515625" style="338" customWidth="1"/>
    <col min="11266" max="11266" width="28.140625" style="338" customWidth="1"/>
    <col min="11267" max="11267" width="34.5703125" style="338" customWidth="1"/>
    <col min="11268" max="11268" width="16.28515625" style="338" customWidth="1"/>
    <col min="11269" max="11269" width="5.85546875" style="338" customWidth="1"/>
    <col min="11270" max="11270" width="47" style="338" customWidth="1"/>
    <col min="11271" max="11272" width="16.140625" style="338" customWidth="1"/>
    <col min="11273" max="11273" width="16.28515625" style="338" customWidth="1"/>
    <col min="11274" max="11274" width="15.7109375" style="338" customWidth="1"/>
    <col min="11275" max="11275" width="32" style="338" customWidth="1"/>
    <col min="11276" max="11371" width="11.42578125" style="338"/>
    <col min="11372" max="11372" width="11.42578125" style="338" customWidth="1"/>
    <col min="11373" max="11461" width="11.42578125" style="338"/>
    <col min="11462" max="11462" width="1.42578125" style="338" customWidth="1"/>
    <col min="11463" max="11520" width="11.42578125" style="338"/>
    <col min="11521" max="11521" width="1.28515625" style="338" customWidth="1"/>
    <col min="11522" max="11522" width="28.140625" style="338" customWidth="1"/>
    <col min="11523" max="11523" width="34.5703125" style="338" customWidth="1"/>
    <col min="11524" max="11524" width="16.28515625" style="338" customWidth="1"/>
    <col min="11525" max="11525" width="5.85546875" style="338" customWidth="1"/>
    <col min="11526" max="11526" width="47" style="338" customWidth="1"/>
    <col min="11527" max="11528" width="16.140625" style="338" customWidth="1"/>
    <col min="11529" max="11529" width="16.28515625" style="338" customWidth="1"/>
    <col min="11530" max="11530" width="15.7109375" style="338" customWidth="1"/>
    <col min="11531" max="11531" width="32" style="338" customWidth="1"/>
    <col min="11532" max="11627" width="11.42578125" style="338"/>
    <col min="11628" max="11628" width="11.42578125" style="338" customWidth="1"/>
    <col min="11629" max="11717" width="11.42578125" style="338"/>
    <col min="11718" max="11718" width="1.42578125" style="338" customWidth="1"/>
    <col min="11719" max="11776" width="11.42578125" style="338"/>
    <col min="11777" max="11777" width="1.28515625" style="338" customWidth="1"/>
    <col min="11778" max="11778" width="28.140625" style="338" customWidth="1"/>
    <col min="11779" max="11779" width="34.5703125" style="338" customWidth="1"/>
    <col min="11780" max="11780" width="16.28515625" style="338" customWidth="1"/>
    <col min="11781" max="11781" width="5.85546875" style="338" customWidth="1"/>
    <col min="11782" max="11782" width="47" style="338" customWidth="1"/>
    <col min="11783" max="11784" width="16.140625" style="338" customWidth="1"/>
    <col min="11785" max="11785" width="16.28515625" style="338" customWidth="1"/>
    <col min="11786" max="11786" width="15.7109375" style="338" customWidth="1"/>
    <col min="11787" max="11787" width="32" style="338" customWidth="1"/>
    <col min="11788" max="11883" width="11.42578125" style="338"/>
    <col min="11884" max="11884" width="11.42578125" style="338" customWidth="1"/>
    <col min="11885" max="11973" width="11.42578125" style="338"/>
    <col min="11974" max="11974" width="1.42578125" style="338" customWidth="1"/>
    <col min="11975" max="12032" width="11.42578125" style="338"/>
    <col min="12033" max="12033" width="1.28515625" style="338" customWidth="1"/>
    <col min="12034" max="12034" width="28.140625" style="338" customWidth="1"/>
    <col min="12035" max="12035" width="34.5703125" style="338" customWidth="1"/>
    <col min="12036" max="12036" width="16.28515625" style="338" customWidth="1"/>
    <col min="12037" max="12037" width="5.85546875" style="338" customWidth="1"/>
    <col min="12038" max="12038" width="47" style="338" customWidth="1"/>
    <col min="12039" max="12040" width="16.140625" style="338" customWidth="1"/>
    <col min="12041" max="12041" width="16.28515625" style="338" customWidth="1"/>
    <col min="12042" max="12042" width="15.7109375" style="338" customWidth="1"/>
    <col min="12043" max="12043" width="32" style="338" customWidth="1"/>
    <col min="12044" max="12139" width="11.42578125" style="338"/>
    <col min="12140" max="12140" width="11.42578125" style="338" customWidth="1"/>
    <col min="12141" max="12229" width="11.42578125" style="338"/>
    <col min="12230" max="12230" width="1.42578125" style="338" customWidth="1"/>
    <col min="12231" max="12288" width="11.42578125" style="338"/>
    <col min="12289" max="12289" width="1.28515625" style="338" customWidth="1"/>
    <col min="12290" max="12290" width="28.140625" style="338" customWidth="1"/>
    <col min="12291" max="12291" width="34.5703125" style="338" customWidth="1"/>
    <col min="12292" max="12292" width="16.28515625" style="338" customWidth="1"/>
    <col min="12293" max="12293" width="5.85546875" style="338" customWidth="1"/>
    <col min="12294" max="12294" width="47" style="338" customWidth="1"/>
    <col min="12295" max="12296" width="16.140625" style="338" customWidth="1"/>
    <col min="12297" max="12297" width="16.28515625" style="338" customWidth="1"/>
    <col min="12298" max="12298" width="15.7109375" style="338" customWidth="1"/>
    <col min="12299" max="12299" width="32" style="338" customWidth="1"/>
    <col min="12300" max="12395" width="11.42578125" style="338"/>
    <col min="12396" max="12396" width="11.42578125" style="338" customWidth="1"/>
    <col min="12397" max="12485" width="11.42578125" style="338"/>
    <col min="12486" max="12486" width="1.42578125" style="338" customWidth="1"/>
    <col min="12487" max="12544" width="11.42578125" style="338"/>
    <col min="12545" max="12545" width="1.28515625" style="338" customWidth="1"/>
    <col min="12546" max="12546" width="28.140625" style="338" customWidth="1"/>
    <col min="12547" max="12547" width="34.5703125" style="338" customWidth="1"/>
    <col min="12548" max="12548" width="16.28515625" style="338" customWidth="1"/>
    <col min="12549" max="12549" width="5.85546875" style="338" customWidth="1"/>
    <col min="12550" max="12550" width="47" style="338" customWidth="1"/>
    <col min="12551" max="12552" width="16.140625" style="338" customWidth="1"/>
    <col min="12553" max="12553" width="16.28515625" style="338" customWidth="1"/>
    <col min="12554" max="12554" width="15.7109375" style="338" customWidth="1"/>
    <col min="12555" max="12555" width="32" style="338" customWidth="1"/>
    <col min="12556" max="12651" width="11.42578125" style="338"/>
    <col min="12652" max="12652" width="11.42578125" style="338" customWidth="1"/>
    <col min="12653" max="12741" width="11.42578125" style="338"/>
    <col min="12742" max="12742" width="1.42578125" style="338" customWidth="1"/>
    <col min="12743" max="12800" width="11.42578125" style="338"/>
    <col min="12801" max="12801" width="1.28515625" style="338" customWidth="1"/>
    <col min="12802" max="12802" width="28.140625" style="338" customWidth="1"/>
    <col min="12803" max="12803" width="34.5703125" style="338" customWidth="1"/>
    <col min="12804" max="12804" width="16.28515625" style="338" customWidth="1"/>
    <col min="12805" max="12805" width="5.85546875" style="338" customWidth="1"/>
    <col min="12806" max="12806" width="47" style="338" customWidth="1"/>
    <col min="12807" max="12808" width="16.140625" style="338" customWidth="1"/>
    <col min="12809" max="12809" width="16.28515625" style="338" customWidth="1"/>
    <col min="12810" max="12810" width="15.7109375" style="338" customWidth="1"/>
    <col min="12811" max="12811" width="32" style="338" customWidth="1"/>
    <col min="12812" max="12907" width="11.42578125" style="338"/>
    <col min="12908" max="12908" width="11.42578125" style="338" customWidth="1"/>
    <col min="12909" max="12997" width="11.42578125" style="338"/>
    <col min="12998" max="12998" width="1.42578125" style="338" customWidth="1"/>
    <col min="12999" max="13056" width="11.42578125" style="338"/>
    <col min="13057" max="13057" width="1.28515625" style="338" customWidth="1"/>
    <col min="13058" max="13058" width="28.140625" style="338" customWidth="1"/>
    <col min="13059" max="13059" width="34.5703125" style="338" customWidth="1"/>
    <col min="13060" max="13060" width="16.28515625" style="338" customWidth="1"/>
    <col min="13061" max="13061" width="5.85546875" style="338" customWidth="1"/>
    <col min="13062" max="13062" width="47" style="338" customWidth="1"/>
    <col min="13063" max="13064" width="16.140625" style="338" customWidth="1"/>
    <col min="13065" max="13065" width="16.28515625" style="338" customWidth="1"/>
    <col min="13066" max="13066" width="15.7109375" style="338" customWidth="1"/>
    <col min="13067" max="13067" width="32" style="338" customWidth="1"/>
    <col min="13068" max="13163" width="11.42578125" style="338"/>
    <col min="13164" max="13164" width="11.42578125" style="338" customWidth="1"/>
    <col min="13165" max="13253" width="11.42578125" style="338"/>
    <col min="13254" max="13254" width="1.42578125" style="338" customWidth="1"/>
    <col min="13255" max="13312" width="11.42578125" style="338"/>
    <col min="13313" max="13313" width="1.28515625" style="338" customWidth="1"/>
    <col min="13314" max="13314" width="28.140625" style="338" customWidth="1"/>
    <col min="13315" max="13315" width="34.5703125" style="338" customWidth="1"/>
    <col min="13316" max="13316" width="16.28515625" style="338" customWidth="1"/>
    <col min="13317" max="13317" width="5.85546875" style="338" customWidth="1"/>
    <col min="13318" max="13318" width="47" style="338" customWidth="1"/>
    <col min="13319" max="13320" width="16.140625" style="338" customWidth="1"/>
    <col min="13321" max="13321" width="16.28515625" style="338" customWidth="1"/>
    <col min="13322" max="13322" width="15.7109375" style="338" customWidth="1"/>
    <col min="13323" max="13323" width="32" style="338" customWidth="1"/>
    <col min="13324" max="13419" width="11.42578125" style="338"/>
    <col min="13420" max="13420" width="11.42578125" style="338" customWidth="1"/>
    <col min="13421" max="13509" width="11.42578125" style="338"/>
    <col min="13510" max="13510" width="1.42578125" style="338" customWidth="1"/>
    <col min="13511" max="13568" width="11.42578125" style="338"/>
    <col min="13569" max="13569" width="1.28515625" style="338" customWidth="1"/>
    <col min="13570" max="13570" width="28.140625" style="338" customWidth="1"/>
    <col min="13571" max="13571" width="34.5703125" style="338" customWidth="1"/>
    <col min="13572" max="13572" width="16.28515625" style="338" customWidth="1"/>
    <col min="13573" max="13573" width="5.85546875" style="338" customWidth="1"/>
    <col min="13574" max="13574" width="47" style="338" customWidth="1"/>
    <col min="13575" max="13576" width="16.140625" style="338" customWidth="1"/>
    <col min="13577" max="13577" width="16.28515625" style="338" customWidth="1"/>
    <col min="13578" max="13578" width="15.7109375" style="338" customWidth="1"/>
    <col min="13579" max="13579" width="32" style="338" customWidth="1"/>
    <col min="13580" max="13675" width="11.42578125" style="338"/>
    <col min="13676" max="13676" width="11.42578125" style="338" customWidth="1"/>
    <col min="13677" max="13765" width="11.42578125" style="338"/>
    <col min="13766" max="13766" width="1.42578125" style="338" customWidth="1"/>
    <col min="13767" max="13824" width="11.42578125" style="338"/>
    <col min="13825" max="13825" width="1.28515625" style="338" customWidth="1"/>
    <col min="13826" max="13826" width="28.140625" style="338" customWidth="1"/>
    <col min="13827" max="13827" width="34.5703125" style="338" customWidth="1"/>
    <col min="13828" max="13828" width="16.28515625" style="338" customWidth="1"/>
    <col min="13829" max="13829" width="5.85546875" style="338" customWidth="1"/>
    <col min="13830" max="13830" width="47" style="338" customWidth="1"/>
    <col min="13831" max="13832" width="16.140625" style="338" customWidth="1"/>
    <col min="13833" max="13833" width="16.28515625" style="338" customWidth="1"/>
    <col min="13834" max="13834" width="15.7109375" style="338" customWidth="1"/>
    <col min="13835" max="13835" width="32" style="338" customWidth="1"/>
    <col min="13836" max="13931" width="11.42578125" style="338"/>
    <col min="13932" max="13932" width="11.42578125" style="338" customWidth="1"/>
    <col min="13933" max="14021" width="11.42578125" style="338"/>
    <col min="14022" max="14022" width="1.42578125" style="338" customWidth="1"/>
    <col min="14023" max="14080" width="11.42578125" style="338"/>
    <col min="14081" max="14081" width="1.28515625" style="338" customWidth="1"/>
    <col min="14082" max="14082" width="28.140625" style="338" customWidth="1"/>
    <col min="14083" max="14083" width="34.5703125" style="338" customWidth="1"/>
    <col min="14084" max="14084" width="16.28515625" style="338" customWidth="1"/>
    <col min="14085" max="14085" width="5.85546875" style="338" customWidth="1"/>
    <col min="14086" max="14086" width="47" style="338" customWidth="1"/>
    <col min="14087" max="14088" width="16.140625" style="338" customWidth="1"/>
    <col min="14089" max="14089" width="16.28515625" style="338" customWidth="1"/>
    <col min="14090" max="14090" width="15.7109375" style="338" customWidth="1"/>
    <col min="14091" max="14091" width="32" style="338" customWidth="1"/>
    <col min="14092" max="14187" width="11.42578125" style="338"/>
    <col min="14188" max="14188" width="11.42578125" style="338" customWidth="1"/>
    <col min="14189" max="14277" width="11.42578125" style="338"/>
    <col min="14278" max="14278" width="1.42578125" style="338" customWidth="1"/>
    <col min="14279" max="14336" width="11.42578125" style="338"/>
    <col min="14337" max="14337" width="1.28515625" style="338" customWidth="1"/>
    <col min="14338" max="14338" width="28.140625" style="338" customWidth="1"/>
    <col min="14339" max="14339" width="34.5703125" style="338" customWidth="1"/>
    <col min="14340" max="14340" width="16.28515625" style="338" customWidth="1"/>
    <col min="14341" max="14341" width="5.85546875" style="338" customWidth="1"/>
    <col min="14342" max="14342" width="47" style="338" customWidth="1"/>
    <col min="14343" max="14344" width="16.140625" style="338" customWidth="1"/>
    <col min="14345" max="14345" width="16.28515625" style="338" customWidth="1"/>
    <col min="14346" max="14346" width="15.7109375" style="338" customWidth="1"/>
    <col min="14347" max="14347" width="32" style="338" customWidth="1"/>
    <col min="14348" max="14443" width="11.42578125" style="338"/>
    <col min="14444" max="14444" width="11.42578125" style="338" customWidth="1"/>
    <col min="14445" max="14533" width="11.42578125" style="338"/>
    <col min="14534" max="14534" width="1.42578125" style="338" customWidth="1"/>
    <col min="14535" max="14592" width="11.42578125" style="338"/>
    <col min="14593" max="14593" width="1.28515625" style="338" customWidth="1"/>
    <col min="14594" max="14594" width="28.140625" style="338" customWidth="1"/>
    <col min="14595" max="14595" width="34.5703125" style="338" customWidth="1"/>
    <col min="14596" max="14596" width="16.28515625" style="338" customWidth="1"/>
    <col min="14597" max="14597" width="5.85546875" style="338" customWidth="1"/>
    <col min="14598" max="14598" width="47" style="338" customWidth="1"/>
    <col min="14599" max="14600" width="16.140625" style="338" customWidth="1"/>
    <col min="14601" max="14601" width="16.28515625" style="338" customWidth="1"/>
    <col min="14602" max="14602" width="15.7109375" style="338" customWidth="1"/>
    <col min="14603" max="14603" width="32" style="338" customWidth="1"/>
    <col min="14604" max="14699" width="11.42578125" style="338"/>
    <col min="14700" max="14700" width="11.42578125" style="338" customWidth="1"/>
    <col min="14701" max="14789" width="11.42578125" style="338"/>
    <col min="14790" max="14790" width="1.42578125" style="338" customWidth="1"/>
    <col min="14791" max="14848" width="11.42578125" style="338"/>
    <col min="14849" max="14849" width="1.28515625" style="338" customWidth="1"/>
    <col min="14850" max="14850" width="28.140625" style="338" customWidth="1"/>
    <col min="14851" max="14851" width="34.5703125" style="338" customWidth="1"/>
    <col min="14852" max="14852" width="16.28515625" style="338" customWidth="1"/>
    <col min="14853" max="14853" width="5.85546875" style="338" customWidth="1"/>
    <col min="14854" max="14854" width="47" style="338" customWidth="1"/>
    <col min="14855" max="14856" width="16.140625" style="338" customWidth="1"/>
    <col min="14857" max="14857" width="16.28515625" style="338" customWidth="1"/>
    <col min="14858" max="14858" width="15.7109375" style="338" customWidth="1"/>
    <col min="14859" max="14859" width="32" style="338" customWidth="1"/>
    <col min="14860" max="14955" width="11.42578125" style="338"/>
    <col min="14956" max="14956" width="11.42578125" style="338" customWidth="1"/>
    <col min="14957" max="15045" width="11.42578125" style="338"/>
    <col min="15046" max="15046" width="1.42578125" style="338" customWidth="1"/>
    <col min="15047" max="15104" width="11.42578125" style="338"/>
    <col min="15105" max="15105" width="1.28515625" style="338" customWidth="1"/>
    <col min="15106" max="15106" width="28.140625" style="338" customWidth="1"/>
    <col min="15107" max="15107" width="34.5703125" style="338" customWidth="1"/>
    <col min="15108" max="15108" width="16.28515625" style="338" customWidth="1"/>
    <col min="15109" max="15109" width="5.85546875" style="338" customWidth="1"/>
    <col min="15110" max="15110" width="47" style="338" customWidth="1"/>
    <col min="15111" max="15112" width="16.140625" style="338" customWidth="1"/>
    <col min="15113" max="15113" width="16.28515625" style="338" customWidth="1"/>
    <col min="15114" max="15114" width="15.7109375" style="338" customWidth="1"/>
    <col min="15115" max="15115" width="32" style="338" customWidth="1"/>
    <col min="15116" max="15211" width="11.42578125" style="338"/>
    <col min="15212" max="15212" width="11.42578125" style="338" customWidth="1"/>
    <col min="15213" max="15301" width="11.42578125" style="338"/>
    <col min="15302" max="15302" width="1.42578125" style="338" customWidth="1"/>
    <col min="15303" max="15360" width="11.42578125" style="338"/>
    <col min="15361" max="15361" width="1.28515625" style="338" customWidth="1"/>
    <col min="15362" max="15362" width="28.140625" style="338" customWidth="1"/>
    <col min="15363" max="15363" width="34.5703125" style="338" customWidth="1"/>
    <col min="15364" max="15364" width="16.28515625" style="338" customWidth="1"/>
    <col min="15365" max="15365" width="5.85546875" style="338" customWidth="1"/>
    <col min="15366" max="15366" width="47" style="338" customWidth="1"/>
    <col min="15367" max="15368" width="16.140625" style="338" customWidth="1"/>
    <col min="15369" max="15369" width="16.28515625" style="338" customWidth="1"/>
    <col min="15370" max="15370" width="15.7109375" style="338" customWidth="1"/>
    <col min="15371" max="15371" width="32" style="338" customWidth="1"/>
    <col min="15372" max="15467" width="11.42578125" style="338"/>
    <col min="15468" max="15468" width="11.42578125" style="338" customWidth="1"/>
    <col min="15469" max="15557" width="11.42578125" style="338"/>
    <col min="15558" max="15558" width="1.42578125" style="338" customWidth="1"/>
    <col min="15559" max="15616" width="11.42578125" style="338"/>
    <col min="15617" max="15617" width="1.28515625" style="338" customWidth="1"/>
    <col min="15618" max="15618" width="28.140625" style="338" customWidth="1"/>
    <col min="15619" max="15619" width="34.5703125" style="338" customWidth="1"/>
    <col min="15620" max="15620" width="16.28515625" style="338" customWidth="1"/>
    <col min="15621" max="15621" width="5.85546875" style="338" customWidth="1"/>
    <col min="15622" max="15622" width="47" style="338" customWidth="1"/>
    <col min="15623" max="15624" width="16.140625" style="338" customWidth="1"/>
    <col min="15625" max="15625" width="16.28515625" style="338" customWidth="1"/>
    <col min="15626" max="15626" width="15.7109375" style="338" customWidth="1"/>
    <col min="15627" max="15627" width="32" style="338" customWidth="1"/>
    <col min="15628" max="15723" width="11.42578125" style="338"/>
    <col min="15724" max="15724" width="11.42578125" style="338" customWidth="1"/>
    <col min="15725" max="15813" width="11.42578125" style="338"/>
    <col min="15814" max="15814" width="1.42578125" style="338" customWidth="1"/>
    <col min="15815" max="15872" width="11.42578125" style="338"/>
    <col min="15873" max="15873" width="1.28515625" style="338" customWidth="1"/>
    <col min="15874" max="15874" width="28.140625" style="338" customWidth="1"/>
    <col min="15875" max="15875" width="34.5703125" style="338" customWidth="1"/>
    <col min="15876" max="15876" width="16.28515625" style="338" customWidth="1"/>
    <col min="15877" max="15877" width="5.85546875" style="338" customWidth="1"/>
    <col min="15878" max="15878" width="47" style="338" customWidth="1"/>
    <col min="15879" max="15880" width="16.140625" style="338" customWidth="1"/>
    <col min="15881" max="15881" width="16.28515625" style="338" customWidth="1"/>
    <col min="15882" max="15882" width="15.7109375" style="338" customWidth="1"/>
    <col min="15883" max="15883" width="32" style="338" customWidth="1"/>
    <col min="15884" max="15979" width="11.42578125" style="338"/>
    <col min="15980" max="15980" width="11.42578125" style="338" customWidth="1"/>
    <col min="15981" max="16069" width="11.42578125" style="338"/>
    <col min="16070" max="16070" width="1.42578125" style="338" customWidth="1"/>
    <col min="16071" max="16128" width="11.42578125" style="338"/>
    <col min="16129" max="16129" width="1.28515625" style="338" customWidth="1"/>
    <col min="16130" max="16130" width="28.140625" style="338" customWidth="1"/>
    <col min="16131" max="16131" width="34.5703125" style="338" customWidth="1"/>
    <col min="16132" max="16132" width="16.28515625" style="338" customWidth="1"/>
    <col min="16133" max="16133" width="5.85546875" style="338" customWidth="1"/>
    <col min="16134" max="16134" width="47" style="338" customWidth="1"/>
    <col min="16135" max="16136" width="16.140625" style="338" customWidth="1"/>
    <col min="16137" max="16137" width="16.28515625" style="338" customWidth="1"/>
    <col min="16138" max="16138" width="15.7109375" style="338" customWidth="1"/>
    <col min="16139" max="16139" width="32" style="338" customWidth="1"/>
    <col min="16140" max="16235" width="11.42578125" style="338"/>
    <col min="16236" max="16236" width="11.42578125" style="338" customWidth="1"/>
    <col min="16237" max="16325" width="11.42578125" style="338"/>
    <col min="16326" max="16326" width="1.42578125" style="338" customWidth="1"/>
    <col min="16327" max="16384" width="11.42578125" style="338"/>
  </cols>
  <sheetData>
    <row r="1" spans="2:16" ht="13.5" thickBot="1" x14ac:dyDescent="0.25"/>
    <row r="2" spans="2:16" ht="23.25" customHeight="1" thickBot="1" x14ac:dyDescent="0.25">
      <c r="B2" s="709"/>
      <c r="C2" s="712" t="s">
        <v>105</v>
      </c>
      <c r="D2" s="713"/>
      <c r="E2" s="713"/>
      <c r="F2" s="713"/>
      <c r="G2" s="713"/>
      <c r="H2" s="713"/>
      <c r="I2" s="713"/>
      <c r="J2" s="714"/>
    </row>
    <row r="3" spans="2:16" ht="18" customHeight="1" thickBot="1" x14ac:dyDescent="0.25">
      <c r="B3" s="710"/>
      <c r="C3" s="715" t="s">
        <v>18</v>
      </c>
      <c r="D3" s="716"/>
      <c r="E3" s="716"/>
      <c r="F3" s="716"/>
      <c r="G3" s="716"/>
      <c r="H3" s="716"/>
      <c r="I3" s="716"/>
      <c r="J3" s="717"/>
    </row>
    <row r="4" spans="2:16" ht="18" customHeight="1" thickBot="1" x14ac:dyDescent="0.25">
      <c r="B4" s="710"/>
      <c r="C4" s="715" t="s">
        <v>106</v>
      </c>
      <c r="D4" s="716"/>
      <c r="E4" s="716"/>
      <c r="F4" s="716"/>
      <c r="G4" s="716"/>
      <c r="H4" s="716"/>
      <c r="I4" s="716"/>
      <c r="J4" s="717"/>
    </row>
    <row r="5" spans="2:16" ht="18" customHeight="1" thickBot="1" x14ac:dyDescent="0.3">
      <c r="B5" s="711"/>
      <c r="C5" s="715" t="s">
        <v>417</v>
      </c>
      <c r="D5" s="716"/>
      <c r="E5" s="716"/>
      <c r="F5" s="716"/>
      <c r="G5" s="716"/>
      <c r="H5" s="718" t="s">
        <v>103</v>
      </c>
      <c r="I5" s="719"/>
      <c r="J5" s="720"/>
    </row>
    <row r="6" spans="2:16" ht="18" customHeight="1" thickBot="1" x14ac:dyDescent="0.25">
      <c r="B6" s="12"/>
      <c r="C6" s="13"/>
      <c r="D6" s="13"/>
      <c r="E6" s="13"/>
      <c r="F6" s="13"/>
      <c r="G6" s="13"/>
      <c r="H6" s="13"/>
      <c r="I6" s="13"/>
      <c r="J6" s="339"/>
    </row>
    <row r="7" spans="2:16" ht="51.75" customHeight="1" thickBot="1" x14ac:dyDescent="0.25">
      <c r="B7" s="340" t="s">
        <v>107</v>
      </c>
      <c r="C7" s="706" t="s">
        <v>346</v>
      </c>
      <c r="D7" s="707"/>
      <c r="E7" s="708"/>
      <c r="F7" s="341"/>
      <c r="G7" s="13"/>
      <c r="H7" s="13"/>
      <c r="I7" s="13"/>
      <c r="J7" s="339"/>
    </row>
    <row r="8" spans="2:16" ht="32.25" customHeight="1" thickBot="1" x14ac:dyDescent="0.25">
      <c r="B8" s="342" t="s">
        <v>108</v>
      </c>
      <c r="C8" s="706" t="s">
        <v>373</v>
      </c>
      <c r="D8" s="707"/>
      <c r="E8" s="708"/>
      <c r="F8" s="341"/>
      <c r="G8" s="13"/>
      <c r="H8" s="13"/>
      <c r="I8" s="13"/>
      <c r="J8" s="339"/>
    </row>
    <row r="9" spans="2:16" ht="32.25" customHeight="1" thickBot="1" x14ac:dyDescent="0.25">
      <c r="B9" s="342" t="s">
        <v>109</v>
      </c>
      <c r="C9" s="706" t="s">
        <v>350</v>
      </c>
      <c r="D9" s="707"/>
      <c r="E9" s="708"/>
      <c r="F9" s="343"/>
      <c r="G9" s="13"/>
      <c r="H9" s="13"/>
      <c r="I9" s="13"/>
      <c r="J9" s="339"/>
    </row>
    <row r="10" spans="2:16" ht="33.75" customHeight="1" thickBot="1" x14ac:dyDescent="0.25">
      <c r="B10" s="342" t="s">
        <v>110</v>
      </c>
      <c r="C10" s="706" t="s">
        <v>414</v>
      </c>
      <c r="D10" s="707"/>
      <c r="E10" s="708"/>
      <c r="F10" s="341"/>
      <c r="G10" s="13"/>
      <c r="H10" s="13"/>
      <c r="I10" s="13"/>
      <c r="J10" s="339"/>
    </row>
    <row r="11" spans="2:16" ht="33.75" customHeight="1" thickBot="1" x14ac:dyDescent="0.25">
      <c r="B11" s="342" t="s">
        <v>111</v>
      </c>
      <c r="C11" s="706" t="s">
        <v>341</v>
      </c>
      <c r="D11" s="707"/>
      <c r="E11" s="708"/>
      <c r="F11" s="13"/>
      <c r="G11" s="13"/>
      <c r="H11" s="13"/>
      <c r="I11" s="13"/>
      <c r="J11" s="339"/>
    </row>
    <row r="13" spans="2:16" ht="26.25" customHeight="1" x14ac:dyDescent="0.2">
      <c r="B13" s="701" t="s">
        <v>355</v>
      </c>
      <c r="C13" s="702"/>
      <c r="D13" s="702"/>
      <c r="E13" s="702"/>
      <c r="F13" s="702"/>
      <c r="G13" s="702"/>
      <c r="H13" s="703"/>
      <c r="I13" s="699" t="s">
        <v>112</v>
      </c>
      <c r="J13" s="700"/>
      <c r="K13" s="700"/>
    </row>
    <row r="14" spans="2:16" s="346" customFormat="1" ht="56.25" customHeight="1" x14ac:dyDescent="0.25">
      <c r="B14" s="344" t="s">
        <v>113</v>
      </c>
      <c r="C14" s="344" t="s">
        <v>114</v>
      </c>
      <c r="D14" s="344" t="s">
        <v>115</v>
      </c>
      <c r="E14" s="344" t="s">
        <v>116</v>
      </c>
      <c r="F14" s="359" t="s">
        <v>117</v>
      </c>
      <c r="G14" s="344" t="s">
        <v>118</v>
      </c>
      <c r="H14" s="344" t="s">
        <v>119</v>
      </c>
      <c r="I14" s="345" t="s">
        <v>120</v>
      </c>
      <c r="J14" s="345" t="s">
        <v>121</v>
      </c>
      <c r="K14" s="345" t="s">
        <v>122</v>
      </c>
      <c r="L14" s="416"/>
      <c r="M14" s="416"/>
      <c r="N14" s="416"/>
    </row>
    <row r="15" spans="2:16" ht="72.75" customHeight="1" x14ac:dyDescent="0.2">
      <c r="B15" s="964">
        <v>1</v>
      </c>
      <c r="C15" s="965" t="s">
        <v>381</v>
      </c>
      <c r="D15" s="436">
        <f>700000000/4542382000</f>
        <v>0.15410416825357268</v>
      </c>
      <c r="E15" s="412">
        <v>1</v>
      </c>
      <c r="F15" s="405" t="s">
        <v>375</v>
      </c>
      <c r="G15" s="403">
        <v>0.15</v>
      </c>
      <c r="H15" s="404">
        <v>43891</v>
      </c>
      <c r="I15" s="413">
        <v>0.15</v>
      </c>
      <c r="J15" s="408">
        <v>43891</v>
      </c>
      <c r="K15" s="358" t="s">
        <v>639</v>
      </c>
      <c r="L15" s="419">
        <f>15+27+36</f>
        <v>78</v>
      </c>
    </row>
    <row r="16" spans="2:16" ht="57" customHeight="1" x14ac:dyDescent="0.2">
      <c r="B16" s="964"/>
      <c r="C16" s="965"/>
      <c r="D16" s="966">
        <f>1761167585/4542382000</f>
        <v>0.38771895120225469</v>
      </c>
      <c r="E16" s="818">
        <v>2</v>
      </c>
      <c r="F16" s="967" t="s">
        <v>376</v>
      </c>
      <c r="G16" s="403">
        <v>0.27</v>
      </c>
      <c r="H16" s="404">
        <v>43891</v>
      </c>
      <c r="I16" s="413">
        <v>0.27</v>
      </c>
      <c r="J16" s="404">
        <v>43891</v>
      </c>
      <c r="K16" s="355" t="s">
        <v>637</v>
      </c>
      <c r="L16" s="419"/>
      <c r="M16" s="417"/>
      <c r="N16" s="434">
        <v>1761167585</v>
      </c>
      <c r="P16" s="360"/>
    </row>
    <row r="17" spans="2:15" ht="57" customHeight="1" x14ac:dyDescent="0.2">
      <c r="B17" s="964"/>
      <c r="C17" s="965"/>
      <c r="D17" s="966"/>
      <c r="E17" s="819"/>
      <c r="F17" s="967"/>
      <c r="G17" s="403">
        <v>0.12</v>
      </c>
      <c r="H17" s="404">
        <v>43922</v>
      </c>
      <c r="I17" s="413">
        <v>0.12</v>
      </c>
      <c r="J17" s="404">
        <v>43922</v>
      </c>
      <c r="K17" s="355" t="s">
        <v>638</v>
      </c>
      <c r="L17" s="419"/>
      <c r="M17" s="417" t="e">
        <f>I15+I16+#REF!+#REF!+I20</f>
        <v>#REF!</v>
      </c>
      <c r="N17" s="415">
        <v>1216927468</v>
      </c>
      <c r="O17" s="435"/>
    </row>
    <row r="18" spans="2:15" ht="57" customHeight="1" x14ac:dyDescent="0.2">
      <c r="B18" s="964"/>
      <c r="C18" s="965"/>
      <c r="D18" s="436">
        <f>310000000/4542382000</f>
        <v>6.8246131655153613E-2</v>
      </c>
      <c r="E18" s="412">
        <v>3</v>
      </c>
      <c r="F18" s="407" t="s">
        <v>377</v>
      </c>
      <c r="G18" s="403">
        <v>7.0000000000000007E-2</v>
      </c>
      <c r="H18" s="404">
        <v>43952</v>
      </c>
      <c r="I18" s="413">
        <v>7.0000000000000007E-2</v>
      </c>
      <c r="J18" s="404">
        <v>43952</v>
      </c>
      <c r="K18" s="355" t="s">
        <v>640</v>
      </c>
      <c r="L18" s="417"/>
      <c r="M18" s="417">
        <f>I17</f>
        <v>0.12</v>
      </c>
    </row>
    <row r="19" spans="2:15" ht="57" customHeight="1" x14ac:dyDescent="0.2">
      <c r="B19" s="964"/>
      <c r="C19" s="965"/>
      <c r="D19" s="436">
        <v>0.01</v>
      </c>
      <c r="E19" s="414">
        <v>4</v>
      </c>
      <c r="F19" s="402" t="s">
        <v>412</v>
      </c>
      <c r="G19" s="403">
        <v>0.01</v>
      </c>
      <c r="H19" s="404">
        <v>43862</v>
      </c>
      <c r="I19" s="413">
        <v>0.01</v>
      </c>
      <c r="J19" s="404">
        <v>43862</v>
      </c>
      <c r="K19" s="437" t="s">
        <v>638</v>
      </c>
    </row>
    <row r="20" spans="2:15" ht="18.75" customHeight="1" x14ac:dyDescent="0.2">
      <c r="B20" s="961">
        <v>2</v>
      </c>
      <c r="C20" s="962" t="s">
        <v>380</v>
      </c>
      <c r="D20" s="963">
        <v>0.36</v>
      </c>
      <c r="E20" s="890">
        <v>5</v>
      </c>
      <c r="F20" s="958" t="s">
        <v>353</v>
      </c>
      <c r="G20" s="954">
        <v>0.36</v>
      </c>
      <c r="H20" s="952">
        <v>43891</v>
      </c>
      <c r="I20" s="954">
        <v>0.36</v>
      </c>
      <c r="J20" s="952">
        <v>43891</v>
      </c>
      <c r="K20" s="953" t="s">
        <v>630</v>
      </c>
      <c r="L20" s="418"/>
    </row>
    <row r="21" spans="2:15" ht="18.75" customHeight="1" x14ac:dyDescent="0.2">
      <c r="B21" s="961"/>
      <c r="C21" s="962"/>
      <c r="D21" s="963"/>
      <c r="E21" s="957"/>
      <c r="F21" s="958"/>
      <c r="G21" s="954"/>
      <c r="H21" s="952"/>
      <c r="I21" s="954"/>
      <c r="J21" s="952"/>
      <c r="K21" s="953"/>
      <c r="L21" s="418"/>
    </row>
    <row r="22" spans="2:15" ht="18.75" customHeight="1" x14ac:dyDescent="0.2">
      <c r="B22" s="961"/>
      <c r="C22" s="962"/>
      <c r="D22" s="955">
        <f>(1700901980-1616452000)/4542382000</f>
        <v>1.8591562752758355E-2</v>
      </c>
      <c r="E22" s="890">
        <v>6</v>
      </c>
      <c r="F22" s="958" t="s">
        <v>629</v>
      </c>
      <c r="G22" s="959">
        <v>0.02</v>
      </c>
      <c r="H22" s="952">
        <v>43952</v>
      </c>
      <c r="I22" s="959">
        <v>0.02</v>
      </c>
      <c r="J22" s="952">
        <v>43952</v>
      </c>
      <c r="K22" s="953" t="s">
        <v>631</v>
      </c>
      <c r="L22" s="418"/>
    </row>
    <row r="23" spans="2:15" ht="18.75" customHeight="1" x14ac:dyDescent="0.2">
      <c r="B23" s="961"/>
      <c r="C23" s="962"/>
      <c r="D23" s="956"/>
      <c r="E23" s="957"/>
      <c r="F23" s="958"/>
      <c r="G23" s="960"/>
      <c r="H23" s="952"/>
      <c r="I23" s="960"/>
      <c r="J23" s="952"/>
      <c r="K23" s="953"/>
      <c r="L23" s="418"/>
    </row>
    <row r="24" spans="2:15" s="354" customFormat="1" ht="21.75" customHeight="1" x14ac:dyDescent="0.25">
      <c r="B24" s="704" t="s">
        <v>123</v>
      </c>
      <c r="C24" s="705"/>
      <c r="D24" s="351">
        <f>SUM(D15:D23)</f>
        <v>0.99866081386373928</v>
      </c>
      <c r="E24" s="697" t="s">
        <v>124</v>
      </c>
      <c r="F24" s="698"/>
      <c r="G24" s="351">
        <f>SUM(G15:G23)</f>
        <v>1</v>
      </c>
      <c r="H24" s="351"/>
      <c r="I24" s="409">
        <f>SUM(I15:I23)</f>
        <v>1</v>
      </c>
      <c r="J24" s="345"/>
      <c r="K24" s="353"/>
      <c r="L24" s="418"/>
      <c r="M24" s="418"/>
      <c r="N24" s="418"/>
    </row>
    <row r="27" spans="2:15" x14ac:dyDescent="0.2">
      <c r="K27" s="360"/>
    </row>
  </sheetData>
  <sheetProtection selectLockedCells="1" selectUnlockedCells="1"/>
  <mergeCells count="38">
    <mergeCell ref="B2:B5"/>
    <mergeCell ref="C2:J2"/>
    <mergeCell ref="C3:J3"/>
    <mergeCell ref="C4:J4"/>
    <mergeCell ref="C5:G5"/>
    <mergeCell ref="H5:J5"/>
    <mergeCell ref="C7:E7"/>
    <mergeCell ref="C8:E8"/>
    <mergeCell ref="C9:E9"/>
    <mergeCell ref="C10:E10"/>
    <mergeCell ref="C11:E11"/>
    <mergeCell ref="D20:D21"/>
    <mergeCell ref="E20:E21"/>
    <mergeCell ref="F20:F21"/>
    <mergeCell ref="G20:G21"/>
    <mergeCell ref="I13:K13"/>
    <mergeCell ref="B13:H13"/>
    <mergeCell ref="B15:B19"/>
    <mergeCell ref="C15:C19"/>
    <mergeCell ref="D16:D17"/>
    <mergeCell ref="E16:E17"/>
    <mergeCell ref="F16:F17"/>
    <mergeCell ref="J22:J23"/>
    <mergeCell ref="K22:K23"/>
    <mergeCell ref="B24:C24"/>
    <mergeCell ref="E24:F24"/>
    <mergeCell ref="H20:H21"/>
    <mergeCell ref="I20:I21"/>
    <mergeCell ref="J20:J21"/>
    <mergeCell ref="K20:K21"/>
    <mergeCell ref="D22:D23"/>
    <mergeCell ref="E22:E23"/>
    <mergeCell ref="F22:F23"/>
    <mergeCell ref="G22:G23"/>
    <mergeCell ref="H22:H23"/>
    <mergeCell ref="I22:I23"/>
    <mergeCell ref="B20:B23"/>
    <mergeCell ref="C20:C23"/>
  </mergeCells>
  <pageMargins left="1" right="1" top="1" bottom="1" header="0.5" footer="0.5"/>
  <pageSetup scale="42"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opLeftCell="A32" workbookViewId="0">
      <selection activeCell="C40" sqref="C40"/>
    </sheetView>
  </sheetViews>
  <sheetFormatPr baseColWidth="10" defaultRowHeight="12.75" x14ac:dyDescent="0.2"/>
  <cols>
    <col min="1" max="1" width="65.28515625" style="125" bestFit="1" customWidth="1"/>
    <col min="2" max="2" width="11.42578125" style="124"/>
    <col min="3" max="3" width="63.42578125" style="125" customWidth="1"/>
    <col min="4" max="4" width="11.42578125" style="125"/>
    <col min="5" max="5" width="11.42578125" style="131"/>
    <col min="6" max="6" width="18.85546875" style="131" customWidth="1"/>
    <col min="7" max="256" width="11.42578125" style="124"/>
    <col min="257" max="257" width="65.28515625" style="124" bestFit="1" customWidth="1"/>
    <col min="258" max="258" width="11.42578125" style="124"/>
    <col min="259" max="259" width="63.42578125" style="124" customWidth="1"/>
    <col min="260" max="261" width="11.42578125" style="124"/>
    <col min="262" max="262" width="18.85546875" style="124" customWidth="1"/>
    <col min="263" max="512" width="11.42578125" style="124"/>
    <col min="513" max="513" width="65.28515625" style="124" bestFit="1" customWidth="1"/>
    <col min="514" max="514" width="11.42578125" style="124"/>
    <col min="515" max="515" width="63.42578125" style="124" customWidth="1"/>
    <col min="516" max="517" width="11.42578125" style="124"/>
    <col min="518" max="518" width="18.85546875" style="124" customWidth="1"/>
    <col min="519" max="768" width="11.42578125" style="124"/>
    <col min="769" max="769" width="65.28515625" style="124" bestFit="1" customWidth="1"/>
    <col min="770" max="770" width="11.42578125" style="124"/>
    <col min="771" max="771" width="63.42578125" style="124" customWidth="1"/>
    <col min="772" max="773" width="11.42578125" style="124"/>
    <col min="774" max="774" width="18.85546875" style="124" customWidth="1"/>
    <col min="775" max="1024" width="11.42578125" style="124"/>
    <col min="1025" max="1025" width="65.28515625" style="124" bestFit="1" customWidth="1"/>
    <col min="1026" max="1026" width="11.42578125" style="124"/>
    <col min="1027" max="1027" width="63.42578125" style="124" customWidth="1"/>
    <col min="1028" max="1029" width="11.42578125" style="124"/>
    <col min="1030" max="1030" width="18.85546875" style="124" customWidth="1"/>
    <col min="1031" max="1280" width="11.42578125" style="124"/>
    <col min="1281" max="1281" width="65.28515625" style="124" bestFit="1" customWidth="1"/>
    <col min="1282" max="1282" width="11.42578125" style="124"/>
    <col min="1283" max="1283" width="63.42578125" style="124" customWidth="1"/>
    <col min="1284" max="1285" width="11.42578125" style="124"/>
    <col min="1286" max="1286" width="18.85546875" style="124" customWidth="1"/>
    <col min="1287" max="1536" width="11.42578125" style="124"/>
    <col min="1537" max="1537" width="65.28515625" style="124" bestFit="1" customWidth="1"/>
    <col min="1538" max="1538" width="11.42578125" style="124"/>
    <col min="1539" max="1539" width="63.42578125" style="124" customWidth="1"/>
    <col min="1540" max="1541" width="11.42578125" style="124"/>
    <col min="1542" max="1542" width="18.85546875" style="124" customWidth="1"/>
    <col min="1543" max="1792" width="11.42578125" style="124"/>
    <col min="1793" max="1793" width="65.28515625" style="124" bestFit="1" customWidth="1"/>
    <col min="1794" max="1794" width="11.42578125" style="124"/>
    <col min="1795" max="1795" width="63.42578125" style="124" customWidth="1"/>
    <col min="1796" max="1797" width="11.42578125" style="124"/>
    <col min="1798" max="1798" width="18.85546875" style="124" customWidth="1"/>
    <col min="1799" max="2048" width="11.42578125" style="124"/>
    <col min="2049" max="2049" width="65.28515625" style="124" bestFit="1" customWidth="1"/>
    <col min="2050" max="2050" width="11.42578125" style="124"/>
    <col min="2051" max="2051" width="63.42578125" style="124" customWidth="1"/>
    <col min="2052" max="2053" width="11.42578125" style="124"/>
    <col min="2054" max="2054" width="18.85546875" style="124" customWidth="1"/>
    <col min="2055" max="2304" width="11.42578125" style="124"/>
    <col min="2305" max="2305" width="65.28515625" style="124" bestFit="1" customWidth="1"/>
    <col min="2306" max="2306" width="11.42578125" style="124"/>
    <col min="2307" max="2307" width="63.42578125" style="124" customWidth="1"/>
    <col min="2308" max="2309" width="11.42578125" style="124"/>
    <col min="2310" max="2310" width="18.85546875" style="124" customWidth="1"/>
    <col min="2311" max="2560" width="11.42578125" style="124"/>
    <col min="2561" max="2561" width="65.28515625" style="124" bestFit="1" customWidth="1"/>
    <col min="2562" max="2562" width="11.42578125" style="124"/>
    <col min="2563" max="2563" width="63.42578125" style="124" customWidth="1"/>
    <col min="2564" max="2565" width="11.42578125" style="124"/>
    <col min="2566" max="2566" width="18.85546875" style="124" customWidth="1"/>
    <col min="2567" max="2816" width="11.42578125" style="124"/>
    <col min="2817" max="2817" width="65.28515625" style="124" bestFit="1" customWidth="1"/>
    <col min="2818" max="2818" width="11.42578125" style="124"/>
    <col min="2819" max="2819" width="63.42578125" style="124" customWidth="1"/>
    <col min="2820" max="2821" width="11.42578125" style="124"/>
    <col min="2822" max="2822" width="18.85546875" style="124" customWidth="1"/>
    <col min="2823" max="3072" width="11.42578125" style="124"/>
    <col min="3073" max="3073" width="65.28515625" style="124" bestFit="1" customWidth="1"/>
    <col min="3074" max="3074" width="11.42578125" style="124"/>
    <col min="3075" max="3075" width="63.42578125" style="124" customWidth="1"/>
    <col min="3076" max="3077" width="11.42578125" style="124"/>
    <col min="3078" max="3078" width="18.85546875" style="124" customWidth="1"/>
    <col min="3079" max="3328" width="11.42578125" style="124"/>
    <col min="3329" max="3329" width="65.28515625" style="124" bestFit="1" customWidth="1"/>
    <col min="3330" max="3330" width="11.42578125" style="124"/>
    <col min="3331" max="3331" width="63.42578125" style="124" customWidth="1"/>
    <col min="3332" max="3333" width="11.42578125" style="124"/>
    <col min="3334" max="3334" width="18.85546875" style="124" customWidth="1"/>
    <col min="3335" max="3584" width="11.42578125" style="124"/>
    <col min="3585" max="3585" width="65.28515625" style="124" bestFit="1" customWidth="1"/>
    <col min="3586" max="3586" width="11.42578125" style="124"/>
    <col min="3587" max="3587" width="63.42578125" style="124" customWidth="1"/>
    <col min="3588" max="3589" width="11.42578125" style="124"/>
    <col min="3590" max="3590" width="18.85546875" style="124" customWidth="1"/>
    <col min="3591" max="3840" width="11.42578125" style="124"/>
    <col min="3841" max="3841" width="65.28515625" style="124" bestFit="1" customWidth="1"/>
    <col min="3842" max="3842" width="11.42578125" style="124"/>
    <col min="3843" max="3843" width="63.42578125" style="124" customWidth="1"/>
    <col min="3844" max="3845" width="11.42578125" style="124"/>
    <col min="3846" max="3846" width="18.85546875" style="124" customWidth="1"/>
    <col min="3847" max="4096" width="11.42578125" style="124"/>
    <col min="4097" max="4097" width="65.28515625" style="124" bestFit="1" customWidth="1"/>
    <col min="4098" max="4098" width="11.42578125" style="124"/>
    <col min="4099" max="4099" width="63.42578125" style="124" customWidth="1"/>
    <col min="4100" max="4101" width="11.42578125" style="124"/>
    <col min="4102" max="4102" width="18.85546875" style="124" customWidth="1"/>
    <col min="4103" max="4352" width="11.42578125" style="124"/>
    <col min="4353" max="4353" width="65.28515625" style="124" bestFit="1" customWidth="1"/>
    <col min="4354" max="4354" width="11.42578125" style="124"/>
    <col min="4355" max="4355" width="63.42578125" style="124" customWidth="1"/>
    <col min="4356" max="4357" width="11.42578125" style="124"/>
    <col min="4358" max="4358" width="18.85546875" style="124" customWidth="1"/>
    <col min="4359" max="4608" width="11.42578125" style="124"/>
    <col min="4609" max="4609" width="65.28515625" style="124" bestFit="1" customWidth="1"/>
    <col min="4610" max="4610" width="11.42578125" style="124"/>
    <col min="4611" max="4611" width="63.42578125" style="124" customWidth="1"/>
    <col min="4612" max="4613" width="11.42578125" style="124"/>
    <col min="4614" max="4614" width="18.85546875" style="124" customWidth="1"/>
    <col min="4615" max="4864" width="11.42578125" style="124"/>
    <col min="4865" max="4865" width="65.28515625" style="124" bestFit="1" customWidth="1"/>
    <col min="4866" max="4866" width="11.42578125" style="124"/>
    <col min="4867" max="4867" width="63.42578125" style="124" customWidth="1"/>
    <col min="4868" max="4869" width="11.42578125" style="124"/>
    <col min="4870" max="4870" width="18.85546875" style="124" customWidth="1"/>
    <col min="4871" max="5120" width="11.42578125" style="124"/>
    <col min="5121" max="5121" width="65.28515625" style="124" bestFit="1" customWidth="1"/>
    <col min="5122" max="5122" width="11.42578125" style="124"/>
    <col min="5123" max="5123" width="63.42578125" style="124" customWidth="1"/>
    <col min="5124" max="5125" width="11.42578125" style="124"/>
    <col min="5126" max="5126" width="18.85546875" style="124" customWidth="1"/>
    <col min="5127" max="5376" width="11.42578125" style="124"/>
    <col min="5377" max="5377" width="65.28515625" style="124" bestFit="1" customWidth="1"/>
    <col min="5378" max="5378" width="11.42578125" style="124"/>
    <col min="5379" max="5379" width="63.42578125" style="124" customWidth="1"/>
    <col min="5380" max="5381" width="11.42578125" style="124"/>
    <col min="5382" max="5382" width="18.85546875" style="124" customWidth="1"/>
    <col min="5383" max="5632" width="11.42578125" style="124"/>
    <col min="5633" max="5633" width="65.28515625" style="124" bestFit="1" customWidth="1"/>
    <col min="5634" max="5634" width="11.42578125" style="124"/>
    <col min="5635" max="5635" width="63.42578125" style="124" customWidth="1"/>
    <col min="5636" max="5637" width="11.42578125" style="124"/>
    <col min="5638" max="5638" width="18.85546875" style="124" customWidth="1"/>
    <col min="5639" max="5888" width="11.42578125" style="124"/>
    <col min="5889" max="5889" width="65.28515625" style="124" bestFit="1" customWidth="1"/>
    <col min="5890" max="5890" width="11.42578125" style="124"/>
    <col min="5891" max="5891" width="63.42578125" style="124" customWidth="1"/>
    <col min="5892" max="5893" width="11.42578125" style="124"/>
    <col min="5894" max="5894" width="18.85546875" style="124" customWidth="1"/>
    <col min="5895" max="6144" width="11.42578125" style="124"/>
    <col min="6145" max="6145" width="65.28515625" style="124" bestFit="1" customWidth="1"/>
    <col min="6146" max="6146" width="11.42578125" style="124"/>
    <col min="6147" max="6147" width="63.42578125" style="124" customWidth="1"/>
    <col min="6148" max="6149" width="11.42578125" style="124"/>
    <col min="6150" max="6150" width="18.85546875" style="124" customWidth="1"/>
    <col min="6151" max="6400" width="11.42578125" style="124"/>
    <col min="6401" max="6401" width="65.28515625" style="124" bestFit="1" customWidth="1"/>
    <col min="6402" max="6402" width="11.42578125" style="124"/>
    <col min="6403" max="6403" width="63.42578125" style="124" customWidth="1"/>
    <col min="6404" max="6405" width="11.42578125" style="124"/>
    <col min="6406" max="6406" width="18.85546875" style="124" customWidth="1"/>
    <col min="6407" max="6656" width="11.42578125" style="124"/>
    <col min="6657" max="6657" width="65.28515625" style="124" bestFit="1" customWidth="1"/>
    <col min="6658" max="6658" width="11.42578125" style="124"/>
    <col min="6659" max="6659" width="63.42578125" style="124" customWidth="1"/>
    <col min="6660" max="6661" width="11.42578125" style="124"/>
    <col min="6662" max="6662" width="18.85546875" style="124" customWidth="1"/>
    <col min="6663" max="6912" width="11.42578125" style="124"/>
    <col min="6913" max="6913" width="65.28515625" style="124" bestFit="1" customWidth="1"/>
    <col min="6914" max="6914" width="11.42578125" style="124"/>
    <col min="6915" max="6915" width="63.42578125" style="124" customWidth="1"/>
    <col min="6916" max="6917" width="11.42578125" style="124"/>
    <col min="6918" max="6918" width="18.85546875" style="124" customWidth="1"/>
    <col min="6919" max="7168" width="11.42578125" style="124"/>
    <col min="7169" max="7169" width="65.28515625" style="124" bestFit="1" customWidth="1"/>
    <col min="7170" max="7170" width="11.42578125" style="124"/>
    <col min="7171" max="7171" width="63.42578125" style="124" customWidth="1"/>
    <col min="7172" max="7173" width="11.42578125" style="124"/>
    <col min="7174" max="7174" width="18.85546875" style="124" customWidth="1"/>
    <col min="7175" max="7424" width="11.42578125" style="124"/>
    <col min="7425" max="7425" width="65.28515625" style="124" bestFit="1" customWidth="1"/>
    <col min="7426" max="7426" width="11.42578125" style="124"/>
    <col min="7427" max="7427" width="63.42578125" style="124" customWidth="1"/>
    <col min="7428" max="7429" width="11.42578125" style="124"/>
    <col min="7430" max="7430" width="18.85546875" style="124" customWidth="1"/>
    <col min="7431" max="7680" width="11.42578125" style="124"/>
    <col min="7681" max="7681" width="65.28515625" style="124" bestFit="1" customWidth="1"/>
    <col min="7682" max="7682" width="11.42578125" style="124"/>
    <col min="7683" max="7683" width="63.42578125" style="124" customWidth="1"/>
    <col min="7684" max="7685" width="11.42578125" style="124"/>
    <col min="7686" max="7686" width="18.85546875" style="124" customWidth="1"/>
    <col min="7687" max="7936" width="11.42578125" style="124"/>
    <col min="7937" max="7937" width="65.28515625" style="124" bestFit="1" customWidth="1"/>
    <col min="7938" max="7938" width="11.42578125" style="124"/>
    <col min="7939" max="7939" width="63.42578125" style="124" customWidth="1"/>
    <col min="7940" max="7941" width="11.42578125" style="124"/>
    <col min="7942" max="7942" width="18.85546875" style="124" customWidth="1"/>
    <col min="7943" max="8192" width="11.42578125" style="124"/>
    <col min="8193" max="8193" width="65.28515625" style="124" bestFit="1" customWidth="1"/>
    <col min="8194" max="8194" width="11.42578125" style="124"/>
    <col min="8195" max="8195" width="63.42578125" style="124" customWidth="1"/>
    <col min="8196" max="8197" width="11.42578125" style="124"/>
    <col min="8198" max="8198" width="18.85546875" style="124" customWidth="1"/>
    <col min="8199" max="8448" width="11.42578125" style="124"/>
    <col min="8449" max="8449" width="65.28515625" style="124" bestFit="1" customWidth="1"/>
    <col min="8450" max="8450" width="11.42578125" style="124"/>
    <col min="8451" max="8451" width="63.42578125" style="124" customWidth="1"/>
    <col min="8452" max="8453" width="11.42578125" style="124"/>
    <col min="8454" max="8454" width="18.85546875" style="124" customWidth="1"/>
    <col min="8455" max="8704" width="11.42578125" style="124"/>
    <col min="8705" max="8705" width="65.28515625" style="124" bestFit="1" customWidth="1"/>
    <col min="8706" max="8706" width="11.42578125" style="124"/>
    <col min="8707" max="8707" width="63.42578125" style="124" customWidth="1"/>
    <col min="8708" max="8709" width="11.42578125" style="124"/>
    <col min="8710" max="8710" width="18.85546875" style="124" customWidth="1"/>
    <col min="8711" max="8960" width="11.42578125" style="124"/>
    <col min="8961" max="8961" width="65.28515625" style="124" bestFit="1" customWidth="1"/>
    <col min="8962" max="8962" width="11.42578125" style="124"/>
    <col min="8963" max="8963" width="63.42578125" style="124" customWidth="1"/>
    <col min="8964" max="8965" width="11.42578125" style="124"/>
    <col min="8966" max="8966" width="18.85546875" style="124" customWidth="1"/>
    <col min="8967" max="9216" width="11.42578125" style="124"/>
    <col min="9217" max="9217" width="65.28515625" style="124" bestFit="1" customWidth="1"/>
    <col min="9218" max="9218" width="11.42578125" style="124"/>
    <col min="9219" max="9219" width="63.42578125" style="124" customWidth="1"/>
    <col min="9220" max="9221" width="11.42578125" style="124"/>
    <col min="9222" max="9222" width="18.85546875" style="124" customWidth="1"/>
    <col min="9223" max="9472" width="11.42578125" style="124"/>
    <col min="9473" max="9473" width="65.28515625" style="124" bestFit="1" customWidth="1"/>
    <col min="9474" max="9474" width="11.42578125" style="124"/>
    <col min="9475" max="9475" width="63.42578125" style="124" customWidth="1"/>
    <col min="9476" max="9477" width="11.42578125" style="124"/>
    <col min="9478" max="9478" width="18.85546875" style="124" customWidth="1"/>
    <col min="9479" max="9728" width="11.42578125" style="124"/>
    <col min="9729" max="9729" width="65.28515625" style="124" bestFit="1" customWidth="1"/>
    <col min="9730" max="9730" width="11.42578125" style="124"/>
    <col min="9731" max="9731" width="63.42578125" style="124" customWidth="1"/>
    <col min="9732" max="9733" width="11.42578125" style="124"/>
    <col min="9734" max="9734" width="18.85546875" style="124" customWidth="1"/>
    <col min="9735" max="9984" width="11.42578125" style="124"/>
    <col min="9985" max="9985" width="65.28515625" style="124" bestFit="1" customWidth="1"/>
    <col min="9986" max="9986" width="11.42578125" style="124"/>
    <col min="9987" max="9987" width="63.42578125" style="124" customWidth="1"/>
    <col min="9988" max="9989" width="11.42578125" style="124"/>
    <col min="9990" max="9990" width="18.85546875" style="124" customWidth="1"/>
    <col min="9991" max="10240" width="11.42578125" style="124"/>
    <col min="10241" max="10241" width="65.28515625" style="124" bestFit="1" customWidth="1"/>
    <col min="10242" max="10242" width="11.42578125" style="124"/>
    <col min="10243" max="10243" width="63.42578125" style="124" customWidth="1"/>
    <col min="10244" max="10245" width="11.42578125" style="124"/>
    <col min="10246" max="10246" width="18.85546875" style="124" customWidth="1"/>
    <col min="10247" max="10496" width="11.42578125" style="124"/>
    <col min="10497" max="10497" width="65.28515625" style="124" bestFit="1" customWidth="1"/>
    <col min="10498" max="10498" width="11.42578125" style="124"/>
    <col min="10499" max="10499" width="63.42578125" style="124" customWidth="1"/>
    <col min="10500" max="10501" width="11.42578125" style="124"/>
    <col min="10502" max="10502" width="18.85546875" style="124" customWidth="1"/>
    <col min="10503" max="10752" width="11.42578125" style="124"/>
    <col min="10753" max="10753" width="65.28515625" style="124" bestFit="1" customWidth="1"/>
    <col min="10754" max="10754" width="11.42578125" style="124"/>
    <col min="10755" max="10755" width="63.42578125" style="124" customWidth="1"/>
    <col min="10756" max="10757" width="11.42578125" style="124"/>
    <col min="10758" max="10758" width="18.85546875" style="124" customWidth="1"/>
    <col min="10759" max="11008" width="11.42578125" style="124"/>
    <col min="11009" max="11009" width="65.28515625" style="124" bestFit="1" customWidth="1"/>
    <col min="11010" max="11010" width="11.42578125" style="124"/>
    <col min="11011" max="11011" width="63.42578125" style="124" customWidth="1"/>
    <col min="11012" max="11013" width="11.42578125" style="124"/>
    <col min="11014" max="11014" width="18.85546875" style="124" customWidth="1"/>
    <col min="11015" max="11264" width="11.42578125" style="124"/>
    <col min="11265" max="11265" width="65.28515625" style="124" bestFit="1" customWidth="1"/>
    <col min="11266" max="11266" width="11.42578125" style="124"/>
    <col min="11267" max="11267" width="63.42578125" style="124" customWidth="1"/>
    <col min="11268" max="11269" width="11.42578125" style="124"/>
    <col min="11270" max="11270" width="18.85546875" style="124" customWidth="1"/>
    <col min="11271" max="11520" width="11.42578125" style="124"/>
    <col min="11521" max="11521" width="65.28515625" style="124" bestFit="1" customWidth="1"/>
    <col min="11522" max="11522" width="11.42578125" style="124"/>
    <col min="11523" max="11523" width="63.42578125" style="124" customWidth="1"/>
    <col min="11524" max="11525" width="11.42578125" style="124"/>
    <col min="11526" max="11526" width="18.85546875" style="124" customWidth="1"/>
    <col min="11527" max="11776" width="11.42578125" style="124"/>
    <col min="11777" max="11777" width="65.28515625" style="124" bestFit="1" customWidth="1"/>
    <col min="11778" max="11778" width="11.42578125" style="124"/>
    <col min="11779" max="11779" width="63.42578125" style="124" customWidth="1"/>
    <col min="11780" max="11781" width="11.42578125" style="124"/>
    <col min="11782" max="11782" width="18.85546875" style="124" customWidth="1"/>
    <col min="11783" max="12032" width="11.42578125" style="124"/>
    <col min="12033" max="12033" width="65.28515625" style="124" bestFit="1" customWidth="1"/>
    <col min="12034" max="12034" width="11.42578125" style="124"/>
    <col min="12035" max="12035" width="63.42578125" style="124" customWidth="1"/>
    <col min="12036" max="12037" width="11.42578125" style="124"/>
    <col min="12038" max="12038" width="18.85546875" style="124" customWidth="1"/>
    <col min="12039" max="12288" width="11.42578125" style="124"/>
    <col min="12289" max="12289" width="65.28515625" style="124" bestFit="1" customWidth="1"/>
    <col min="12290" max="12290" width="11.42578125" style="124"/>
    <col min="12291" max="12291" width="63.42578125" style="124" customWidth="1"/>
    <col min="12292" max="12293" width="11.42578125" style="124"/>
    <col min="12294" max="12294" width="18.85546875" style="124" customWidth="1"/>
    <col min="12295" max="12544" width="11.42578125" style="124"/>
    <col min="12545" max="12545" width="65.28515625" style="124" bestFit="1" customWidth="1"/>
    <col min="12546" max="12546" width="11.42578125" style="124"/>
    <col min="12547" max="12547" width="63.42578125" style="124" customWidth="1"/>
    <col min="12548" max="12549" width="11.42578125" style="124"/>
    <col min="12550" max="12550" width="18.85546875" style="124" customWidth="1"/>
    <col min="12551" max="12800" width="11.42578125" style="124"/>
    <col min="12801" max="12801" width="65.28515625" style="124" bestFit="1" customWidth="1"/>
    <col min="12802" max="12802" width="11.42578125" style="124"/>
    <col min="12803" max="12803" width="63.42578125" style="124" customWidth="1"/>
    <col min="12804" max="12805" width="11.42578125" style="124"/>
    <col min="12806" max="12806" width="18.85546875" style="124" customWidth="1"/>
    <col min="12807" max="13056" width="11.42578125" style="124"/>
    <col min="13057" max="13057" width="65.28515625" style="124" bestFit="1" customWidth="1"/>
    <col min="13058" max="13058" width="11.42578125" style="124"/>
    <col min="13059" max="13059" width="63.42578125" style="124" customWidth="1"/>
    <col min="13060" max="13061" width="11.42578125" style="124"/>
    <col min="13062" max="13062" width="18.85546875" style="124" customWidth="1"/>
    <col min="13063" max="13312" width="11.42578125" style="124"/>
    <col min="13313" max="13313" width="65.28515625" style="124" bestFit="1" customWidth="1"/>
    <col min="13314" max="13314" width="11.42578125" style="124"/>
    <col min="13315" max="13315" width="63.42578125" style="124" customWidth="1"/>
    <col min="13316" max="13317" width="11.42578125" style="124"/>
    <col min="13318" max="13318" width="18.85546875" style="124" customWidth="1"/>
    <col min="13319" max="13568" width="11.42578125" style="124"/>
    <col min="13569" max="13569" width="65.28515625" style="124" bestFit="1" customWidth="1"/>
    <col min="13570" max="13570" width="11.42578125" style="124"/>
    <col min="13571" max="13571" width="63.42578125" style="124" customWidth="1"/>
    <col min="13572" max="13573" width="11.42578125" style="124"/>
    <col min="13574" max="13574" width="18.85546875" style="124" customWidth="1"/>
    <col min="13575" max="13824" width="11.42578125" style="124"/>
    <col min="13825" max="13825" width="65.28515625" style="124" bestFit="1" customWidth="1"/>
    <col min="13826" max="13826" width="11.42578125" style="124"/>
    <col min="13827" max="13827" width="63.42578125" style="124" customWidth="1"/>
    <col min="13828" max="13829" width="11.42578125" style="124"/>
    <col min="13830" max="13830" width="18.85546875" style="124" customWidth="1"/>
    <col min="13831" max="14080" width="11.42578125" style="124"/>
    <col min="14081" max="14081" width="65.28515625" style="124" bestFit="1" customWidth="1"/>
    <col min="14082" max="14082" width="11.42578125" style="124"/>
    <col min="14083" max="14083" width="63.42578125" style="124" customWidth="1"/>
    <col min="14084" max="14085" width="11.42578125" style="124"/>
    <col min="14086" max="14086" width="18.85546875" style="124" customWidth="1"/>
    <col min="14087" max="14336" width="11.42578125" style="124"/>
    <col min="14337" max="14337" width="65.28515625" style="124" bestFit="1" customWidth="1"/>
    <col min="14338" max="14338" width="11.42578125" style="124"/>
    <col min="14339" max="14339" width="63.42578125" style="124" customWidth="1"/>
    <col min="14340" max="14341" width="11.42578125" style="124"/>
    <col min="14342" max="14342" width="18.85546875" style="124" customWidth="1"/>
    <col min="14343" max="14592" width="11.42578125" style="124"/>
    <col min="14593" max="14593" width="65.28515625" style="124" bestFit="1" customWidth="1"/>
    <col min="14594" max="14594" width="11.42578125" style="124"/>
    <col min="14595" max="14595" width="63.42578125" style="124" customWidth="1"/>
    <col min="14596" max="14597" width="11.42578125" style="124"/>
    <col min="14598" max="14598" width="18.85546875" style="124" customWidth="1"/>
    <col min="14599" max="14848" width="11.42578125" style="124"/>
    <col min="14849" max="14849" width="65.28515625" style="124" bestFit="1" customWidth="1"/>
    <col min="14850" max="14850" width="11.42578125" style="124"/>
    <col min="14851" max="14851" width="63.42578125" style="124" customWidth="1"/>
    <col min="14852" max="14853" width="11.42578125" style="124"/>
    <col min="14854" max="14854" width="18.85546875" style="124" customWidth="1"/>
    <col min="14855" max="15104" width="11.42578125" style="124"/>
    <col min="15105" max="15105" width="65.28515625" style="124" bestFit="1" customWidth="1"/>
    <col min="15106" max="15106" width="11.42578125" style="124"/>
    <col min="15107" max="15107" width="63.42578125" style="124" customWidth="1"/>
    <col min="15108" max="15109" width="11.42578125" style="124"/>
    <col min="15110" max="15110" width="18.85546875" style="124" customWidth="1"/>
    <col min="15111" max="15360" width="11.42578125" style="124"/>
    <col min="15361" max="15361" width="65.28515625" style="124" bestFit="1" customWidth="1"/>
    <col min="15362" max="15362" width="11.42578125" style="124"/>
    <col min="15363" max="15363" width="63.42578125" style="124" customWidth="1"/>
    <col min="15364" max="15365" width="11.42578125" style="124"/>
    <col min="15366" max="15366" width="18.85546875" style="124" customWidth="1"/>
    <col min="15367" max="15616" width="11.42578125" style="124"/>
    <col min="15617" max="15617" width="65.28515625" style="124" bestFit="1" customWidth="1"/>
    <col min="15618" max="15618" width="11.42578125" style="124"/>
    <col min="15619" max="15619" width="63.42578125" style="124" customWidth="1"/>
    <col min="15620" max="15621" width="11.42578125" style="124"/>
    <col min="15622" max="15622" width="18.85546875" style="124" customWidth="1"/>
    <col min="15623" max="15872" width="11.42578125" style="124"/>
    <col min="15873" max="15873" width="65.28515625" style="124" bestFit="1" customWidth="1"/>
    <col min="15874" max="15874" width="11.42578125" style="124"/>
    <col min="15875" max="15875" width="63.42578125" style="124" customWidth="1"/>
    <col min="15876" max="15877" width="11.42578125" style="124"/>
    <col min="15878" max="15878" width="18.85546875" style="124" customWidth="1"/>
    <col min="15879" max="16128" width="11.42578125" style="124"/>
    <col min="16129" max="16129" width="65.28515625" style="124" bestFit="1" customWidth="1"/>
    <col min="16130" max="16130" width="11.42578125" style="124"/>
    <col min="16131" max="16131" width="63.42578125" style="124" customWidth="1"/>
    <col min="16132" max="16133" width="11.42578125" style="124"/>
    <col min="16134" max="16134" width="18.85546875" style="124" customWidth="1"/>
    <col min="16135" max="16384" width="11.42578125" style="124"/>
  </cols>
  <sheetData>
    <row r="1" spans="1:6" ht="23.25" customHeight="1" x14ac:dyDescent="0.2">
      <c r="A1" s="289" t="s">
        <v>392</v>
      </c>
      <c r="C1" s="289" t="s">
        <v>276</v>
      </c>
      <c r="E1" s="289" t="s">
        <v>277</v>
      </c>
      <c r="F1" s="289" t="s">
        <v>278</v>
      </c>
    </row>
    <row r="2" spans="1:6" ht="37.5" customHeight="1" x14ac:dyDescent="0.2">
      <c r="A2" s="126" t="s">
        <v>393</v>
      </c>
      <c r="C2" s="127" t="s">
        <v>279</v>
      </c>
      <c r="E2" s="128">
        <v>1</v>
      </c>
      <c r="F2" s="128" t="s">
        <v>244</v>
      </c>
    </row>
    <row r="3" spans="1:6" ht="37.5" customHeight="1" x14ac:dyDescent="0.2">
      <c r="A3" s="362" t="s">
        <v>394</v>
      </c>
      <c r="C3" s="127" t="s">
        <v>280</v>
      </c>
      <c r="E3" s="128">
        <v>2</v>
      </c>
      <c r="F3" s="128" t="s">
        <v>251</v>
      </c>
    </row>
    <row r="4" spans="1:6" ht="37.5" customHeight="1" x14ac:dyDescent="0.2">
      <c r="C4" s="127" t="s">
        <v>281</v>
      </c>
      <c r="E4" s="128">
        <v>3</v>
      </c>
      <c r="F4" s="128" t="s">
        <v>252</v>
      </c>
    </row>
    <row r="5" spans="1:6" ht="37.5" customHeight="1" x14ac:dyDescent="0.2">
      <c r="C5" s="127" t="s">
        <v>282</v>
      </c>
      <c r="E5" s="128">
        <v>4</v>
      </c>
      <c r="F5" s="128" t="s">
        <v>253</v>
      </c>
    </row>
    <row r="6" spans="1:6" ht="37.5" customHeight="1" x14ac:dyDescent="0.2">
      <c r="A6" s="129" t="s">
        <v>283</v>
      </c>
      <c r="C6" s="127" t="s">
        <v>284</v>
      </c>
      <c r="E6" s="128">
        <v>5</v>
      </c>
      <c r="F6" s="128" t="s">
        <v>254</v>
      </c>
    </row>
    <row r="7" spans="1:6" ht="37.5" customHeight="1" x14ac:dyDescent="0.2">
      <c r="A7" s="127" t="s">
        <v>285</v>
      </c>
      <c r="C7" s="127" t="s">
        <v>286</v>
      </c>
      <c r="E7" s="128">
        <v>6</v>
      </c>
      <c r="F7" s="128" t="s">
        <v>255</v>
      </c>
    </row>
    <row r="8" spans="1:6" ht="37.5" customHeight="1" x14ac:dyDescent="0.2">
      <c r="A8" s="127" t="s">
        <v>287</v>
      </c>
      <c r="C8" s="127" t="s">
        <v>288</v>
      </c>
      <c r="E8" s="128">
        <v>7</v>
      </c>
      <c r="F8" s="128" t="s">
        <v>256</v>
      </c>
    </row>
    <row r="9" spans="1:6" ht="37.5" customHeight="1" x14ac:dyDescent="0.2">
      <c r="A9" s="127" t="s">
        <v>289</v>
      </c>
      <c r="C9" s="289" t="s">
        <v>290</v>
      </c>
      <c r="E9" s="128">
        <v>8</v>
      </c>
      <c r="F9" s="128" t="s">
        <v>257</v>
      </c>
    </row>
    <row r="10" spans="1:6" ht="37.5" customHeight="1" x14ac:dyDescent="0.2">
      <c r="A10" s="127" t="s">
        <v>291</v>
      </c>
      <c r="C10" s="127" t="s">
        <v>292</v>
      </c>
      <c r="E10" s="128">
        <v>9</v>
      </c>
      <c r="F10" s="128" t="s">
        <v>258</v>
      </c>
    </row>
    <row r="11" spans="1:6" ht="37.5" customHeight="1" x14ac:dyDescent="0.2">
      <c r="A11" s="127" t="s">
        <v>293</v>
      </c>
      <c r="C11" s="127" t="s">
        <v>294</v>
      </c>
      <c r="E11" s="128">
        <v>10</v>
      </c>
      <c r="F11" s="128" t="s">
        <v>259</v>
      </c>
    </row>
    <row r="12" spans="1:6" ht="37.5" customHeight="1" x14ac:dyDescent="0.2">
      <c r="A12" s="127" t="s">
        <v>295</v>
      </c>
      <c r="C12" s="127" t="s">
        <v>296</v>
      </c>
      <c r="E12" s="128">
        <v>11</v>
      </c>
      <c r="F12" s="128" t="s">
        <v>260</v>
      </c>
    </row>
    <row r="13" spans="1:6" ht="37.5" customHeight="1" x14ac:dyDescent="0.2">
      <c r="A13" s="127" t="s">
        <v>297</v>
      </c>
      <c r="C13" s="127" t="s">
        <v>298</v>
      </c>
      <c r="E13" s="128">
        <v>12</v>
      </c>
      <c r="F13" s="128" t="s">
        <v>261</v>
      </c>
    </row>
    <row r="14" spans="1:6" ht="37.5" customHeight="1" x14ac:dyDescent="0.2">
      <c r="A14" s="127" t="s">
        <v>299</v>
      </c>
      <c r="C14" s="127" t="s">
        <v>300</v>
      </c>
      <c r="E14" s="128">
        <v>13</v>
      </c>
      <c r="F14" s="128" t="s">
        <v>262</v>
      </c>
    </row>
    <row r="15" spans="1:6" ht="37.5" customHeight="1" x14ac:dyDescent="0.2">
      <c r="A15" s="127" t="s">
        <v>301</v>
      </c>
      <c r="C15" s="127" t="s">
        <v>302</v>
      </c>
      <c r="E15" s="128">
        <v>14</v>
      </c>
      <c r="F15" s="128" t="s">
        <v>263</v>
      </c>
    </row>
    <row r="16" spans="1:6" ht="37.5" customHeight="1" x14ac:dyDescent="0.2">
      <c r="A16" s="127" t="s">
        <v>303</v>
      </c>
      <c r="C16" s="127" t="s">
        <v>304</v>
      </c>
      <c r="E16" s="128">
        <v>15</v>
      </c>
      <c r="F16" s="128" t="s">
        <v>264</v>
      </c>
    </row>
    <row r="17" spans="1:6" ht="37.5" customHeight="1" x14ac:dyDescent="0.2">
      <c r="A17" s="129" t="s">
        <v>305</v>
      </c>
      <c r="C17" s="127" t="s">
        <v>306</v>
      </c>
      <c r="E17" s="128">
        <v>16</v>
      </c>
      <c r="F17" s="128" t="s">
        <v>265</v>
      </c>
    </row>
    <row r="18" spans="1:6" ht="37.5" customHeight="1" x14ac:dyDescent="0.2">
      <c r="A18" s="363" t="s">
        <v>90</v>
      </c>
      <c r="C18" s="127" t="s">
        <v>307</v>
      </c>
      <c r="E18" s="128">
        <v>17</v>
      </c>
      <c r="F18" s="128" t="s">
        <v>266</v>
      </c>
    </row>
    <row r="19" spans="1:6" ht="37.5" customHeight="1" x14ac:dyDescent="0.2">
      <c r="A19" s="363" t="s">
        <v>91</v>
      </c>
      <c r="C19" s="127" t="s">
        <v>308</v>
      </c>
      <c r="E19" s="128">
        <v>18</v>
      </c>
      <c r="F19" s="128" t="s">
        <v>267</v>
      </c>
    </row>
    <row r="20" spans="1:6" ht="37.5" customHeight="1" x14ac:dyDescent="0.2">
      <c r="A20" s="363" t="s">
        <v>92</v>
      </c>
      <c r="C20" s="127" t="s">
        <v>309</v>
      </c>
      <c r="E20" s="128">
        <v>19</v>
      </c>
      <c r="F20" s="128" t="s">
        <v>268</v>
      </c>
    </row>
    <row r="21" spans="1:6" ht="37.5" customHeight="1" x14ac:dyDescent="0.2">
      <c r="A21" s="363" t="s">
        <v>93</v>
      </c>
      <c r="C21" s="127" t="s">
        <v>310</v>
      </c>
      <c r="E21" s="128">
        <v>20</v>
      </c>
      <c r="F21" s="128" t="s">
        <v>269</v>
      </c>
    </row>
    <row r="22" spans="1:6" ht="37.5" customHeight="1" x14ac:dyDescent="0.2">
      <c r="A22" s="363" t="s">
        <v>94</v>
      </c>
      <c r="C22" s="127" t="s">
        <v>311</v>
      </c>
      <c r="E22" s="128">
        <v>55</v>
      </c>
      <c r="F22" s="128" t="s">
        <v>270</v>
      </c>
    </row>
    <row r="23" spans="1:6" ht="37.5" customHeight="1" x14ac:dyDescent="0.2">
      <c r="A23" s="363" t="s">
        <v>95</v>
      </c>
      <c r="C23" s="130" t="s">
        <v>312</v>
      </c>
      <c r="E23" s="128">
        <v>66</v>
      </c>
      <c r="F23" s="128" t="s">
        <v>271</v>
      </c>
    </row>
    <row r="24" spans="1:6" ht="37.5" customHeight="1" x14ac:dyDescent="0.2">
      <c r="A24" s="363" t="s">
        <v>96</v>
      </c>
      <c r="C24" s="127" t="s">
        <v>313</v>
      </c>
      <c r="E24" s="128">
        <v>77</v>
      </c>
      <c r="F24" s="128" t="s">
        <v>272</v>
      </c>
    </row>
    <row r="25" spans="1:6" ht="37.5" customHeight="1" x14ac:dyDescent="0.2">
      <c r="A25" s="363" t="s">
        <v>97</v>
      </c>
      <c r="C25" s="127" t="s">
        <v>314</v>
      </c>
      <c r="E25" s="128">
        <v>88</v>
      </c>
      <c r="F25" s="128" t="s">
        <v>273</v>
      </c>
    </row>
    <row r="26" spans="1:6" ht="37.5" customHeight="1" x14ac:dyDescent="0.2">
      <c r="A26" s="129" t="s">
        <v>315</v>
      </c>
      <c r="C26" s="127" t="s">
        <v>316</v>
      </c>
      <c r="E26" s="128">
        <v>98</v>
      </c>
      <c r="F26" s="128" t="s">
        <v>274</v>
      </c>
    </row>
    <row r="27" spans="1:6" ht="37.5" customHeight="1" x14ac:dyDescent="0.2">
      <c r="A27" s="364" t="s">
        <v>395</v>
      </c>
      <c r="C27" s="127" t="s">
        <v>317</v>
      </c>
      <c r="E27" s="365"/>
      <c r="F27" s="365"/>
    </row>
    <row r="28" spans="1:6" ht="37.5" customHeight="1" x14ac:dyDescent="0.2">
      <c r="A28" s="364" t="s">
        <v>396</v>
      </c>
      <c r="C28" s="127" t="s">
        <v>318</v>
      </c>
    </row>
    <row r="29" spans="1:6" ht="37.5" customHeight="1" x14ac:dyDescent="0.2">
      <c r="A29" s="364" t="s">
        <v>397</v>
      </c>
      <c r="C29" s="127" t="s">
        <v>319</v>
      </c>
    </row>
    <row r="30" spans="1:6" ht="37.5" customHeight="1" x14ac:dyDescent="0.2">
      <c r="A30" s="364" t="s">
        <v>398</v>
      </c>
      <c r="C30" s="127" t="s">
        <v>320</v>
      </c>
    </row>
    <row r="31" spans="1:6" ht="37.5" customHeight="1" x14ac:dyDescent="0.2">
      <c r="A31" s="364" t="s">
        <v>399</v>
      </c>
      <c r="C31" s="127" t="s">
        <v>321</v>
      </c>
    </row>
    <row r="32" spans="1:6" ht="37.5" customHeight="1" x14ac:dyDescent="0.2">
      <c r="A32" s="289" t="s">
        <v>400</v>
      </c>
      <c r="C32" s="127" t="s">
        <v>322</v>
      </c>
    </row>
    <row r="33" spans="1:4" ht="57" customHeight="1" x14ac:dyDescent="0.2">
      <c r="A33" s="366" t="s">
        <v>401</v>
      </c>
      <c r="C33" s="289" t="s">
        <v>323</v>
      </c>
    </row>
    <row r="34" spans="1:4" ht="37.5" customHeight="1" x14ac:dyDescent="0.2">
      <c r="A34" s="367" t="s">
        <v>402</v>
      </c>
      <c r="C34" s="127" t="s">
        <v>288</v>
      </c>
    </row>
    <row r="35" spans="1:4" ht="37.5" customHeight="1" x14ac:dyDescent="0.2">
      <c r="A35" s="368" t="s">
        <v>403</v>
      </c>
      <c r="C35" s="127" t="s">
        <v>324</v>
      </c>
    </row>
    <row r="36" spans="1:4" ht="37.5" customHeight="1" x14ac:dyDescent="0.2">
      <c r="A36" s="369" t="s">
        <v>404</v>
      </c>
      <c r="C36" s="127" t="s">
        <v>326</v>
      </c>
    </row>
    <row r="37" spans="1:4" ht="37.5" customHeight="1" x14ac:dyDescent="0.2">
      <c r="A37" s="369" t="s">
        <v>405</v>
      </c>
      <c r="C37" s="127" t="s">
        <v>327</v>
      </c>
      <c r="D37" s="132"/>
    </row>
    <row r="38" spans="1:4" ht="37.5" customHeight="1" x14ac:dyDescent="0.2">
      <c r="A38" s="370" t="s">
        <v>406</v>
      </c>
      <c r="C38" s="127" t="s">
        <v>328</v>
      </c>
      <c r="D38" s="133"/>
    </row>
    <row r="39" spans="1:4" ht="37.5" customHeight="1" x14ac:dyDescent="0.2">
      <c r="A39" s="367"/>
      <c r="C39" s="127" t="s">
        <v>329</v>
      </c>
      <c r="D39" s="133"/>
    </row>
    <row r="40" spans="1:4" ht="37.5" customHeight="1" x14ac:dyDescent="0.2">
      <c r="C40" s="127" t="s">
        <v>330</v>
      </c>
      <c r="D40" s="133"/>
    </row>
    <row r="41" spans="1:4" ht="22.5" customHeight="1" x14ac:dyDescent="0.2"/>
  </sheetData>
  <dataValidations count="1">
    <dataValidation type="list" allowBlank="1" showInputMessage="1" showErrorMessage="1" sqref="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formula1>$A$13:$A$41</formula1>
    </dataValidation>
  </dataValidations>
  <pageMargins left="0.75" right="0.75" top="1" bottom="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07"/>
  <sheetViews>
    <sheetView topLeftCell="A144" workbookViewId="0">
      <selection activeCell="D163" sqref="D163"/>
    </sheetView>
  </sheetViews>
  <sheetFormatPr baseColWidth="10" defaultColWidth="9.140625" defaultRowHeight="15" x14ac:dyDescent="0.25"/>
  <cols>
    <col min="1" max="1" width="4.42578125" style="383" customWidth="1"/>
    <col min="2" max="2" width="3.28515625" style="397" bestFit="1" customWidth="1"/>
    <col min="3" max="3" width="9.140625" style="385"/>
    <col min="4" max="4" width="198.7109375" style="386" customWidth="1"/>
    <col min="5" max="5" width="9.140625" style="387"/>
    <col min="6" max="28" width="9.140625" style="383"/>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s="384"/>
    </row>
    <row r="2" spans="2:5" s="388" customFormat="1" ht="14.45" customHeight="1" x14ac:dyDescent="0.25">
      <c r="B2" s="968">
        <v>1</v>
      </c>
      <c r="C2" s="969" t="s">
        <v>429</v>
      </c>
      <c r="D2" s="969"/>
      <c r="E2" s="389"/>
    </row>
    <row r="3" spans="2:5" s="388" customFormat="1" x14ac:dyDescent="0.25">
      <c r="B3" s="968"/>
      <c r="C3" s="390">
        <v>1</v>
      </c>
      <c r="D3" s="391" t="s">
        <v>430</v>
      </c>
      <c r="E3" s="389"/>
    </row>
    <row r="4" spans="2:5" s="388" customFormat="1" x14ac:dyDescent="0.25">
      <c r="B4" s="968"/>
      <c r="C4" s="390">
        <v>2</v>
      </c>
      <c r="D4" s="391" t="s">
        <v>431</v>
      </c>
      <c r="E4" s="389"/>
    </row>
    <row r="5" spans="2:5" s="388" customFormat="1" x14ac:dyDescent="0.25">
      <c r="B5" s="968"/>
      <c r="C5" s="390">
        <v>3</v>
      </c>
      <c r="D5" s="391" t="s">
        <v>432</v>
      </c>
      <c r="E5" s="389"/>
    </row>
    <row r="6" spans="2:5" s="388" customFormat="1" ht="24" x14ac:dyDescent="0.25">
      <c r="B6" s="968"/>
      <c r="C6" s="390">
        <v>4</v>
      </c>
      <c r="D6" s="391" t="s">
        <v>433</v>
      </c>
      <c r="E6" s="389"/>
    </row>
    <row r="7" spans="2:5" s="388" customFormat="1" ht="24" x14ac:dyDescent="0.25">
      <c r="B7" s="968"/>
      <c r="C7" s="390">
        <v>5</v>
      </c>
      <c r="D7" s="391" t="s">
        <v>434</v>
      </c>
      <c r="E7" s="389"/>
    </row>
    <row r="8" spans="2:5" s="388" customFormat="1" ht="24" x14ac:dyDescent="0.25">
      <c r="B8" s="968"/>
      <c r="C8" s="390">
        <v>6</v>
      </c>
      <c r="D8" s="391" t="s">
        <v>435</v>
      </c>
      <c r="E8" s="389"/>
    </row>
    <row r="9" spans="2:5" s="388" customFormat="1" ht="24" x14ac:dyDescent="0.25">
      <c r="B9" s="968"/>
      <c r="C9" s="390">
        <v>7</v>
      </c>
      <c r="D9" s="391" t="s">
        <v>436</v>
      </c>
      <c r="E9" s="389"/>
    </row>
    <row r="10" spans="2:5" s="388" customFormat="1" x14ac:dyDescent="0.25">
      <c r="B10" s="970">
        <v>2</v>
      </c>
      <c r="C10" s="973" t="s">
        <v>437</v>
      </c>
      <c r="D10" s="974"/>
      <c r="E10" s="389"/>
    </row>
    <row r="11" spans="2:5" s="388" customFormat="1" x14ac:dyDescent="0.25">
      <c r="B11" s="971"/>
      <c r="C11" s="390">
        <v>8</v>
      </c>
      <c r="D11" s="391" t="s">
        <v>438</v>
      </c>
      <c r="E11" s="389"/>
    </row>
    <row r="12" spans="2:5" s="388" customFormat="1" ht="24" x14ac:dyDescent="0.25">
      <c r="B12" s="971"/>
      <c r="C12" s="390">
        <v>9</v>
      </c>
      <c r="D12" s="391" t="s">
        <v>439</v>
      </c>
      <c r="E12" s="389"/>
    </row>
    <row r="13" spans="2:5" s="388" customFormat="1" ht="24" x14ac:dyDescent="0.25">
      <c r="B13" s="971"/>
      <c r="C13" s="390">
        <v>10</v>
      </c>
      <c r="D13" s="391" t="s">
        <v>440</v>
      </c>
      <c r="E13" s="389"/>
    </row>
    <row r="14" spans="2:5" s="388" customFormat="1" ht="24" x14ac:dyDescent="0.25">
      <c r="B14" s="971"/>
      <c r="C14" s="390">
        <v>11</v>
      </c>
      <c r="D14" s="391" t="s">
        <v>441</v>
      </c>
      <c r="E14" s="389"/>
    </row>
    <row r="15" spans="2:5" s="388" customFormat="1" ht="36" x14ac:dyDescent="0.25">
      <c r="B15" s="971"/>
      <c r="C15" s="390">
        <v>12</v>
      </c>
      <c r="D15" s="391" t="s">
        <v>442</v>
      </c>
      <c r="E15" s="389"/>
    </row>
    <row r="16" spans="2:5" s="388" customFormat="1" ht="24" x14ac:dyDescent="0.25">
      <c r="B16" s="971"/>
      <c r="C16" s="390">
        <v>13</v>
      </c>
      <c r="D16" s="391" t="s">
        <v>443</v>
      </c>
      <c r="E16" s="389"/>
    </row>
    <row r="17" spans="2:5" s="388" customFormat="1" ht="24" x14ac:dyDescent="0.25">
      <c r="B17" s="971"/>
      <c r="C17" s="390">
        <v>14</v>
      </c>
      <c r="D17" s="391" t="s">
        <v>444</v>
      </c>
      <c r="E17" s="389"/>
    </row>
    <row r="18" spans="2:5" s="388" customFormat="1" ht="24" x14ac:dyDescent="0.25">
      <c r="B18" s="972"/>
      <c r="C18" s="390">
        <v>15</v>
      </c>
      <c r="D18" s="391" t="s">
        <v>445</v>
      </c>
      <c r="E18" s="389"/>
    </row>
    <row r="19" spans="2:5" s="388" customFormat="1" x14ac:dyDescent="0.25">
      <c r="B19" s="970">
        <v>3</v>
      </c>
      <c r="C19" s="975" t="s">
        <v>446</v>
      </c>
      <c r="D19" s="975"/>
      <c r="E19" s="389"/>
    </row>
    <row r="20" spans="2:5" s="388" customFormat="1" x14ac:dyDescent="0.25">
      <c r="B20" s="971"/>
      <c r="C20" s="390">
        <v>16</v>
      </c>
      <c r="D20" s="391" t="s">
        <v>447</v>
      </c>
      <c r="E20" s="389"/>
    </row>
    <row r="21" spans="2:5" s="388" customFormat="1" ht="24" x14ac:dyDescent="0.25">
      <c r="B21" s="971"/>
      <c r="C21" s="390">
        <v>17</v>
      </c>
      <c r="D21" s="391" t="s">
        <v>448</v>
      </c>
      <c r="E21" s="389"/>
    </row>
    <row r="22" spans="2:5" s="388" customFormat="1" x14ac:dyDescent="0.25">
      <c r="B22" s="971"/>
      <c r="C22" s="390">
        <v>18</v>
      </c>
      <c r="D22" s="391" t="s">
        <v>449</v>
      </c>
      <c r="E22" s="389"/>
    </row>
    <row r="23" spans="2:5" s="388" customFormat="1" x14ac:dyDescent="0.25">
      <c r="B23" s="971"/>
      <c r="C23" s="390">
        <v>19</v>
      </c>
      <c r="D23" s="391" t="s">
        <v>450</v>
      </c>
      <c r="E23" s="389"/>
    </row>
    <row r="24" spans="2:5" s="388" customFormat="1" x14ac:dyDescent="0.25">
      <c r="B24" s="971"/>
      <c r="C24" s="390">
        <v>20</v>
      </c>
      <c r="D24" s="391" t="s">
        <v>451</v>
      </c>
      <c r="E24" s="389"/>
    </row>
    <row r="25" spans="2:5" s="388" customFormat="1" x14ac:dyDescent="0.25">
      <c r="B25" s="971"/>
      <c r="C25" s="390">
        <v>21</v>
      </c>
      <c r="D25" s="391" t="s">
        <v>452</v>
      </c>
      <c r="E25" s="389"/>
    </row>
    <row r="26" spans="2:5" s="388" customFormat="1" x14ac:dyDescent="0.25">
      <c r="B26" s="971"/>
      <c r="C26" s="390">
        <v>22</v>
      </c>
      <c r="D26" s="391" t="s">
        <v>453</v>
      </c>
      <c r="E26" s="389"/>
    </row>
    <row r="27" spans="2:5" s="388" customFormat="1" x14ac:dyDescent="0.25">
      <c r="B27" s="971"/>
      <c r="C27" s="390">
        <v>23</v>
      </c>
      <c r="D27" s="391" t="s">
        <v>454</v>
      </c>
      <c r="E27" s="389"/>
    </row>
    <row r="28" spans="2:5" s="388" customFormat="1" x14ac:dyDescent="0.25">
      <c r="B28" s="971"/>
      <c r="C28" s="390">
        <v>24</v>
      </c>
      <c r="D28" s="391" t="s">
        <v>455</v>
      </c>
      <c r="E28" s="389"/>
    </row>
    <row r="29" spans="2:5" s="388" customFormat="1" x14ac:dyDescent="0.25">
      <c r="B29" s="971"/>
      <c r="C29" s="390">
        <v>25</v>
      </c>
      <c r="D29" s="391" t="s">
        <v>456</v>
      </c>
      <c r="E29" s="389"/>
    </row>
    <row r="30" spans="2:5" s="388" customFormat="1" ht="36" x14ac:dyDescent="0.25">
      <c r="B30" s="971"/>
      <c r="C30" s="390">
        <v>26</v>
      </c>
      <c r="D30" s="391" t="s">
        <v>457</v>
      </c>
      <c r="E30" s="389"/>
    </row>
    <row r="31" spans="2:5" s="388" customFormat="1" ht="24" x14ac:dyDescent="0.25">
      <c r="B31" s="971"/>
      <c r="C31" s="390">
        <v>27</v>
      </c>
      <c r="D31" s="391" t="s">
        <v>458</v>
      </c>
      <c r="E31" s="389"/>
    </row>
    <row r="32" spans="2:5" s="388" customFormat="1" x14ac:dyDescent="0.25">
      <c r="B32" s="972"/>
      <c r="C32" s="390">
        <v>28</v>
      </c>
      <c r="D32" s="391" t="s">
        <v>459</v>
      </c>
      <c r="E32" s="389"/>
    </row>
    <row r="33" spans="2:5" s="388" customFormat="1" x14ac:dyDescent="0.25">
      <c r="B33" s="970">
        <v>4</v>
      </c>
      <c r="C33" s="976" t="s">
        <v>460</v>
      </c>
      <c r="D33" s="977"/>
      <c r="E33" s="389"/>
    </row>
    <row r="34" spans="2:5" s="388" customFormat="1" x14ac:dyDescent="0.25">
      <c r="B34" s="971"/>
      <c r="C34" s="390">
        <v>29</v>
      </c>
      <c r="D34" s="391" t="s">
        <v>461</v>
      </c>
      <c r="E34" s="389"/>
    </row>
    <row r="35" spans="2:5" s="388" customFormat="1" x14ac:dyDescent="0.25">
      <c r="B35" s="971"/>
      <c r="C35" s="390">
        <v>30</v>
      </c>
      <c r="D35" s="391" t="s">
        <v>462</v>
      </c>
      <c r="E35" s="389"/>
    </row>
    <row r="36" spans="2:5" s="388" customFormat="1" x14ac:dyDescent="0.25">
      <c r="B36" s="971"/>
      <c r="C36" s="390">
        <v>31</v>
      </c>
      <c r="D36" s="391" t="s">
        <v>463</v>
      </c>
      <c r="E36" s="389"/>
    </row>
    <row r="37" spans="2:5" s="388" customFormat="1" x14ac:dyDescent="0.25">
      <c r="B37" s="971"/>
      <c r="C37" s="390">
        <v>32</v>
      </c>
      <c r="D37" s="391" t="s">
        <v>464</v>
      </c>
      <c r="E37" s="389"/>
    </row>
    <row r="38" spans="2:5" s="388" customFormat="1" ht="24" x14ac:dyDescent="0.25">
      <c r="B38" s="971"/>
      <c r="C38" s="390">
        <v>33</v>
      </c>
      <c r="D38" s="391" t="s">
        <v>465</v>
      </c>
      <c r="E38" s="389"/>
    </row>
    <row r="39" spans="2:5" s="388" customFormat="1" x14ac:dyDescent="0.25">
      <c r="B39" s="971"/>
      <c r="C39" s="390">
        <v>34</v>
      </c>
      <c r="D39" s="391" t="s">
        <v>466</v>
      </c>
      <c r="E39" s="389"/>
    </row>
    <row r="40" spans="2:5" s="388" customFormat="1" ht="36" x14ac:dyDescent="0.25">
      <c r="B40" s="971"/>
      <c r="C40" s="390">
        <v>35</v>
      </c>
      <c r="D40" s="391" t="s">
        <v>467</v>
      </c>
      <c r="E40" s="389"/>
    </row>
    <row r="41" spans="2:5" s="388" customFormat="1" ht="24" x14ac:dyDescent="0.25">
      <c r="B41" s="971"/>
      <c r="C41" s="390">
        <v>36</v>
      </c>
      <c r="D41" s="391" t="s">
        <v>468</v>
      </c>
      <c r="E41" s="389"/>
    </row>
    <row r="42" spans="2:5" s="388" customFormat="1" ht="36" x14ac:dyDescent="0.25">
      <c r="B42" s="971"/>
      <c r="C42" s="390">
        <v>37</v>
      </c>
      <c r="D42" s="391" t="s">
        <v>469</v>
      </c>
      <c r="E42" s="389"/>
    </row>
    <row r="43" spans="2:5" s="388" customFormat="1" ht="24" x14ac:dyDescent="0.25">
      <c r="B43" s="972"/>
      <c r="C43" s="390">
        <v>38</v>
      </c>
      <c r="D43" s="391" t="s">
        <v>470</v>
      </c>
      <c r="E43" s="389"/>
    </row>
    <row r="44" spans="2:5" s="388" customFormat="1" x14ac:dyDescent="0.25">
      <c r="B44" s="970">
        <v>5</v>
      </c>
      <c r="C44" s="975" t="s">
        <v>471</v>
      </c>
      <c r="D44" s="975"/>
      <c r="E44" s="389"/>
    </row>
    <row r="45" spans="2:5" s="388" customFormat="1" x14ac:dyDescent="0.25">
      <c r="B45" s="971"/>
      <c r="C45" s="390">
        <v>39</v>
      </c>
      <c r="D45" s="391" t="s">
        <v>472</v>
      </c>
      <c r="E45" s="389"/>
    </row>
    <row r="46" spans="2:5" s="388" customFormat="1" x14ac:dyDescent="0.25">
      <c r="B46" s="971"/>
      <c r="C46" s="390">
        <v>40</v>
      </c>
      <c r="D46" s="391" t="s">
        <v>473</v>
      </c>
      <c r="E46" s="389"/>
    </row>
    <row r="47" spans="2:5" s="388" customFormat="1" x14ac:dyDescent="0.25">
      <c r="B47" s="971"/>
      <c r="C47" s="390">
        <v>41</v>
      </c>
      <c r="D47" s="391" t="s">
        <v>474</v>
      </c>
      <c r="E47" s="389"/>
    </row>
    <row r="48" spans="2:5" s="388" customFormat="1" ht="24" x14ac:dyDescent="0.25">
      <c r="B48" s="971"/>
      <c r="C48" s="390">
        <v>42</v>
      </c>
      <c r="D48" s="391" t="s">
        <v>475</v>
      </c>
      <c r="E48" s="389"/>
    </row>
    <row r="49" spans="2:5" s="388" customFormat="1" x14ac:dyDescent="0.25">
      <c r="B49" s="971"/>
      <c r="C49" s="390">
        <v>43</v>
      </c>
      <c r="D49" s="391" t="s">
        <v>476</v>
      </c>
      <c r="E49" s="389"/>
    </row>
    <row r="50" spans="2:5" s="388" customFormat="1" ht="24" x14ac:dyDescent="0.25">
      <c r="B50" s="971"/>
      <c r="C50" s="390">
        <v>44</v>
      </c>
      <c r="D50" s="391" t="s">
        <v>477</v>
      </c>
      <c r="E50" s="389"/>
    </row>
    <row r="51" spans="2:5" s="388" customFormat="1" ht="24" x14ac:dyDescent="0.25">
      <c r="B51" s="971"/>
      <c r="C51" s="390">
        <v>45</v>
      </c>
      <c r="D51" s="391" t="s">
        <v>478</v>
      </c>
      <c r="E51" s="389"/>
    </row>
    <row r="52" spans="2:5" s="388" customFormat="1" x14ac:dyDescent="0.25">
      <c r="B52" s="971"/>
      <c r="C52" s="390">
        <v>46</v>
      </c>
      <c r="D52" s="391" t="s">
        <v>479</v>
      </c>
      <c r="E52" s="389"/>
    </row>
    <row r="53" spans="2:5" s="388" customFormat="1" x14ac:dyDescent="0.25">
      <c r="B53" s="972"/>
      <c r="C53" s="390">
        <v>47</v>
      </c>
      <c r="D53" s="391" t="s">
        <v>480</v>
      </c>
      <c r="E53" s="389"/>
    </row>
    <row r="54" spans="2:5" s="388" customFormat="1" x14ac:dyDescent="0.25">
      <c r="B54" s="970">
        <v>6</v>
      </c>
      <c r="C54" s="969" t="s">
        <v>481</v>
      </c>
      <c r="D54" s="969"/>
      <c r="E54" s="389"/>
    </row>
    <row r="55" spans="2:5" s="388" customFormat="1" x14ac:dyDescent="0.25">
      <c r="B55" s="971"/>
      <c r="C55" s="390">
        <v>48</v>
      </c>
      <c r="D55" s="391" t="s">
        <v>482</v>
      </c>
      <c r="E55" s="389"/>
    </row>
    <row r="56" spans="2:5" s="388" customFormat="1" ht="24" x14ac:dyDescent="0.25">
      <c r="B56" s="971"/>
      <c r="C56" s="390">
        <v>49</v>
      </c>
      <c r="D56" s="391" t="s">
        <v>483</v>
      </c>
      <c r="E56" s="389"/>
    </row>
    <row r="57" spans="2:5" s="388" customFormat="1" ht="24" x14ac:dyDescent="0.25">
      <c r="B57" s="971"/>
      <c r="C57" s="390">
        <v>50</v>
      </c>
      <c r="D57" s="391" t="s">
        <v>484</v>
      </c>
      <c r="E57" s="389"/>
    </row>
    <row r="58" spans="2:5" s="388" customFormat="1" ht="24" x14ac:dyDescent="0.25">
      <c r="B58" s="971"/>
      <c r="C58" s="390">
        <v>51</v>
      </c>
      <c r="D58" s="391" t="s">
        <v>485</v>
      </c>
      <c r="E58" s="389"/>
    </row>
    <row r="59" spans="2:5" s="388" customFormat="1" x14ac:dyDescent="0.25">
      <c r="B59" s="971"/>
      <c r="C59" s="390">
        <v>52</v>
      </c>
      <c r="D59" s="391" t="s">
        <v>486</v>
      </c>
      <c r="E59" s="389"/>
    </row>
    <row r="60" spans="2:5" s="388" customFormat="1" x14ac:dyDescent="0.25">
      <c r="B60" s="971"/>
      <c r="C60" s="390">
        <v>53</v>
      </c>
      <c r="D60" s="391" t="s">
        <v>487</v>
      </c>
      <c r="E60" s="389"/>
    </row>
    <row r="61" spans="2:5" s="388" customFormat="1" ht="24" x14ac:dyDescent="0.25">
      <c r="B61" s="971"/>
      <c r="C61" s="390">
        <v>54</v>
      </c>
      <c r="D61" s="391" t="s">
        <v>488</v>
      </c>
      <c r="E61" s="389"/>
    </row>
    <row r="62" spans="2:5" s="388" customFormat="1" x14ac:dyDescent="0.25">
      <c r="B62" s="972"/>
      <c r="C62" s="390">
        <v>55</v>
      </c>
      <c r="D62" s="391" t="s">
        <v>489</v>
      </c>
      <c r="E62" s="389"/>
    </row>
    <row r="63" spans="2:5" s="388" customFormat="1" x14ac:dyDescent="0.25">
      <c r="B63" s="970">
        <v>7</v>
      </c>
      <c r="C63" s="978" t="s">
        <v>490</v>
      </c>
      <c r="D63" s="979"/>
      <c r="E63" s="389"/>
    </row>
    <row r="64" spans="2:5" s="388" customFormat="1" x14ac:dyDescent="0.25">
      <c r="B64" s="971"/>
      <c r="C64" s="390">
        <v>56</v>
      </c>
      <c r="D64" s="391" t="s">
        <v>491</v>
      </c>
      <c r="E64" s="389"/>
    </row>
    <row r="65" spans="2:5" s="388" customFormat="1" x14ac:dyDescent="0.25">
      <c r="B65" s="971"/>
      <c r="C65" s="390">
        <v>57</v>
      </c>
      <c r="D65" s="391" t="s">
        <v>492</v>
      </c>
      <c r="E65" s="389"/>
    </row>
    <row r="66" spans="2:5" s="388" customFormat="1" x14ac:dyDescent="0.25">
      <c r="B66" s="971"/>
      <c r="C66" s="390">
        <v>58</v>
      </c>
      <c r="D66" s="391" t="s">
        <v>493</v>
      </c>
      <c r="E66" s="389"/>
    </row>
    <row r="67" spans="2:5" s="388" customFormat="1" ht="24" x14ac:dyDescent="0.25">
      <c r="B67" s="971"/>
      <c r="C67" s="390">
        <v>59</v>
      </c>
      <c r="D67" s="391" t="s">
        <v>494</v>
      </c>
      <c r="E67" s="389"/>
    </row>
    <row r="68" spans="2:5" s="388" customFormat="1" ht="24" x14ac:dyDescent="0.25">
      <c r="B68" s="972"/>
      <c r="C68" s="390">
        <v>60</v>
      </c>
      <c r="D68" s="391" t="s">
        <v>495</v>
      </c>
      <c r="E68" s="389"/>
    </row>
    <row r="69" spans="2:5" s="388" customFormat="1" x14ac:dyDescent="0.25">
      <c r="B69" s="970">
        <v>8</v>
      </c>
      <c r="C69" s="980" t="s">
        <v>496</v>
      </c>
      <c r="D69" s="981"/>
      <c r="E69" s="389"/>
    </row>
    <row r="70" spans="2:5" s="388" customFormat="1" x14ac:dyDescent="0.25">
      <c r="B70" s="971"/>
      <c r="C70" s="390">
        <v>61</v>
      </c>
      <c r="D70" s="391" t="s">
        <v>497</v>
      </c>
      <c r="E70" s="389"/>
    </row>
    <row r="71" spans="2:5" s="388" customFormat="1" x14ac:dyDescent="0.25">
      <c r="B71" s="971"/>
      <c r="C71" s="390">
        <v>62</v>
      </c>
      <c r="D71" s="391" t="s">
        <v>498</v>
      </c>
      <c r="E71" s="389"/>
    </row>
    <row r="72" spans="2:5" s="388" customFormat="1" ht="24" x14ac:dyDescent="0.25">
      <c r="B72" s="971"/>
      <c r="C72" s="390">
        <v>63</v>
      </c>
      <c r="D72" s="391" t="s">
        <v>499</v>
      </c>
      <c r="E72" s="389"/>
    </row>
    <row r="73" spans="2:5" s="388" customFormat="1" ht="24" x14ac:dyDescent="0.25">
      <c r="B73" s="971"/>
      <c r="C73" s="390">
        <v>64</v>
      </c>
      <c r="D73" s="391" t="s">
        <v>500</v>
      </c>
      <c r="E73" s="389"/>
    </row>
    <row r="74" spans="2:5" s="388" customFormat="1" x14ac:dyDescent="0.25">
      <c r="B74" s="971"/>
      <c r="C74" s="390">
        <v>65</v>
      </c>
      <c r="D74" s="391" t="s">
        <v>501</v>
      </c>
      <c r="E74" s="389"/>
    </row>
    <row r="75" spans="2:5" s="388" customFormat="1" x14ac:dyDescent="0.25">
      <c r="B75" s="971"/>
      <c r="C75" s="390">
        <v>66</v>
      </c>
      <c r="D75" s="391" t="s">
        <v>502</v>
      </c>
      <c r="E75" s="389"/>
    </row>
    <row r="76" spans="2:5" s="388" customFormat="1" ht="24" x14ac:dyDescent="0.25">
      <c r="B76" s="971"/>
      <c r="C76" s="390">
        <v>67</v>
      </c>
      <c r="D76" s="391" t="s">
        <v>503</v>
      </c>
      <c r="E76" s="389"/>
    </row>
    <row r="77" spans="2:5" s="388" customFormat="1" x14ac:dyDescent="0.25">
      <c r="B77" s="971"/>
      <c r="C77" s="390">
        <v>68</v>
      </c>
      <c r="D77" s="391" t="s">
        <v>504</v>
      </c>
      <c r="E77" s="389"/>
    </row>
    <row r="78" spans="2:5" s="388" customFormat="1" x14ac:dyDescent="0.25">
      <c r="B78" s="971"/>
      <c r="C78" s="390">
        <v>69</v>
      </c>
      <c r="D78" s="391" t="s">
        <v>505</v>
      </c>
      <c r="E78" s="389"/>
    </row>
    <row r="79" spans="2:5" s="388" customFormat="1" x14ac:dyDescent="0.25">
      <c r="B79" s="971"/>
      <c r="C79" s="390">
        <v>70</v>
      </c>
      <c r="D79" s="391" t="s">
        <v>506</v>
      </c>
      <c r="E79" s="389"/>
    </row>
    <row r="80" spans="2:5" s="388" customFormat="1" ht="24" x14ac:dyDescent="0.25">
      <c r="B80" s="971"/>
      <c r="C80" s="390">
        <v>71</v>
      </c>
      <c r="D80" s="391" t="s">
        <v>507</v>
      </c>
      <c r="E80" s="389"/>
    </row>
    <row r="81" spans="2:5" s="388" customFormat="1" x14ac:dyDescent="0.25">
      <c r="B81" s="972"/>
      <c r="C81" s="390">
        <v>72</v>
      </c>
      <c r="D81" s="391" t="s">
        <v>508</v>
      </c>
      <c r="E81" s="389"/>
    </row>
    <row r="82" spans="2:5" s="388" customFormat="1" x14ac:dyDescent="0.25">
      <c r="B82" s="970">
        <v>9</v>
      </c>
      <c r="C82" s="982" t="s">
        <v>509</v>
      </c>
      <c r="D82" s="982"/>
      <c r="E82" s="389"/>
    </row>
    <row r="83" spans="2:5" s="388" customFormat="1" ht="24" x14ac:dyDescent="0.25">
      <c r="B83" s="971"/>
      <c r="C83" s="390">
        <v>73</v>
      </c>
      <c r="D83" s="391" t="s">
        <v>510</v>
      </c>
      <c r="E83" s="389"/>
    </row>
    <row r="84" spans="2:5" s="388" customFormat="1" ht="24" x14ac:dyDescent="0.25">
      <c r="B84" s="971"/>
      <c r="C84" s="390">
        <v>74</v>
      </c>
      <c r="D84" s="391" t="s">
        <v>511</v>
      </c>
      <c r="E84" s="389"/>
    </row>
    <row r="85" spans="2:5" s="388" customFormat="1" ht="24" x14ac:dyDescent="0.25">
      <c r="B85" s="971"/>
      <c r="C85" s="390">
        <v>75</v>
      </c>
      <c r="D85" s="391" t="s">
        <v>512</v>
      </c>
      <c r="E85" s="389"/>
    </row>
    <row r="86" spans="2:5" s="388" customFormat="1" ht="24" x14ac:dyDescent="0.25">
      <c r="B86" s="971"/>
      <c r="C86" s="390">
        <v>76</v>
      </c>
      <c r="D86" s="391" t="s">
        <v>513</v>
      </c>
      <c r="E86" s="389"/>
    </row>
    <row r="87" spans="2:5" s="388" customFormat="1" ht="24" x14ac:dyDescent="0.25">
      <c r="B87" s="971"/>
      <c r="C87" s="390">
        <v>77</v>
      </c>
      <c r="D87" s="391" t="s">
        <v>514</v>
      </c>
      <c r="E87" s="389"/>
    </row>
    <row r="88" spans="2:5" s="388" customFormat="1" ht="24" x14ac:dyDescent="0.25">
      <c r="B88" s="971"/>
      <c r="C88" s="390">
        <v>78</v>
      </c>
      <c r="D88" s="391" t="s">
        <v>515</v>
      </c>
      <c r="E88" s="389"/>
    </row>
    <row r="89" spans="2:5" s="388" customFormat="1" ht="24" x14ac:dyDescent="0.25">
      <c r="B89" s="971"/>
      <c r="C89" s="390">
        <v>79</v>
      </c>
      <c r="D89" s="391" t="s">
        <v>516</v>
      </c>
      <c r="E89" s="389"/>
    </row>
    <row r="90" spans="2:5" s="388" customFormat="1" x14ac:dyDescent="0.25">
      <c r="B90" s="972"/>
      <c r="C90" s="390">
        <v>80</v>
      </c>
      <c r="D90" s="391" t="s">
        <v>517</v>
      </c>
      <c r="E90" s="389"/>
    </row>
    <row r="91" spans="2:5" s="388" customFormat="1" x14ac:dyDescent="0.25">
      <c r="B91" s="970">
        <v>10</v>
      </c>
      <c r="C91" s="980" t="s">
        <v>518</v>
      </c>
      <c r="D91" s="981"/>
      <c r="E91" s="389"/>
    </row>
    <row r="92" spans="2:5" s="388" customFormat="1" x14ac:dyDescent="0.25">
      <c r="B92" s="971"/>
      <c r="C92" s="390">
        <v>81</v>
      </c>
      <c r="D92" s="391" t="s">
        <v>519</v>
      </c>
      <c r="E92" s="389"/>
    </row>
    <row r="93" spans="2:5" s="388" customFormat="1" x14ac:dyDescent="0.25">
      <c r="B93" s="971"/>
      <c r="C93" s="390">
        <v>82</v>
      </c>
      <c r="D93" s="391" t="s">
        <v>520</v>
      </c>
      <c r="E93" s="389"/>
    </row>
    <row r="94" spans="2:5" s="388" customFormat="1" x14ac:dyDescent="0.25">
      <c r="B94" s="971"/>
      <c r="C94" s="390">
        <v>83</v>
      </c>
      <c r="D94" s="391" t="s">
        <v>521</v>
      </c>
      <c r="E94" s="389"/>
    </row>
    <row r="95" spans="2:5" s="388" customFormat="1" x14ac:dyDescent="0.25">
      <c r="B95" s="971"/>
      <c r="C95" s="390">
        <v>84</v>
      </c>
      <c r="D95" s="391" t="s">
        <v>522</v>
      </c>
      <c r="E95" s="389"/>
    </row>
    <row r="96" spans="2:5" s="388" customFormat="1" x14ac:dyDescent="0.25">
      <c r="B96" s="971"/>
      <c r="C96" s="390">
        <v>85</v>
      </c>
      <c r="D96" s="391" t="s">
        <v>523</v>
      </c>
      <c r="E96" s="389"/>
    </row>
    <row r="97" spans="2:5" s="388" customFormat="1" x14ac:dyDescent="0.25">
      <c r="B97" s="971"/>
      <c r="C97" s="390">
        <v>86</v>
      </c>
      <c r="D97" s="391" t="s">
        <v>524</v>
      </c>
      <c r="E97" s="389"/>
    </row>
    <row r="98" spans="2:5" s="388" customFormat="1" x14ac:dyDescent="0.25">
      <c r="B98" s="971"/>
      <c r="C98" s="390">
        <v>87</v>
      </c>
      <c r="D98" s="391" t="s">
        <v>525</v>
      </c>
      <c r="E98" s="389"/>
    </row>
    <row r="99" spans="2:5" s="388" customFormat="1" x14ac:dyDescent="0.25">
      <c r="B99" s="971"/>
      <c r="C99" s="390">
        <v>88</v>
      </c>
      <c r="D99" s="391" t="s">
        <v>526</v>
      </c>
      <c r="E99" s="389"/>
    </row>
    <row r="100" spans="2:5" s="388" customFormat="1" ht="24" x14ac:dyDescent="0.25">
      <c r="B100" s="971"/>
      <c r="C100" s="390">
        <v>89</v>
      </c>
      <c r="D100" s="391" t="s">
        <v>527</v>
      </c>
      <c r="E100" s="389"/>
    </row>
    <row r="101" spans="2:5" s="388" customFormat="1" x14ac:dyDescent="0.25">
      <c r="B101" s="972"/>
      <c r="C101" s="390">
        <v>90</v>
      </c>
      <c r="D101" s="391" t="s">
        <v>528</v>
      </c>
      <c r="E101" s="389"/>
    </row>
    <row r="102" spans="2:5" s="388" customFormat="1" x14ac:dyDescent="0.25">
      <c r="B102" s="970">
        <v>11</v>
      </c>
      <c r="C102" s="982" t="s">
        <v>529</v>
      </c>
      <c r="D102" s="982"/>
      <c r="E102" s="389"/>
    </row>
    <row r="103" spans="2:5" s="388" customFormat="1" x14ac:dyDescent="0.25">
      <c r="B103" s="971"/>
      <c r="C103" s="390">
        <v>91</v>
      </c>
      <c r="D103" s="391" t="s">
        <v>530</v>
      </c>
      <c r="E103" s="389"/>
    </row>
    <row r="104" spans="2:5" s="388" customFormat="1" ht="24" x14ac:dyDescent="0.25">
      <c r="B104" s="971"/>
      <c r="C104" s="390">
        <v>92</v>
      </c>
      <c r="D104" s="391" t="s">
        <v>531</v>
      </c>
      <c r="E104" s="389"/>
    </row>
    <row r="105" spans="2:5" s="388" customFormat="1" x14ac:dyDescent="0.25">
      <c r="B105" s="971"/>
      <c r="C105" s="390">
        <v>93</v>
      </c>
      <c r="D105" s="391" t="s">
        <v>532</v>
      </c>
      <c r="E105" s="389"/>
    </row>
    <row r="106" spans="2:5" s="388" customFormat="1" x14ac:dyDescent="0.25">
      <c r="B106" s="971"/>
      <c r="C106" s="390">
        <v>94</v>
      </c>
      <c r="D106" s="391" t="s">
        <v>533</v>
      </c>
      <c r="E106" s="389"/>
    </row>
    <row r="107" spans="2:5" s="388" customFormat="1" ht="24" x14ac:dyDescent="0.25">
      <c r="B107" s="971"/>
      <c r="C107" s="390">
        <v>95</v>
      </c>
      <c r="D107" s="391" t="s">
        <v>534</v>
      </c>
      <c r="E107" s="389"/>
    </row>
    <row r="108" spans="2:5" s="388" customFormat="1" x14ac:dyDescent="0.25">
      <c r="B108" s="971"/>
      <c r="C108" s="390">
        <v>96</v>
      </c>
      <c r="D108" s="391" t="s">
        <v>535</v>
      </c>
      <c r="E108" s="389"/>
    </row>
    <row r="109" spans="2:5" s="388" customFormat="1" x14ac:dyDescent="0.25">
      <c r="B109" s="971"/>
      <c r="C109" s="390">
        <v>97</v>
      </c>
      <c r="D109" s="391" t="s">
        <v>536</v>
      </c>
      <c r="E109" s="389"/>
    </row>
    <row r="110" spans="2:5" s="388" customFormat="1" x14ac:dyDescent="0.25">
      <c r="B110" s="971"/>
      <c r="C110" s="390">
        <v>98</v>
      </c>
      <c r="D110" s="391" t="s">
        <v>537</v>
      </c>
      <c r="E110" s="389"/>
    </row>
    <row r="111" spans="2:5" s="388" customFormat="1" ht="36" x14ac:dyDescent="0.25">
      <c r="B111" s="971"/>
      <c r="C111" s="390">
        <v>99</v>
      </c>
      <c r="D111" s="391" t="s">
        <v>538</v>
      </c>
      <c r="E111" s="389"/>
    </row>
    <row r="112" spans="2:5" s="388" customFormat="1" x14ac:dyDescent="0.25">
      <c r="B112" s="972"/>
      <c r="C112" s="390">
        <v>100</v>
      </c>
      <c r="D112" s="391" t="s">
        <v>539</v>
      </c>
      <c r="E112" s="389"/>
    </row>
    <row r="113" spans="2:5" s="388" customFormat="1" x14ac:dyDescent="0.25">
      <c r="B113" s="970">
        <v>12</v>
      </c>
      <c r="C113" s="982" t="s">
        <v>540</v>
      </c>
      <c r="D113" s="982"/>
      <c r="E113" s="389"/>
    </row>
    <row r="114" spans="2:5" s="388" customFormat="1" ht="24" x14ac:dyDescent="0.25">
      <c r="B114" s="971"/>
      <c r="C114" s="390">
        <v>101</v>
      </c>
      <c r="D114" s="391" t="s">
        <v>541</v>
      </c>
      <c r="E114" s="389"/>
    </row>
    <row r="115" spans="2:5" s="388" customFormat="1" x14ac:dyDescent="0.25">
      <c r="B115" s="971"/>
      <c r="C115" s="390">
        <v>102</v>
      </c>
      <c r="D115" s="391" t="s">
        <v>542</v>
      </c>
      <c r="E115" s="389"/>
    </row>
    <row r="116" spans="2:5" s="388" customFormat="1" ht="24" x14ac:dyDescent="0.25">
      <c r="B116" s="971"/>
      <c r="C116" s="390">
        <v>103</v>
      </c>
      <c r="D116" s="391" t="s">
        <v>543</v>
      </c>
      <c r="E116" s="389"/>
    </row>
    <row r="117" spans="2:5" s="388" customFormat="1" ht="24" x14ac:dyDescent="0.25">
      <c r="B117" s="971"/>
      <c r="C117" s="390">
        <v>104</v>
      </c>
      <c r="D117" s="391" t="s">
        <v>544</v>
      </c>
      <c r="E117" s="389"/>
    </row>
    <row r="118" spans="2:5" s="388" customFormat="1" x14ac:dyDescent="0.25">
      <c r="B118" s="971"/>
      <c r="C118" s="390">
        <v>105</v>
      </c>
      <c r="D118" s="391" t="s">
        <v>545</v>
      </c>
      <c r="E118" s="389"/>
    </row>
    <row r="119" spans="2:5" s="388" customFormat="1" x14ac:dyDescent="0.25">
      <c r="B119" s="971"/>
      <c r="C119" s="390">
        <v>106</v>
      </c>
      <c r="D119" s="391" t="s">
        <v>546</v>
      </c>
      <c r="E119" s="389"/>
    </row>
    <row r="120" spans="2:5" s="388" customFormat="1" x14ac:dyDescent="0.25">
      <c r="B120" s="971"/>
      <c r="C120" s="390">
        <v>107</v>
      </c>
      <c r="D120" s="391" t="s">
        <v>547</v>
      </c>
      <c r="E120" s="389"/>
    </row>
    <row r="121" spans="2:5" s="388" customFormat="1" x14ac:dyDescent="0.25">
      <c r="B121" s="971"/>
      <c r="C121" s="390">
        <v>108</v>
      </c>
      <c r="D121" s="391" t="s">
        <v>548</v>
      </c>
      <c r="E121" s="389"/>
    </row>
    <row r="122" spans="2:5" s="388" customFormat="1" x14ac:dyDescent="0.25">
      <c r="B122" s="971"/>
      <c r="C122" s="390">
        <v>109</v>
      </c>
      <c r="D122" s="391" t="s">
        <v>549</v>
      </c>
      <c r="E122" s="389"/>
    </row>
    <row r="123" spans="2:5" s="388" customFormat="1" x14ac:dyDescent="0.25">
      <c r="B123" s="971"/>
      <c r="C123" s="390">
        <v>110</v>
      </c>
      <c r="D123" s="391" t="s">
        <v>550</v>
      </c>
      <c r="E123" s="389"/>
    </row>
    <row r="124" spans="2:5" s="388" customFormat="1" ht="36" x14ac:dyDescent="0.25">
      <c r="B124" s="972"/>
      <c r="C124" s="390">
        <v>111</v>
      </c>
      <c r="D124" s="391" t="s">
        <v>551</v>
      </c>
      <c r="E124" s="389"/>
    </row>
    <row r="125" spans="2:5" s="388" customFormat="1" x14ac:dyDescent="0.25">
      <c r="B125" s="970">
        <v>13</v>
      </c>
      <c r="C125" s="982" t="s">
        <v>552</v>
      </c>
      <c r="D125" s="982"/>
      <c r="E125" s="389"/>
    </row>
    <row r="126" spans="2:5" s="388" customFormat="1" x14ac:dyDescent="0.25">
      <c r="B126" s="971"/>
      <c r="C126" s="390">
        <v>112</v>
      </c>
      <c r="D126" s="391" t="s">
        <v>553</v>
      </c>
      <c r="E126" s="389"/>
    </row>
    <row r="127" spans="2:5" s="388" customFormat="1" x14ac:dyDescent="0.25">
      <c r="B127" s="971"/>
      <c r="C127" s="390">
        <v>113</v>
      </c>
      <c r="D127" s="391" t="s">
        <v>554</v>
      </c>
      <c r="E127" s="389"/>
    </row>
    <row r="128" spans="2:5" s="388" customFormat="1" x14ac:dyDescent="0.25">
      <c r="B128" s="971"/>
      <c r="C128" s="390">
        <v>114</v>
      </c>
      <c r="D128" s="391" t="s">
        <v>555</v>
      </c>
      <c r="E128" s="389"/>
    </row>
    <row r="129" spans="2:5" s="388" customFormat="1" ht="36" x14ac:dyDescent="0.25">
      <c r="B129" s="971"/>
      <c r="C129" s="390">
        <v>115</v>
      </c>
      <c r="D129" s="391" t="s">
        <v>556</v>
      </c>
      <c r="E129" s="389"/>
    </row>
    <row r="130" spans="2:5" s="388" customFormat="1" ht="24" x14ac:dyDescent="0.25">
      <c r="B130" s="972"/>
      <c r="C130" s="390">
        <v>116</v>
      </c>
      <c r="D130" s="391" t="s">
        <v>557</v>
      </c>
      <c r="E130" s="389"/>
    </row>
    <row r="131" spans="2:5" s="388" customFormat="1" x14ac:dyDescent="0.25">
      <c r="B131" s="970">
        <v>14</v>
      </c>
      <c r="C131" s="982" t="s">
        <v>558</v>
      </c>
      <c r="D131" s="982"/>
      <c r="E131" s="389"/>
    </row>
    <row r="132" spans="2:5" s="388" customFormat="1" x14ac:dyDescent="0.25">
      <c r="B132" s="971"/>
      <c r="C132" s="390">
        <v>117</v>
      </c>
      <c r="D132" s="391" t="s">
        <v>559</v>
      </c>
      <c r="E132" s="389"/>
    </row>
    <row r="133" spans="2:5" s="388" customFormat="1" ht="24" x14ac:dyDescent="0.25">
      <c r="B133" s="971"/>
      <c r="C133" s="390">
        <v>118</v>
      </c>
      <c r="D133" s="391" t="s">
        <v>560</v>
      </c>
      <c r="E133" s="389"/>
    </row>
    <row r="134" spans="2:5" s="388" customFormat="1" x14ac:dyDescent="0.25">
      <c r="B134" s="971"/>
      <c r="C134" s="390">
        <v>119</v>
      </c>
      <c r="D134" s="391" t="s">
        <v>561</v>
      </c>
      <c r="E134" s="389"/>
    </row>
    <row r="135" spans="2:5" s="388" customFormat="1" ht="24" x14ac:dyDescent="0.25">
      <c r="B135" s="971"/>
      <c r="C135" s="390">
        <v>120</v>
      </c>
      <c r="D135" s="391" t="s">
        <v>562</v>
      </c>
      <c r="E135" s="389"/>
    </row>
    <row r="136" spans="2:5" s="388" customFormat="1" x14ac:dyDescent="0.25">
      <c r="B136" s="971"/>
      <c r="C136" s="390">
        <v>121</v>
      </c>
      <c r="D136" s="391" t="s">
        <v>563</v>
      </c>
      <c r="E136" s="389"/>
    </row>
    <row r="137" spans="2:5" s="388" customFormat="1" ht="36" x14ac:dyDescent="0.25">
      <c r="B137" s="971"/>
      <c r="C137" s="390">
        <v>122</v>
      </c>
      <c r="D137" s="391" t="s">
        <v>564</v>
      </c>
      <c r="E137" s="389"/>
    </row>
    <row r="138" spans="2:5" s="388" customFormat="1" ht="24" x14ac:dyDescent="0.25">
      <c r="B138" s="971"/>
      <c r="C138" s="390">
        <v>123</v>
      </c>
      <c r="D138" s="391" t="s">
        <v>565</v>
      </c>
      <c r="E138" s="389"/>
    </row>
    <row r="139" spans="2:5" s="388" customFormat="1" ht="36" x14ac:dyDescent="0.25">
      <c r="B139" s="971"/>
      <c r="C139" s="390">
        <v>124</v>
      </c>
      <c r="D139" s="391" t="s">
        <v>566</v>
      </c>
      <c r="E139" s="389"/>
    </row>
    <row r="140" spans="2:5" s="388" customFormat="1" x14ac:dyDescent="0.25">
      <c r="B140" s="971"/>
      <c r="C140" s="390">
        <v>125</v>
      </c>
      <c r="D140" s="391" t="s">
        <v>567</v>
      </c>
      <c r="E140" s="389"/>
    </row>
    <row r="141" spans="2:5" s="388" customFormat="1" ht="24" x14ac:dyDescent="0.25">
      <c r="B141" s="972"/>
      <c r="C141" s="390">
        <v>126</v>
      </c>
      <c r="D141" s="391" t="s">
        <v>568</v>
      </c>
      <c r="E141" s="389"/>
    </row>
    <row r="142" spans="2:5" s="388" customFormat="1" x14ac:dyDescent="0.25">
      <c r="B142" s="970">
        <v>15</v>
      </c>
      <c r="C142" s="982" t="s">
        <v>569</v>
      </c>
      <c r="D142" s="982"/>
      <c r="E142" s="389"/>
    </row>
    <row r="143" spans="2:5" s="388" customFormat="1" ht="24" x14ac:dyDescent="0.25">
      <c r="B143" s="971"/>
      <c r="C143" s="390">
        <v>127</v>
      </c>
      <c r="D143" s="391" t="s">
        <v>570</v>
      </c>
      <c r="E143" s="389"/>
    </row>
    <row r="144" spans="2:5" s="388" customFormat="1" x14ac:dyDescent="0.25">
      <c r="B144" s="971"/>
      <c r="C144" s="390">
        <v>128</v>
      </c>
      <c r="D144" s="391" t="s">
        <v>571</v>
      </c>
      <c r="E144" s="389"/>
    </row>
    <row r="145" spans="2:5" s="388" customFormat="1" x14ac:dyDescent="0.25">
      <c r="B145" s="971"/>
      <c r="C145" s="390">
        <v>129</v>
      </c>
      <c r="D145" s="391" t="s">
        <v>572</v>
      </c>
      <c r="E145" s="389"/>
    </row>
    <row r="146" spans="2:5" s="388" customFormat="1" x14ac:dyDescent="0.25">
      <c r="B146" s="971"/>
      <c r="C146" s="390">
        <v>130</v>
      </c>
      <c r="D146" s="391" t="s">
        <v>573</v>
      </c>
      <c r="E146" s="389"/>
    </row>
    <row r="147" spans="2:5" s="388" customFormat="1" x14ac:dyDescent="0.25">
      <c r="B147" s="971"/>
      <c r="C147" s="390">
        <v>131</v>
      </c>
      <c r="D147" s="391" t="s">
        <v>574</v>
      </c>
      <c r="E147" s="389"/>
    </row>
    <row r="148" spans="2:5" s="388" customFormat="1" x14ac:dyDescent="0.25">
      <c r="B148" s="971"/>
      <c r="C148" s="390">
        <v>132</v>
      </c>
      <c r="D148" s="391" t="s">
        <v>575</v>
      </c>
      <c r="E148" s="389"/>
    </row>
    <row r="149" spans="2:5" s="388" customFormat="1" x14ac:dyDescent="0.25">
      <c r="B149" s="971"/>
      <c r="C149" s="390">
        <v>133</v>
      </c>
      <c r="D149" s="391" t="s">
        <v>576</v>
      </c>
      <c r="E149" s="389"/>
    </row>
    <row r="150" spans="2:5" s="388" customFormat="1" x14ac:dyDescent="0.25">
      <c r="B150" s="971"/>
      <c r="C150" s="390">
        <v>134</v>
      </c>
      <c r="D150" s="391" t="s">
        <v>577</v>
      </c>
      <c r="E150" s="389"/>
    </row>
    <row r="151" spans="2:5" s="388" customFormat="1" x14ac:dyDescent="0.25">
      <c r="B151" s="971"/>
      <c r="C151" s="390">
        <v>135</v>
      </c>
      <c r="D151" s="391" t="s">
        <v>578</v>
      </c>
      <c r="E151" s="389"/>
    </row>
    <row r="152" spans="2:5" s="388" customFormat="1" x14ac:dyDescent="0.25">
      <c r="B152" s="971"/>
      <c r="C152" s="390">
        <v>136</v>
      </c>
      <c r="D152" s="391" t="s">
        <v>579</v>
      </c>
      <c r="E152" s="389"/>
    </row>
    <row r="153" spans="2:5" s="388" customFormat="1" ht="24" x14ac:dyDescent="0.25">
      <c r="B153" s="971"/>
      <c r="C153" s="390">
        <v>137</v>
      </c>
      <c r="D153" s="391" t="s">
        <v>580</v>
      </c>
      <c r="E153" s="389"/>
    </row>
    <row r="154" spans="2:5" s="388" customFormat="1" x14ac:dyDescent="0.25">
      <c r="B154" s="972"/>
      <c r="C154" s="390">
        <v>138</v>
      </c>
      <c r="D154" s="391" t="s">
        <v>581</v>
      </c>
      <c r="E154" s="389"/>
    </row>
    <row r="155" spans="2:5" s="388" customFormat="1" x14ac:dyDescent="0.25">
      <c r="B155" s="970">
        <v>16</v>
      </c>
      <c r="C155" s="982" t="s">
        <v>582</v>
      </c>
      <c r="D155" s="982"/>
      <c r="E155" s="389"/>
    </row>
    <row r="156" spans="2:5" s="388" customFormat="1" x14ac:dyDescent="0.25">
      <c r="B156" s="971"/>
      <c r="C156" s="390">
        <v>139</v>
      </c>
      <c r="D156" s="391" t="s">
        <v>583</v>
      </c>
      <c r="E156" s="389"/>
    </row>
    <row r="157" spans="2:5" s="388" customFormat="1" x14ac:dyDescent="0.25">
      <c r="B157" s="971"/>
      <c r="C157" s="390">
        <v>140</v>
      </c>
      <c r="D157" s="391" t="s">
        <v>584</v>
      </c>
      <c r="E157" s="389"/>
    </row>
    <row r="158" spans="2:5" s="388" customFormat="1" x14ac:dyDescent="0.25">
      <c r="B158" s="971"/>
      <c r="C158" s="390">
        <v>141</v>
      </c>
      <c r="D158" s="391" t="s">
        <v>585</v>
      </c>
      <c r="E158" s="389"/>
    </row>
    <row r="159" spans="2:5" s="388" customFormat="1" x14ac:dyDescent="0.25">
      <c r="B159" s="971"/>
      <c r="C159" s="390">
        <v>142</v>
      </c>
      <c r="D159" s="391" t="s">
        <v>586</v>
      </c>
      <c r="E159" s="389"/>
    </row>
    <row r="160" spans="2:5" s="388" customFormat="1" x14ac:dyDescent="0.25">
      <c r="B160" s="971"/>
      <c r="C160" s="390">
        <v>143</v>
      </c>
      <c r="D160" s="391" t="s">
        <v>408</v>
      </c>
      <c r="E160" s="389"/>
    </row>
    <row r="161" spans="2:5" s="388" customFormat="1" x14ac:dyDescent="0.25">
      <c r="B161" s="971"/>
      <c r="C161" s="390">
        <v>144</v>
      </c>
      <c r="D161" s="392" t="s">
        <v>587</v>
      </c>
      <c r="E161" s="389"/>
    </row>
    <row r="162" spans="2:5" s="388" customFormat="1" x14ac:dyDescent="0.25">
      <c r="B162" s="971"/>
      <c r="C162" s="390">
        <v>145</v>
      </c>
      <c r="D162" s="391" t="s">
        <v>588</v>
      </c>
      <c r="E162" s="389"/>
    </row>
    <row r="163" spans="2:5" s="388" customFormat="1" x14ac:dyDescent="0.25">
      <c r="B163" s="971"/>
      <c r="C163" s="390">
        <v>146</v>
      </c>
      <c r="D163" s="391" t="s">
        <v>589</v>
      </c>
      <c r="E163" s="389"/>
    </row>
    <row r="164" spans="2:5" s="388" customFormat="1" x14ac:dyDescent="0.25">
      <c r="B164" s="971"/>
      <c r="C164" s="390">
        <v>147</v>
      </c>
      <c r="D164" s="391" t="s">
        <v>590</v>
      </c>
      <c r="E164" s="389"/>
    </row>
    <row r="165" spans="2:5" s="388" customFormat="1" x14ac:dyDescent="0.25">
      <c r="B165" s="971"/>
      <c r="C165" s="390">
        <v>148</v>
      </c>
      <c r="D165" s="391" t="s">
        <v>591</v>
      </c>
      <c r="E165" s="389"/>
    </row>
    <row r="166" spans="2:5" s="388" customFormat="1" ht="24" x14ac:dyDescent="0.25">
      <c r="B166" s="971"/>
      <c r="C166" s="390">
        <v>149</v>
      </c>
      <c r="D166" s="391" t="s">
        <v>592</v>
      </c>
      <c r="E166" s="389"/>
    </row>
    <row r="167" spans="2:5" s="388" customFormat="1" x14ac:dyDescent="0.25">
      <c r="B167" s="972"/>
      <c r="C167" s="390">
        <v>150</v>
      </c>
      <c r="D167" s="391" t="s">
        <v>593</v>
      </c>
      <c r="E167" s="389"/>
    </row>
    <row r="168" spans="2:5" s="388" customFormat="1" x14ac:dyDescent="0.25">
      <c r="B168" s="968">
        <v>17</v>
      </c>
      <c r="C168" s="978" t="s">
        <v>594</v>
      </c>
      <c r="D168" s="979"/>
      <c r="E168" s="389"/>
    </row>
    <row r="169" spans="2:5" s="388" customFormat="1" x14ac:dyDescent="0.25">
      <c r="B169" s="968"/>
      <c r="C169" s="390">
        <v>151</v>
      </c>
      <c r="D169" s="391" t="s">
        <v>595</v>
      </c>
      <c r="E169" s="389"/>
    </row>
    <row r="170" spans="2:5" s="388" customFormat="1" ht="36" x14ac:dyDescent="0.25">
      <c r="B170" s="968"/>
      <c r="C170" s="390">
        <v>152</v>
      </c>
      <c r="D170" s="391" t="s">
        <v>596</v>
      </c>
      <c r="E170" s="389"/>
    </row>
    <row r="171" spans="2:5" s="388" customFormat="1" x14ac:dyDescent="0.25">
      <c r="B171" s="968"/>
      <c r="C171" s="390">
        <v>153</v>
      </c>
      <c r="D171" s="391" t="s">
        <v>597</v>
      </c>
      <c r="E171" s="389"/>
    </row>
    <row r="172" spans="2:5" s="388" customFormat="1" ht="24" x14ac:dyDescent="0.25">
      <c r="B172" s="968"/>
      <c r="C172" s="390">
        <v>154</v>
      </c>
      <c r="D172" s="391" t="s">
        <v>598</v>
      </c>
      <c r="E172" s="389"/>
    </row>
    <row r="173" spans="2:5" s="388" customFormat="1" x14ac:dyDescent="0.25">
      <c r="B173" s="968"/>
      <c r="C173" s="390">
        <v>155</v>
      </c>
      <c r="D173" s="391" t="s">
        <v>599</v>
      </c>
      <c r="E173" s="389"/>
    </row>
    <row r="174" spans="2:5" s="388" customFormat="1" ht="24" x14ac:dyDescent="0.25">
      <c r="B174" s="968"/>
      <c r="C174" s="390">
        <v>156</v>
      </c>
      <c r="D174" s="391" t="s">
        <v>600</v>
      </c>
      <c r="E174" s="389"/>
    </row>
    <row r="175" spans="2:5" s="388" customFormat="1" ht="24" x14ac:dyDescent="0.25">
      <c r="B175" s="968"/>
      <c r="C175" s="390">
        <v>157</v>
      </c>
      <c r="D175" s="391" t="s">
        <v>601</v>
      </c>
      <c r="E175" s="389"/>
    </row>
    <row r="176" spans="2:5" s="388" customFormat="1" ht="24" x14ac:dyDescent="0.25">
      <c r="B176" s="968"/>
      <c r="C176" s="390">
        <v>158</v>
      </c>
      <c r="D176" s="391" t="s">
        <v>602</v>
      </c>
      <c r="E176" s="389"/>
    </row>
    <row r="177" spans="1:5" s="388" customFormat="1" ht="24" x14ac:dyDescent="0.25">
      <c r="B177" s="968"/>
      <c r="C177" s="390">
        <v>159</v>
      </c>
      <c r="D177" s="391" t="s">
        <v>603</v>
      </c>
      <c r="E177" s="389"/>
    </row>
    <row r="178" spans="1:5" s="388" customFormat="1" ht="24" x14ac:dyDescent="0.25">
      <c r="B178" s="968"/>
      <c r="C178" s="390">
        <v>160</v>
      </c>
      <c r="D178" s="391" t="s">
        <v>604</v>
      </c>
      <c r="E178" s="389"/>
    </row>
    <row r="179" spans="1:5" s="388" customFormat="1" x14ac:dyDescent="0.25">
      <c r="B179" s="968"/>
      <c r="C179" s="390">
        <v>161</v>
      </c>
      <c r="D179" s="391" t="s">
        <v>605</v>
      </c>
      <c r="E179" s="389"/>
    </row>
    <row r="180" spans="1:5" s="388" customFormat="1" ht="24" x14ac:dyDescent="0.25">
      <c r="B180" s="968"/>
      <c r="C180" s="390">
        <v>162</v>
      </c>
      <c r="D180" s="391" t="s">
        <v>606</v>
      </c>
      <c r="E180" s="389"/>
    </row>
    <row r="181" spans="1:5" s="388" customFormat="1" x14ac:dyDescent="0.25">
      <c r="B181" s="968"/>
      <c r="C181" s="390">
        <v>163</v>
      </c>
      <c r="D181" s="391" t="s">
        <v>607</v>
      </c>
      <c r="E181" s="389"/>
    </row>
    <row r="182" spans="1:5" s="388" customFormat="1" x14ac:dyDescent="0.25">
      <c r="B182" s="968"/>
      <c r="C182" s="390">
        <v>164</v>
      </c>
      <c r="D182" s="391" t="s">
        <v>608</v>
      </c>
      <c r="E182" s="389"/>
    </row>
    <row r="183" spans="1:5" s="388" customFormat="1" x14ac:dyDescent="0.25">
      <c r="B183" s="968"/>
      <c r="C183" s="390">
        <v>165</v>
      </c>
      <c r="D183" s="391" t="s">
        <v>609</v>
      </c>
      <c r="E183" s="389"/>
    </row>
    <row r="184" spans="1:5" s="388" customFormat="1" ht="24" x14ac:dyDescent="0.25">
      <c r="B184" s="968"/>
      <c r="C184" s="390">
        <v>166</v>
      </c>
      <c r="D184" s="391" t="s">
        <v>610</v>
      </c>
      <c r="E184" s="389"/>
    </row>
    <row r="185" spans="1:5" s="388" customFormat="1" x14ac:dyDescent="0.25">
      <c r="B185" s="968"/>
      <c r="C185" s="390">
        <v>167</v>
      </c>
      <c r="D185" s="391" t="s">
        <v>611</v>
      </c>
      <c r="E185" s="389"/>
    </row>
    <row r="186" spans="1:5" s="388" customFormat="1" ht="36" x14ac:dyDescent="0.25">
      <c r="B186" s="968"/>
      <c r="C186" s="390">
        <v>168</v>
      </c>
      <c r="D186" s="391" t="s">
        <v>612</v>
      </c>
      <c r="E186" s="389"/>
    </row>
    <row r="187" spans="1:5" s="388" customFormat="1" ht="24" x14ac:dyDescent="0.25">
      <c r="B187" s="968"/>
      <c r="C187" s="390">
        <v>169</v>
      </c>
      <c r="D187" s="391" t="s">
        <v>613</v>
      </c>
      <c r="E187" s="389"/>
    </row>
    <row r="188" spans="1:5" s="388" customFormat="1" x14ac:dyDescent="0.25">
      <c r="A188" s="393"/>
      <c r="B188" s="393"/>
      <c r="C188" s="394"/>
      <c r="D188" s="395"/>
      <c r="E188" s="389"/>
    </row>
    <row r="189" spans="1:5" s="388" customFormat="1" x14ac:dyDescent="0.25">
      <c r="A189" s="393"/>
      <c r="B189" s="393"/>
      <c r="C189" s="394"/>
      <c r="D189" s="395"/>
      <c r="E189" s="389"/>
    </row>
    <row r="190" spans="1:5" s="388" customFormat="1" x14ac:dyDescent="0.25">
      <c r="A190" s="393"/>
      <c r="B190" s="393"/>
      <c r="C190" s="394"/>
      <c r="D190" s="395"/>
      <c r="E190" s="389"/>
    </row>
    <row r="191" spans="1:5" s="388" customFormat="1" x14ac:dyDescent="0.25">
      <c r="A191" s="393"/>
      <c r="B191" s="393"/>
      <c r="C191" s="394"/>
      <c r="D191" s="395"/>
      <c r="E191" s="389"/>
    </row>
    <row r="192" spans="1:5" s="388" customFormat="1" x14ac:dyDescent="0.25">
      <c r="A192" s="393"/>
      <c r="B192" s="393"/>
      <c r="C192" s="394"/>
      <c r="D192" s="395"/>
      <c r="E192" s="389"/>
    </row>
    <row r="193" spans="1:5" s="388" customFormat="1" x14ac:dyDescent="0.25">
      <c r="A193" s="393"/>
      <c r="B193" s="393"/>
      <c r="C193" s="394"/>
      <c r="D193" s="395"/>
      <c r="E193" s="389"/>
    </row>
    <row r="194" spans="1:5" s="388" customFormat="1" x14ac:dyDescent="0.25">
      <c r="A194" s="393"/>
      <c r="B194" s="393"/>
      <c r="C194" s="394"/>
      <c r="D194" s="395"/>
      <c r="E194" s="389"/>
    </row>
    <row r="195" spans="1:5" s="388" customFormat="1" x14ac:dyDescent="0.25">
      <c r="A195" s="393"/>
      <c r="B195" s="393"/>
      <c r="C195" s="394"/>
      <c r="D195" s="395"/>
      <c r="E195" s="389"/>
    </row>
    <row r="196" spans="1:5" s="388" customFormat="1" x14ac:dyDescent="0.25">
      <c r="A196" s="393"/>
      <c r="B196" s="393"/>
      <c r="C196" s="394"/>
      <c r="D196" s="395"/>
      <c r="E196" s="389"/>
    </row>
    <row r="197" spans="1:5" s="388" customFormat="1" x14ac:dyDescent="0.25">
      <c r="A197" s="393"/>
      <c r="B197" s="393"/>
      <c r="C197" s="394"/>
      <c r="D197" s="395"/>
      <c r="E197" s="389"/>
    </row>
    <row r="198" spans="1:5" s="388" customFormat="1" x14ac:dyDescent="0.25">
      <c r="A198" s="393"/>
      <c r="B198" s="393"/>
      <c r="C198" s="394"/>
      <c r="D198" s="395"/>
      <c r="E198" s="389"/>
    </row>
    <row r="199" spans="1:5" s="388" customFormat="1" x14ac:dyDescent="0.25">
      <c r="A199" s="393"/>
      <c r="B199" s="393"/>
      <c r="C199" s="394"/>
      <c r="D199" s="395"/>
      <c r="E199" s="389"/>
    </row>
    <row r="200" spans="1:5" s="388" customFormat="1" x14ac:dyDescent="0.25">
      <c r="A200" s="393"/>
      <c r="B200" s="393"/>
      <c r="C200" s="394"/>
      <c r="D200" s="395"/>
      <c r="E200" s="389"/>
    </row>
    <row r="201" spans="1:5" s="388" customFormat="1" x14ac:dyDescent="0.25">
      <c r="A201" s="393"/>
      <c r="B201" s="393"/>
      <c r="C201" s="394"/>
      <c r="D201" s="395"/>
      <c r="E201" s="389"/>
    </row>
    <row r="202" spans="1:5" s="388" customFormat="1" x14ac:dyDescent="0.25">
      <c r="A202" s="393"/>
      <c r="B202" s="393"/>
      <c r="C202" s="394"/>
      <c r="D202" s="395"/>
      <c r="E202" s="389"/>
    </row>
    <row r="203" spans="1:5" s="388" customFormat="1" x14ac:dyDescent="0.25">
      <c r="A203" s="393"/>
      <c r="B203" s="393"/>
      <c r="C203" s="394"/>
      <c r="D203" s="395"/>
      <c r="E203" s="389"/>
    </row>
    <row r="204" spans="1:5" s="388" customFormat="1" x14ac:dyDescent="0.25">
      <c r="A204" s="393"/>
      <c r="B204" s="393"/>
      <c r="C204" s="394"/>
      <c r="D204" s="395"/>
      <c r="E204" s="389"/>
    </row>
    <row r="205" spans="1:5" s="388" customFormat="1" x14ac:dyDescent="0.25">
      <c r="A205" s="393"/>
      <c r="B205" s="393"/>
      <c r="C205" s="394"/>
      <c r="D205" s="395"/>
      <c r="E205" s="389"/>
    </row>
    <row r="206" spans="1:5" s="388" customFormat="1" x14ac:dyDescent="0.25">
      <c r="A206" s="393"/>
      <c r="B206" s="393"/>
      <c r="C206" s="394"/>
      <c r="D206" s="395"/>
      <c r="E206" s="389"/>
    </row>
    <row r="207" spans="1:5" s="388" customFormat="1" x14ac:dyDescent="0.25">
      <c r="A207" s="393"/>
      <c r="B207" s="393"/>
      <c r="C207" s="394"/>
      <c r="D207" s="395"/>
      <c r="E207" s="389"/>
    </row>
    <row r="208" spans="1:5" s="388" customFormat="1" x14ac:dyDescent="0.25">
      <c r="A208" s="393"/>
      <c r="B208" s="393"/>
      <c r="C208" s="394"/>
      <c r="D208" s="395"/>
      <c r="E208" s="389"/>
    </row>
    <row r="209" spans="1:5" s="388" customFormat="1" x14ac:dyDescent="0.25">
      <c r="A209" s="393"/>
      <c r="B209" s="393"/>
      <c r="C209" s="394"/>
      <c r="D209" s="395"/>
      <c r="E209" s="389"/>
    </row>
    <row r="210" spans="1:5" s="388" customFormat="1" x14ac:dyDescent="0.25">
      <c r="A210" s="393"/>
      <c r="B210" s="393"/>
      <c r="C210" s="394"/>
      <c r="D210" s="395"/>
      <c r="E210" s="389"/>
    </row>
    <row r="211" spans="1:5" s="388" customFormat="1" x14ac:dyDescent="0.25">
      <c r="A211" s="393"/>
      <c r="B211" s="393"/>
      <c r="C211" s="394"/>
      <c r="D211" s="395"/>
      <c r="E211" s="389"/>
    </row>
    <row r="212" spans="1:5" s="388" customFormat="1" x14ac:dyDescent="0.25">
      <c r="A212" s="393"/>
      <c r="B212" s="393"/>
      <c r="C212" s="394"/>
      <c r="D212" s="395"/>
      <c r="E212" s="389"/>
    </row>
    <row r="213" spans="1:5" s="388" customFormat="1" x14ac:dyDescent="0.25">
      <c r="A213" s="393"/>
      <c r="B213" s="393"/>
      <c r="C213" s="394"/>
      <c r="D213" s="395"/>
      <c r="E213" s="389"/>
    </row>
    <row r="214" spans="1:5" s="388" customFormat="1" x14ac:dyDescent="0.25">
      <c r="A214" s="393"/>
      <c r="B214" s="393"/>
      <c r="C214" s="394"/>
      <c r="D214" s="395"/>
      <c r="E214" s="389"/>
    </row>
    <row r="215" spans="1:5" s="388" customFormat="1" x14ac:dyDescent="0.25">
      <c r="A215" s="393"/>
      <c r="B215" s="393"/>
      <c r="C215" s="394"/>
      <c r="D215" s="395"/>
      <c r="E215" s="389"/>
    </row>
    <row r="216" spans="1:5" s="388" customFormat="1" x14ac:dyDescent="0.25">
      <c r="A216" s="393"/>
      <c r="B216" s="393"/>
      <c r="C216" s="394"/>
      <c r="D216" s="395"/>
      <c r="E216" s="389"/>
    </row>
    <row r="217" spans="1:5" s="388" customFormat="1" x14ac:dyDescent="0.25">
      <c r="A217" s="393"/>
      <c r="B217" s="393"/>
      <c r="C217" s="394"/>
      <c r="D217" s="395"/>
      <c r="E217" s="389"/>
    </row>
    <row r="218" spans="1:5" s="388" customFormat="1" x14ac:dyDescent="0.25">
      <c r="A218" s="393"/>
      <c r="B218" s="393"/>
      <c r="C218" s="394"/>
      <c r="D218" s="395"/>
      <c r="E218" s="389"/>
    </row>
    <row r="219" spans="1:5" s="388" customFormat="1" x14ac:dyDescent="0.25">
      <c r="A219" s="393"/>
      <c r="B219" s="393"/>
      <c r="C219" s="394"/>
      <c r="D219" s="395"/>
      <c r="E219" s="389"/>
    </row>
    <row r="220" spans="1:5" s="388" customFormat="1" x14ac:dyDescent="0.25">
      <c r="A220" s="393"/>
      <c r="B220" s="393"/>
      <c r="C220" s="394"/>
      <c r="D220" s="395"/>
      <c r="E220" s="389"/>
    </row>
    <row r="221" spans="1:5" s="388" customFormat="1" x14ac:dyDescent="0.25">
      <c r="A221" s="393"/>
      <c r="B221" s="393"/>
      <c r="C221" s="394"/>
      <c r="D221" s="395"/>
      <c r="E221" s="389"/>
    </row>
    <row r="222" spans="1:5" s="388" customFormat="1" x14ac:dyDescent="0.25">
      <c r="A222" s="393"/>
      <c r="B222" s="393"/>
      <c r="C222" s="394"/>
      <c r="D222" s="395"/>
      <c r="E222" s="389"/>
    </row>
    <row r="223" spans="1:5" s="388" customFormat="1" x14ac:dyDescent="0.25">
      <c r="A223" s="393"/>
      <c r="B223" s="393"/>
      <c r="C223" s="394"/>
      <c r="D223" s="395"/>
      <c r="E223" s="389"/>
    </row>
    <row r="224" spans="1:5" s="388" customFormat="1" x14ac:dyDescent="0.25">
      <c r="A224" s="393"/>
      <c r="B224" s="393"/>
      <c r="C224" s="394"/>
      <c r="D224" s="395"/>
      <c r="E224" s="389"/>
    </row>
    <row r="225" spans="1:5" s="388" customFormat="1" x14ac:dyDescent="0.25">
      <c r="A225" s="393"/>
      <c r="B225" s="393"/>
      <c r="C225" s="394"/>
      <c r="D225" s="395"/>
      <c r="E225" s="389"/>
    </row>
    <row r="226" spans="1:5" s="388" customFormat="1" x14ac:dyDescent="0.25">
      <c r="A226" s="393"/>
      <c r="B226" s="393"/>
      <c r="C226" s="394"/>
      <c r="D226" s="395"/>
      <c r="E226" s="389"/>
    </row>
    <row r="227" spans="1:5" s="388" customFormat="1" x14ac:dyDescent="0.25">
      <c r="A227" s="393"/>
      <c r="B227" s="393"/>
      <c r="C227" s="394"/>
      <c r="D227" s="395"/>
      <c r="E227" s="389"/>
    </row>
    <row r="228" spans="1:5" s="388" customFormat="1" x14ac:dyDescent="0.25">
      <c r="A228" s="393"/>
      <c r="B228" s="393"/>
      <c r="C228" s="394"/>
      <c r="D228" s="395"/>
      <c r="E228" s="389"/>
    </row>
    <row r="229" spans="1:5" s="388" customFormat="1" x14ac:dyDescent="0.25">
      <c r="A229" s="393"/>
      <c r="B229" s="393"/>
      <c r="C229" s="394"/>
      <c r="D229" s="395"/>
      <c r="E229" s="389"/>
    </row>
    <row r="230" spans="1:5" s="388" customFormat="1" x14ac:dyDescent="0.25">
      <c r="A230" s="393"/>
      <c r="B230" s="393"/>
      <c r="C230" s="394"/>
      <c r="D230" s="395"/>
      <c r="E230" s="389"/>
    </row>
    <row r="231" spans="1:5" s="388" customFormat="1" x14ac:dyDescent="0.25">
      <c r="A231" s="393"/>
      <c r="B231" s="393"/>
      <c r="C231" s="394"/>
      <c r="D231" s="395"/>
      <c r="E231" s="389"/>
    </row>
    <row r="232" spans="1:5" s="388" customFormat="1" x14ac:dyDescent="0.25">
      <c r="A232" s="393"/>
      <c r="B232" s="393"/>
      <c r="C232" s="394"/>
      <c r="D232" s="395"/>
      <c r="E232" s="389"/>
    </row>
    <row r="233" spans="1:5" s="388" customFormat="1" x14ac:dyDescent="0.25">
      <c r="A233" s="393"/>
      <c r="B233" s="393"/>
      <c r="C233" s="394"/>
      <c r="D233" s="395"/>
      <c r="E233" s="389"/>
    </row>
    <row r="234" spans="1:5" s="388" customFormat="1" x14ac:dyDescent="0.25">
      <c r="A234" s="393"/>
      <c r="B234" s="393"/>
      <c r="C234" s="394"/>
      <c r="D234" s="395"/>
      <c r="E234" s="389"/>
    </row>
    <row r="235" spans="1:5" s="388" customFormat="1" x14ac:dyDescent="0.25">
      <c r="A235" s="393"/>
      <c r="B235" s="393"/>
      <c r="C235" s="394"/>
      <c r="D235" s="395"/>
      <c r="E235" s="389"/>
    </row>
    <row r="236" spans="1:5" s="388" customFormat="1" x14ac:dyDescent="0.25">
      <c r="A236" s="393"/>
      <c r="B236" s="393"/>
      <c r="C236" s="394"/>
      <c r="D236" s="395"/>
      <c r="E236" s="389"/>
    </row>
    <row r="237" spans="1:5" s="388" customFormat="1" x14ac:dyDescent="0.25">
      <c r="A237" s="393"/>
      <c r="B237" s="393"/>
      <c r="C237" s="394"/>
      <c r="D237" s="395"/>
      <c r="E237" s="389"/>
    </row>
    <row r="238" spans="1:5" s="388" customFormat="1" x14ac:dyDescent="0.25">
      <c r="A238" s="393"/>
      <c r="B238" s="393"/>
      <c r="C238" s="394"/>
      <c r="D238" s="395"/>
      <c r="E238" s="389"/>
    </row>
    <row r="239" spans="1:5" s="388" customFormat="1" x14ac:dyDescent="0.25">
      <c r="A239" s="393"/>
      <c r="B239" s="393"/>
      <c r="C239" s="394"/>
      <c r="D239" s="395"/>
      <c r="E239" s="389"/>
    </row>
    <row r="240" spans="1:5" x14ac:dyDescent="0.25">
      <c r="A240" s="393"/>
      <c r="B240" s="393"/>
    </row>
    <row r="241" spans="1:2" x14ac:dyDescent="0.25">
      <c r="A241" s="393"/>
      <c r="B241" s="393"/>
    </row>
    <row r="242" spans="1:2" x14ac:dyDescent="0.25">
      <c r="A242" s="393"/>
      <c r="B242" s="393"/>
    </row>
    <row r="243" spans="1:2" x14ac:dyDescent="0.25">
      <c r="A243" s="393"/>
      <c r="B243" s="393"/>
    </row>
    <row r="244" spans="1:2" x14ac:dyDescent="0.25">
      <c r="A244" s="393"/>
      <c r="B244" s="393"/>
    </row>
    <row r="245" spans="1:2" x14ac:dyDescent="0.25">
      <c r="A245" s="393"/>
      <c r="B245" s="393"/>
    </row>
    <row r="246" spans="1:2" x14ac:dyDescent="0.25">
      <c r="A246" s="393"/>
      <c r="B246" s="393"/>
    </row>
    <row r="247" spans="1:2" x14ac:dyDescent="0.25">
      <c r="A247" s="393"/>
      <c r="B247" s="393"/>
    </row>
    <row r="248" spans="1:2" x14ac:dyDescent="0.25">
      <c r="A248" s="393"/>
      <c r="B248" s="393"/>
    </row>
    <row r="249" spans="1:2" x14ac:dyDescent="0.25">
      <c r="A249" s="393"/>
      <c r="B249" s="393"/>
    </row>
    <row r="250" spans="1:2" x14ac:dyDescent="0.25">
      <c r="A250" s="393"/>
      <c r="B250" s="393"/>
    </row>
    <row r="251" spans="1:2" x14ac:dyDescent="0.25">
      <c r="A251" s="393"/>
      <c r="B251" s="393"/>
    </row>
    <row r="252" spans="1:2" x14ac:dyDescent="0.25">
      <c r="A252" s="393"/>
      <c r="B252" s="393"/>
    </row>
    <row r="253" spans="1:2" x14ac:dyDescent="0.25">
      <c r="A253" s="393"/>
      <c r="B253" s="393"/>
    </row>
    <row r="254" spans="1:2" x14ac:dyDescent="0.25">
      <c r="A254" s="393"/>
      <c r="B254" s="393"/>
    </row>
    <row r="255" spans="1:2" x14ac:dyDescent="0.25">
      <c r="A255" s="393"/>
      <c r="B255" s="393"/>
    </row>
    <row r="256" spans="1:2" x14ac:dyDescent="0.25">
      <c r="A256" s="393"/>
      <c r="B256" s="393"/>
    </row>
    <row r="257" spans="1:2" x14ac:dyDescent="0.25">
      <c r="A257" s="393"/>
      <c r="B257" s="393"/>
    </row>
    <row r="258" spans="1:2" x14ac:dyDescent="0.25">
      <c r="A258" s="393"/>
      <c r="B258" s="393"/>
    </row>
    <row r="259" spans="1:2" x14ac:dyDescent="0.25">
      <c r="A259" s="393"/>
      <c r="B259" s="393"/>
    </row>
    <row r="260" spans="1:2" x14ac:dyDescent="0.25">
      <c r="A260" s="393"/>
      <c r="B260" s="393"/>
    </row>
    <row r="261" spans="1:2" x14ac:dyDescent="0.25">
      <c r="A261" s="393"/>
      <c r="B261" s="393"/>
    </row>
    <row r="262" spans="1:2" x14ac:dyDescent="0.25">
      <c r="A262" s="393"/>
      <c r="B262" s="393"/>
    </row>
    <row r="263" spans="1:2" x14ac:dyDescent="0.25">
      <c r="A263" s="393"/>
      <c r="B263" s="393"/>
    </row>
    <row r="264" spans="1:2" x14ac:dyDescent="0.25">
      <c r="A264" s="393"/>
      <c r="B264" s="393"/>
    </row>
    <row r="265" spans="1:2" x14ac:dyDescent="0.25">
      <c r="A265" s="393"/>
      <c r="B265" s="393"/>
    </row>
    <row r="266" spans="1:2" x14ac:dyDescent="0.25">
      <c r="A266" s="393"/>
      <c r="B266" s="393"/>
    </row>
    <row r="267" spans="1:2" x14ac:dyDescent="0.25">
      <c r="A267" s="393"/>
      <c r="B267" s="393"/>
    </row>
    <row r="268" spans="1:2" x14ac:dyDescent="0.25">
      <c r="A268" s="393"/>
      <c r="B268" s="393"/>
    </row>
    <row r="269" spans="1:2" x14ac:dyDescent="0.25">
      <c r="A269" s="393"/>
      <c r="B269" s="393"/>
    </row>
    <row r="270" spans="1:2" x14ac:dyDescent="0.25">
      <c r="A270" s="393"/>
      <c r="B270" s="393"/>
    </row>
    <row r="271" spans="1:2" x14ac:dyDescent="0.25">
      <c r="A271" s="393"/>
      <c r="B271" s="393"/>
    </row>
    <row r="272" spans="1:2" x14ac:dyDescent="0.25">
      <c r="A272" s="393"/>
      <c r="B272" s="393"/>
    </row>
    <row r="273" spans="1:2" x14ac:dyDescent="0.25">
      <c r="A273" s="393"/>
      <c r="B273" s="393"/>
    </row>
    <row r="274" spans="1:2" x14ac:dyDescent="0.25">
      <c r="A274" s="393"/>
      <c r="B274" s="393"/>
    </row>
    <row r="275" spans="1:2" x14ac:dyDescent="0.25">
      <c r="A275" s="393"/>
      <c r="B275" s="393"/>
    </row>
    <row r="276" spans="1:2" x14ac:dyDescent="0.25">
      <c r="A276" s="393"/>
      <c r="B276" s="393"/>
    </row>
    <row r="277" spans="1:2" x14ac:dyDescent="0.25">
      <c r="A277" s="393"/>
      <c r="B277" s="393"/>
    </row>
    <row r="278" spans="1:2" x14ac:dyDescent="0.25">
      <c r="A278" s="393"/>
      <c r="B278" s="393"/>
    </row>
    <row r="279" spans="1:2" x14ac:dyDescent="0.25">
      <c r="A279" s="393"/>
      <c r="B279" s="393"/>
    </row>
    <row r="280" spans="1:2" x14ac:dyDescent="0.25">
      <c r="A280" s="393"/>
      <c r="B280" s="393"/>
    </row>
    <row r="281" spans="1:2" x14ac:dyDescent="0.25">
      <c r="A281" s="393"/>
      <c r="B281" s="393"/>
    </row>
    <row r="282" spans="1:2" x14ac:dyDescent="0.25">
      <c r="A282" s="393"/>
      <c r="B282" s="393"/>
    </row>
    <row r="283" spans="1:2" x14ac:dyDescent="0.25">
      <c r="A283" s="393"/>
      <c r="B283" s="393"/>
    </row>
    <row r="284" spans="1:2" x14ac:dyDescent="0.25">
      <c r="A284" s="393"/>
      <c r="B284" s="393"/>
    </row>
    <row r="285" spans="1:2" x14ac:dyDescent="0.25">
      <c r="A285" s="393"/>
      <c r="B285" s="393"/>
    </row>
    <row r="286" spans="1:2" x14ac:dyDescent="0.25">
      <c r="A286" s="393"/>
      <c r="B286" s="393"/>
    </row>
    <row r="287" spans="1:2" x14ac:dyDescent="0.25">
      <c r="A287" s="393"/>
      <c r="B287" s="393"/>
    </row>
    <row r="288" spans="1:2" x14ac:dyDescent="0.25">
      <c r="A288" s="393"/>
      <c r="B288" s="393"/>
    </row>
    <row r="289" spans="1:2" x14ac:dyDescent="0.25">
      <c r="A289" s="393"/>
      <c r="B289" s="393"/>
    </row>
    <row r="290" spans="1:2" x14ac:dyDescent="0.25">
      <c r="A290" s="393"/>
      <c r="B290" s="393"/>
    </row>
    <row r="291" spans="1:2" x14ac:dyDescent="0.25">
      <c r="A291" s="393"/>
      <c r="B291" s="393"/>
    </row>
    <row r="292" spans="1:2" x14ac:dyDescent="0.25">
      <c r="A292" s="393"/>
      <c r="B292" s="393"/>
    </row>
    <row r="293" spans="1:2" x14ac:dyDescent="0.25">
      <c r="A293" s="393"/>
      <c r="B293" s="393"/>
    </row>
    <row r="294" spans="1:2" x14ac:dyDescent="0.25">
      <c r="A294" s="393"/>
      <c r="B294" s="393"/>
    </row>
    <row r="295" spans="1:2" x14ac:dyDescent="0.25">
      <c r="A295" s="393"/>
      <c r="B295" s="393"/>
    </row>
    <row r="296" spans="1:2" x14ac:dyDescent="0.25">
      <c r="A296" s="393"/>
      <c r="B296" s="393"/>
    </row>
    <row r="297" spans="1:2" x14ac:dyDescent="0.25">
      <c r="A297" s="393"/>
      <c r="B297" s="393"/>
    </row>
    <row r="298" spans="1:2" x14ac:dyDescent="0.25">
      <c r="A298" s="393"/>
      <c r="B298" s="393"/>
    </row>
    <row r="299" spans="1:2" x14ac:dyDescent="0.25">
      <c r="A299" s="393"/>
      <c r="B299" s="393"/>
    </row>
    <row r="300" spans="1:2" x14ac:dyDescent="0.25">
      <c r="A300" s="393"/>
      <c r="B300" s="393"/>
    </row>
    <row r="301" spans="1:2" x14ac:dyDescent="0.25">
      <c r="A301" s="393"/>
      <c r="B301" s="393"/>
    </row>
    <row r="302" spans="1:2" x14ac:dyDescent="0.25">
      <c r="A302" s="393"/>
      <c r="B302" s="393"/>
    </row>
    <row r="303" spans="1:2" x14ac:dyDescent="0.25">
      <c r="A303" s="393"/>
      <c r="B303" s="393"/>
    </row>
    <row r="304" spans="1:2" x14ac:dyDescent="0.25">
      <c r="A304" s="393"/>
      <c r="B304" s="393"/>
    </row>
    <row r="305" spans="1:2" x14ac:dyDescent="0.25">
      <c r="A305" s="393"/>
      <c r="B305" s="393"/>
    </row>
    <row r="306" spans="1:2" x14ac:dyDescent="0.25">
      <c r="A306" s="393"/>
      <c r="B306" s="393"/>
    </row>
    <row r="307" spans="1:2" x14ac:dyDescent="0.25">
      <c r="A307" s="393"/>
      <c r="B307" s="393"/>
    </row>
    <row r="308" spans="1:2" x14ac:dyDescent="0.25">
      <c r="A308" s="393"/>
      <c r="B308" s="393"/>
    </row>
    <row r="309" spans="1:2" x14ac:dyDescent="0.25">
      <c r="A309" s="393"/>
      <c r="B309" s="393"/>
    </row>
    <row r="310" spans="1:2" x14ac:dyDescent="0.25">
      <c r="A310" s="393"/>
      <c r="B310" s="393"/>
    </row>
    <row r="311" spans="1:2" x14ac:dyDescent="0.25">
      <c r="A311" s="393"/>
      <c r="B311" s="393"/>
    </row>
    <row r="312" spans="1:2" x14ac:dyDescent="0.25">
      <c r="A312" s="393"/>
      <c r="B312" s="393"/>
    </row>
    <row r="313" spans="1:2" x14ac:dyDescent="0.25">
      <c r="A313" s="393"/>
      <c r="B313" s="393"/>
    </row>
    <row r="314" spans="1:2" x14ac:dyDescent="0.25">
      <c r="A314" s="393"/>
      <c r="B314" s="393"/>
    </row>
    <row r="315" spans="1:2" x14ac:dyDescent="0.25">
      <c r="A315" s="393"/>
      <c r="B315" s="393"/>
    </row>
    <row r="316" spans="1:2" x14ac:dyDescent="0.25">
      <c r="A316" s="393"/>
      <c r="B316" s="393"/>
    </row>
    <row r="317" spans="1:2" x14ac:dyDescent="0.25">
      <c r="A317" s="393"/>
      <c r="B317" s="393"/>
    </row>
    <row r="318" spans="1:2" x14ac:dyDescent="0.25">
      <c r="A318" s="393"/>
      <c r="B318" s="393"/>
    </row>
    <row r="319" spans="1:2" x14ac:dyDescent="0.25">
      <c r="A319" s="393"/>
      <c r="B319" s="393"/>
    </row>
    <row r="320" spans="1:2" x14ac:dyDescent="0.25">
      <c r="A320" s="393"/>
      <c r="B320" s="393"/>
    </row>
    <row r="321" spans="1:2" x14ac:dyDescent="0.25">
      <c r="A321" s="393"/>
      <c r="B321" s="393"/>
    </row>
    <row r="322" spans="1:2" x14ac:dyDescent="0.25">
      <c r="A322" s="393"/>
      <c r="B322" s="393"/>
    </row>
    <row r="323" spans="1:2" x14ac:dyDescent="0.25">
      <c r="A323" s="393"/>
      <c r="B323" s="393"/>
    </row>
    <row r="324" spans="1:2" x14ac:dyDescent="0.25">
      <c r="A324" s="393"/>
      <c r="B324" s="393"/>
    </row>
    <row r="325" spans="1:2" x14ac:dyDescent="0.25">
      <c r="A325" s="393"/>
      <c r="B325" s="393"/>
    </row>
    <row r="326" spans="1:2" x14ac:dyDescent="0.25">
      <c r="A326" s="393"/>
      <c r="B326" s="393"/>
    </row>
    <row r="327" spans="1:2" x14ac:dyDescent="0.25">
      <c r="A327" s="393"/>
      <c r="B327" s="393"/>
    </row>
    <row r="328" spans="1:2" x14ac:dyDescent="0.25">
      <c r="A328" s="393"/>
      <c r="B328" s="393"/>
    </row>
    <row r="329" spans="1:2" x14ac:dyDescent="0.25">
      <c r="A329" s="393"/>
      <c r="B329" s="393"/>
    </row>
    <row r="330" spans="1:2" x14ac:dyDescent="0.25">
      <c r="A330" s="393"/>
      <c r="B330" s="393"/>
    </row>
    <row r="331" spans="1:2" x14ac:dyDescent="0.25">
      <c r="A331" s="393"/>
      <c r="B331" s="393"/>
    </row>
    <row r="332" spans="1:2" x14ac:dyDescent="0.25">
      <c r="A332" s="393"/>
      <c r="B332" s="393"/>
    </row>
    <row r="333" spans="1:2" x14ac:dyDescent="0.25">
      <c r="A333" s="393"/>
      <c r="B333" s="393"/>
    </row>
    <row r="334" spans="1:2" x14ac:dyDescent="0.25">
      <c r="A334" s="393"/>
      <c r="B334" s="393"/>
    </row>
    <row r="335" spans="1:2" x14ac:dyDescent="0.25">
      <c r="A335" s="393"/>
      <c r="B335" s="393"/>
    </row>
    <row r="336" spans="1:2" x14ac:dyDescent="0.25">
      <c r="A336" s="393"/>
      <c r="B336" s="393"/>
    </row>
    <row r="337" spans="1:2" x14ac:dyDescent="0.25">
      <c r="A337" s="393"/>
      <c r="B337" s="393"/>
    </row>
    <row r="338" spans="1:2" x14ac:dyDescent="0.25">
      <c r="A338" s="393"/>
      <c r="B338" s="393"/>
    </row>
    <row r="339" spans="1:2" x14ac:dyDescent="0.25">
      <c r="A339" s="393"/>
      <c r="B339" s="393"/>
    </row>
    <row r="340" spans="1:2" x14ac:dyDescent="0.25">
      <c r="A340" s="393"/>
      <c r="B340" s="393"/>
    </row>
    <row r="341" spans="1:2" x14ac:dyDescent="0.25">
      <c r="A341" s="393"/>
      <c r="B341" s="393"/>
    </row>
    <row r="342" spans="1:2" x14ac:dyDescent="0.25">
      <c r="A342" s="393"/>
      <c r="B342" s="393"/>
    </row>
    <row r="343" spans="1:2" x14ac:dyDescent="0.25">
      <c r="A343" s="393"/>
      <c r="B343" s="393"/>
    </row>
    <row r="344" spans="1:2" x14ac:dyDescent="0.25">
      <c r="A344" s="393"/>
      <c r="B344" s="393"/>
    </row>
    <row r="345" spans="1:2" x14ac:dyDescent="0.25">
      <c r="A345" s="393"/>
      <c r="B345" s="393"/>
    </row>
    <row r="346" spans="1:2" x14ac:dyDescent="0.25">
      <c r="A346" s="393"/>
      <c r="B346" s="393"/>
    </row>
    <row r="347" spans="1:2" x14ac:dyDescent="0.25">
      <c r="A347" s="393"/>
      <c r="B347" s="393"/>
    </row>
    <row r="348" spans="1:2" x14ac:dyDescent="0.25">
      <c r="A348" s="393"/>
      <c r="B348" s="393"/>
    </row>
    <row r="349" spans="1:2" x14ac:dyDescent="0.25">
      <c r="A349" s="393"/>
      <c r="B349" s="393"/>
    </row>
    <row r="350" spans="1:2" x14ac:dyDescent="0.25">
      <c r="A350" s="393"/>
      <c r="B350" s="393"/>
    </row>
    <row r="351" spans="1:2" x14ac:dyDescent="0.25">
      <c r="A351" s="393"/>
      <c r="B351" s="393"/>
    </row>
    <row r="352" spans="1:2" x14ac:dyDescent="0.25">
      <c r="A352" s="393"/>
      <c r="B352" s="393"/>
    </row>
    <row r="353" spans="1:2" x14ac:dyDescent="0.25">
      <c r="A353" s="393"/>
      <c r="B353" s="393"/>
    </row>
    <row r="354" spans="1:2" x14ac:dyDescent="0.25">
      <c r="A354" s="393"/>
      <c r="B354" s="393"/>
    </row>
    <row r="355" spans="1:2" x14ac:dyDescent="0.25">
      <c r="A355" s="393"/>
      <c r="B355" s="393"/>
    </row>
    <row r="356" spans="1:2" x14ac:dyDescent="0.25">
      <c r="A356" s="393"/>
      <c r="B356" s="393"/>
    </row>
    <row r="357" spans="1:2" x14ac:dyDescent="0.25">
      <c r="A357" s="393"/>
      <c r="B357" s="393"/>
    </row>
    <row r="358" spans="1:2" x14ac:dyDescent="0.25">
      <c r="A358" s="393"/>
      <c r="B358" s="393"/>
    </row>
    <row r="359" spans="1:2" x14ac:dyDescent="0.25">
      <c r="A359" s="393"/>
      <c r="B359" s="393"/>
    </row>
    <row r="360" spans="1:2" x14ac:dyDescent="0.25">
      <c r="A360" s="393"/>
      <c r="B360" s="393"/>
    </row>
    <row r="361" spans="1:2" x14ac:dyDescent="0.25">
      <c r="A361" s="393"/>
      <c r="B361" s="393"/>
    </row>
    <row r="362" spans="1:2" x14ac:dyDescent="0.25">
      <c r="A362" s="393"/>
      <c r="B362" s="393"/>
    </row>
    <row r="363" spans="1:2" x14ac:dyDescent="0.25">
      <c r="A363" s="393"/>
      <c r="B363" s="393"/>
    </row>
    <row r="364" spans="1:2" x14ac:dyDescent="0.25">
      <c r="A364" s="393"/>
      <c r="B364" s="393"/>
    </row>
    <row r="365" spans="1:2" x14ac:dyDescent="0.25">
      <c r="A365" s="393"/>
      <c r="B365" s="393"/>
    </row>
    <row r="366" spans="1:2" x14ac:dyDescent="0.25">
      <c r="A366" s="393"/>
      <c r="B366" s="393"/>
    </row>
    <row r="367" spans="1:2" x14ac:dyDescent="0.25">
      <c r="A367" s="393"/>
      <c r="B367" s="393"/>
    </row>
    <row r="368" spans="1:2" x14ac:dyDescent="0.25">
      <c r="A368" s="393"/>
      <c r="B368" s="393"/>
    </row>
    <row r="369" spans="1:2" x14ac:dyDescent="0.25">
      <c r="A369" s="393"/>
      <c r="B369" s="393"/>
    </row>
    <row r="370" spans="1:2" x14ac:dyDescent="0.25">
      <c r="A370" s="393"/>
      <c r="B370" s="393"/>
    </row>
    <row r="371" spans="1:2" x14ac:dyDescent="0.25">
      <c r="A371" s="393"/>
      <c r="B371" s="393"/>
    </row>
    <row r="372" spans="1:2" x14ac:dyDescent="0.25">
      <c r="A372" s="393"/>
      <c r="B372" s="393"/>
    </row>
    <row r="373" spans="1:2" x14ac:dyDescent="0.25">
      <c r="A373" s="393"/>
      <c r="B373" s="393"/>
    </row>
    <row r="374" spans="1:2" x14ac:dyDescent="0.25">
      <c r="A374" s="393"/>
      <c r="B374" s="393"/>
    </row>
    <row r="375" spans="1:2" x14ac:dyDescent="0.25">
      <c r="A375" s="393"/>
      <c r="B375" s="393"/>
    </row>
    <row r="376" spans="1:2" x14ac:dyDescent="0.25">
      <c r="A376" s="393"/>
      <c r="B376" s="393"/>
    </row>
    <row r="377" spans="1:2" x14ac:dyDescent="0.25">
      <c r="A377" s="393"/>
      <c r="B377" s="393"/>
    </row>
    <row r="378" spans="1:2" x14ac:dyDescent="0.25">
      <c r="A378" s="393"/>
      <c r="B378" s="393"/>
    </row>
    <row r="379" spans="1:2" x14ac:dyDescent="0.25">
      <c r="A379" s="393"/>
      <c r="B379" s="393"/>
    </row>
    <row r="380" spans="1:2" x14ac:dyDescent="0.25">
      <c r="A380" s="393"/>
      <c r="B380" s="393"/>
    </row>
    <row r="381" spans="1:2" x14ac:dyDescent="0.25">
      <c r="A381" s="393"/>
      <c r="B381" s="393"/>
    </row>
    <row r="382" spans="1:2" x14ac:dyDescent="0.25">
      <c r="A382" s="393"/>
      <c r="B382" s="393"/>
    </row>
    <row r="383" spans="1:2" x14ac:dyDescent="0.25">
      <c r="A383" s="393"/>
      <c r="B383" s="393"/>
    </row>
    <row r="384" spans="1:2" x14ac:dyDescent="0.25">
      <c r="A384" s="393"/>
      <c r="B384" s="393"/>
    </row>
    <row r="385" spans="1:2" x14ac:dyDescent="0.25">
      <c r="A385" s="393"/>
      <c r="B385" s="393"/>
    </row>
    <row r="386" spans="1:2" x14ac:dyDescent="0.25">
      <c r="A386" s="393"/>
      <c r="B386" s="393"/>
    </row>
    <row r="387" spans="1:2" x14ac:dyDescent="0.25">
      <c r="A387" s="393"/>
      <c r="B387" s="393"/>
    </row>
    <row r="388" spans="1:2" x14ac:dyDescent="0.25">
      <c r="A388" s="393"/>
      <c r="B388" s="393"/>
    </row>
    <row r="389" spans="1:2" x14ac:dyDescent="0.25">
      <c r="A389" s="393"/>
      <c r="B389" s="393"/>
    </row>
    <row r="390" spans="1:2" x14ac:dyDescent="0.25">
      <c r="A390" s="393"/>
      <c r="B390" s="393"/>
    </row>
    <row r="391" spans="1:2" x14ac:dyDescent="0.25">
      <c r="A391" s="393"/>
      <c r="B391" s="393"/>
    </row>
    <row r="392" spans="1:2" x14ac:dyDescent="0.25">
      <c r="A392" s="393"/>
      <c r="B392" s="393"/>
    </row>
    <row r="393" spans="1:2" x14ac:dyDescent="0.25">
      <c r="A393" s="393"/>
      <c r="B393" s="393"/>
    </row>
    <row r="394" spans="1:2" x14ac:dyDescent="0.25">
      <c r="A394" s="393"/>
      <c r="B394" s="393"/>
    </row>
    <row r="395" spans="1:2" x14ac:dyDescent="0.25">
      <c r="A395" s="393"/>
      <c r="B395" s="393"/>
    </row>
    <row r="396" spans="1:2" x14ac:dyDescent="0.25">
      <c r="A396" s="393"/>
      <c r="B396" s="393"/>
    </row>
    <row r="397" spans="1:2" x14ac:dyDescent="0.25">
      <c r="A397" s="393"/>
      <c r="B397" s="393"/>
    </row>
    <row r="398" spans="1:2" x14ac:dyDescent="0.25">
      <c r="A398" s="393"/>
      <c r="B398" s="393"/>
    </row>
    <row r="399" spans="1:2" x14ac:dyDescent="0.25">
      <c r="A399" s="393"/>
      <c r="B399" s="393"/>
    </row>
    <row r="400" spans="1:2" x14ac:dyDescent="0.25">
      <c r="A400" s="393"/>
      <c r="B400" s="393"/>
    </row>
    <row r="401" spans="1:2" x14ac:dyDescent="0.25">
      <c r="A401" s="393"/>
      <c r="B401" s="393"/>
    </row>
    <row r="402" spans="1:2" x14ac:dyDescent="0.25">
      <c r="A402" s="393"/>
      <c r="B402" s="393"/>
    </row>
    <row r="403" spans="1:2" x14ac:dyDescent="0.25">
      <c r="A403" s="393"/>
      <c r="B403" s="393"/>
    </row>
    <row r="404" spans="1:2" x14ac:dyDescent="0.25">
      <c r="A404" s="393"/>
      <c r="B404" s="393"/>
    </row>
    <row r="405" spans="1:2" x14ac:dyDescent="0.25">
      <c r="A405" s="393"/>
      <c r="B405" s="393"/>
    </row>
    <row r="406" spans="1:2" x14ac:dyDescent="0.25">
      <c r="A406" s="393"/>
      <c r="B406" s="393"/>
    </row>
    <row r="407" spans="1:2" x14ac:dyDescent="0.25">
      <c r="A407" s="393"/>
      <c r="B407" s="393"/>
    </row>
    <row r="408" spans="1:2" x14ac:dyDescent="0.25">
      <c r="A408" s="393"/>
      <c r="B408" s="393"/>
    </row>
    <row r="409" spans="1:2" x14ac:dyDescent="0.25">
      <c r="A409" s="393"/>
      <c r="B409" s="393"/>
    </row>
    <row r="410" spans="1:2" x14ac:dyDescent="0.25">
      <c r="A410" s="393"/>
      <c r="B410" s="393"/>
    </row>
    <row r="411" spans="1:2" x14ac:dyDescent="0.25">
      <c r="A411" s="393"/>
      <c r="B411" s="393"/>
    </row>
    <row r="412" spans="1:2" x14ac:dyDescent="0.25">
      <c r="A412" s="393"/>
      <c r="B412" s="393"/>
    </row>
    <row r="413" spans="1:2" x14ac:dyDescent="0.25">
      <c r="A413" s="393"/>
      <c r="B413" s="393"/>
    </row>
    <row r="414" spans="1:2" x14ac:dyDescent="0.25">
      <c r="A414" s="393"/>
      <c r="B414" s="393"/>
    </row>
    <row r="415" spans="1:2" x14ac:dyDescent="0.25">
      <c r="A415" s="393"/>
      <c r="B415" s="393"/>
    </row>
    <row r="416" spans="1:2" x14ac:dyDescent="0.25">
      <c r="A416" s="393"/>
      <c r="B416" s="393"/>
    </row>
    <row r="417" spans="1:2" x14ac:dyDescent="0.25">
      <c r="A417" s="393"/>
      <c r="B417" s="393"/>
    </row>
    <row r="418" spans="1:2" x14ac:dyDescent="0.25">
      <c r="A418" s="393"/>
      <c r="B418" s="393"/>
    </row>
    <row r="419" spans="1:2" x14ac:dyDescent="0.25">
      <c r="A419" s="393"/>
      <c r="B419" s="393"/>
    </row>
    <row r="420" spans="1:2" x14ac:dyDescent="0.25">
      <c r="A420" s="393"/>
      <c r="B420" s="393"/>
    </row>
    <row r="421" spans="1:2" x14ac:dyDescent="0.25">
      <c r="A421" s="393"/>
      <c r="B421" s="393"/>
    </row>
    <row r="422" spans="1:2" x14ac:dyDescent="0.25">
      <c r="A422" s="393"/>
      <c r="B422" s="393"/>
    </row>
    <row r="423" spans="1:2" x14ac:dyDescent="0.25">
      <c r="A423" s="393"/>
      <c r="B423" s="393"/>
    </row>
    <row r="424" spans="1:2" x14ac:dyDescent="0.25">
      <c r="A424" s="393"/>
      <c r="B424" s="393"/>
    </row>
    <row r="425" spans="1:2" x14ac:dyDescent="0.25">
      <c r="A425" s="393"/>
      <c r="B425" s="393"/>
    </row>
    <row r="426" spans="1:2" x14ac:dyDescent="0.25">
      <c r="A426" s="393"/>
      <c r="B426" s="393"/>
    </row>
    <row r="427" spans="1:2" x14ac:dyDescent="0.25">
      <c r="A427" s="393"/>
      <c r="B427" s="393"/>
    </row>
    <row r="428" spans="1:2" x14ac:dyDescent="0.25">
      <c r="A428" s="393"/>
      <c r="B428" s="393"/>
    </row>
    <row r="429" spans="1:2" x14ac:dyDescent="0.25">
      <c r="A429" s="393"/>
      <c r="B429" s="393"/>
    </row>
    <row r="430" spans="1:2" x14ac:dyDescent="0.25">
      <c r="A430" s="393"/>
      <c r="B430" s="393"/>
    </row>
    <row r="431" spans="1:2" x14ac:dyDescent="0.25">
      <c r="A431" s="393"/>
      <c r="B431" s="393"/>
    </row>
    <row r="432" spans="1:2" x14ac:dyDescent="0.25">
      <c r="A432" s="393"/>
      <c r="B432" s="393"/>
    </row>
    <row r="433" spans="1:2" x14ac:dyDescent="0.25">
      <c r="A433" s="393"/>
      <c r="B433" s="393"/>
    </row>
    <row r="434" spans="1:2" x14ac:dyDescent="0.25">
      <c r="A434" s="393"/>
      <c r="B434" s="393"/>
    </row>
    <row r="435" spans="1:2" x14ac:dyDescent="0.25">
      <c r="A435" s="393"/>
      <c r="B435" s="393"/>
    </row>
    <row r="436" spans="1:2" x14ac:dyDescent="0.25">
      <c r="A436" s="393"/>
      <c r="B436" s="393"/>
    </row>
    <row r="437" spans="1:2" x14ac:dyDescent="0.25">
      <c r="A437" s="393"/>
      <c r="B437" s="393"/>
    </row>
    <row r="438" spans="1:2" x14ac:dyDescent="0.25">
      <c r="A438" s="393"/>
      <c r="B438" s="393"/>
    </row>
    <row r="439" spans="1:2" x14ac:dyDescent="0.25">
      <c r="A439" s="393"/>
      <c r="B439" s="393"/>
    </row>
    <row r="440" spans="1:2" x14ac:dyDescent="0.25">
      <c r="A440" s="393"/>
      <c r="B440" s="393"/>
    </row>
    <row r="441" spans="1:2" x14ac:dyDescent="0.25">
      <c r="A441" s="393"/>
      <c r="B441" s="393"/>
    </row>
    <row r="442" spans="1:2" x14ac:dyDescent="0.25">
      <c r="A442" s="393"/>
      <c r="B442" s="393"/>
    </row>
    <row r="443" spans="1:2" x14ac:dyDescent="0.25">
      <c r="A443" s="393"/>
      <c r="B443" s="393"/>
    </row>
    <row r="444" spans="1:2" x14ac:dyDescent="0.25">
      <c r="A444" s="393"/>
      <c r="B444" s="393"/>
    </row>
    <row r="445" spans="1:2" x14ac:dyDescent="0.25">
      <c r="A445" s="393"/>
      <c r="B445" s="393"/>
    </row>
    <row r="446" spans="1:2" x14ac:dyDescent="0.25">
      <c r="A446" s="393"/>
      <c r="B446" s="393"/>
    </row>
    <row r="447" spans="1:2" x14ac:dyDescent="0.25">
      <c r="A447" s="393"/>
      <c r="B447" s="393"/>
    </row>
    <row r="448" spans="1:2" x14ac:dyDescent="0.25">
      <c r="A448" s="393"/>
      <c r="B448" s="393"/>
    </row>
    <row r="449" spans="1:2" x14ac:dyDescent="0.25">
      <c r="A449" s="393"/>
      <c r="B449" s="393"/>
    </row>
    <row r="450" spans="1:2" x14ac:dyDescent="0.25">
      <c r="A450" s="393"/>
      <c r="B450" s="393"/>
    </row>
    <row r="451" spans="1:2" x14ac:dyDescent="0.25">
      <c r="A451" s="393"/>
      <c r="B451" s="393"/>
    </row>
    <row r="452" spans="1:2" x14ac:dyDescent="0.25">
      <c r="A452" s="393"/>
      <c r="B452" s="393"/>
    </row>
    <row r="453" spans="1:2" x14ac:dyDescent="0.25">
      <c r="A453" s="393"/>
      <c r="B453" s="393"/>
    </row>
    <row r="454" spans="1:2" x14ac:dyDescent="0.25">
      <c r="A454" s="393"/>
      <c r="B454" s="393"/>
    </row>
    <row r="455" spans="1:2" x14ac:dyDescent="0.25">
      <c r="A455" s="393"/>
      <c r="B455" s="393"/>
    </row>
    <row r="456" spans="1:2" x14ac:dyDescent="0.25">
      <c r="A456" s="393"/>
      <c r="B456" s="393"/>
    </row>
    <row r="457" spans="1:2" x14ac:dyDescent="0.25">
      <c r="A457" s="393"/>
      <c r="B457" s="393"/>
    </row>
    <row r="458" spans="1:2" x14ac:dyDescent="0.25">
      <c r="A458" s="393"/>
      <c r="B458" s="393"/>
    </row>
    <row r="459" spans="1:2" x14ac:dyDescent="0.25">
      <c r="A459" s="393"/>
      <c r="B459" s="393"/>
    </row>
    <row r="460" spans="1:2" x14ac:dyDescent="0.25">
      <c r="A460" s="393"/>
      <c r="B460" s="393"/>
    </row>
    <row r="461" spans="1:2" x14ac:dyDescent="0.25">
      <c r="A461" s="393"/>
      <c r="B461" s="393"/>
    </row>
    <row r="462" spans="1:2" x14ac:dyDescent="0.25">
      <c r="A462" s="393"/>
      <c r="B462" s="393"/>
    </row>
    <row r="463" spans="1:2" x14ac:dyDescent="0.25">
      <c r="A463" s="393"/>
      <c r="B463" s="393"/>
    </row>
    <row r="464" spans="1:2" x14ac:dyDescent="0.25">
      <c r="A464" s="393"/>
      <c r="B464" s="393"/>
    </row>
    <row r="465" spans="1:2" x14ac:dyDescent="0.25">
      <c r="A465" s="393"/>
      <c r="B465" s="393"/>
    </row>
    <row r="466" spans="1:2" x14ac:dyDescent="0.25">
      <c r="A466" s="393"/>
      <c r="B466" s="393"/>
    </row>
    <row r="467" spans="1:2" x14ac:dyDescent="0.25">
      <c r="A467" s="393"/>
      <c r="B467" s="393"/>
    </row>
    <row r="468" spans="1:2" x14ac:dyDescent="0.25">
      <c r="A468" s="393"/>
      <c r="B468" s="393"/>
    </row>
    <row r="469" spans="1:2" x14ac:dyDescent="0.25">
      <c r="A469" s="393"/>
      <c r="B469" s="393"/>
    </row>
    <row r="470" spans="1:2" x14ac:dyDescent="0.25">
      <c r="A470" s="393"/>
      <c r="B470" s="393"/>
    </row>
    <row r="471" spans="1:2" x14ac:dyDescent="0.25">
      <c r="A471" s="393"/>
      <c r="B471" s="393"/>
    </row>
    <row r="472" spans="1:2" x14ac:dyDescent="0.25">
      <c r="A472" s="393"/>
      <c r="B472" s="393"/>
    </row>
    <row r="473" spans="1:2" x14ac:dyDescent="0.25">
      <c r="A473" s="393"/>
      <c r="B473" s="393"/>
    </row>
    <row r="474" spans="1:2" x14ac:dyDescent="0.25">
      <c r="A474" s="393"/>
      <c r="B474" s="393"/>
    </row>
    <row r="475" spans="1:2" x14ac:dyDescent="0.25">
      <c r="A475" s="393"/>
      <c r="B475" s="393"/>
    </row>
    <row r="476" spans="1:2" x14ac:dyDescent="0.25">
      <c r="A476" s="393"/>
      <c r="B476" s="393"/>
    </row>
    <row r="477" spans="1:2" x14ac:dyDescent="0.25">
      <c r="A477" s="393"/>
      <c r="B477" s="393"/>
    </row>
    <row r="478" spans="1:2" x14ac:dyDescent="0.25">
      <c r="A478" s="393"/>
      <c r="B478" s="393"/>
    </row>
    <row r="479" spans="1:2" x14ac:dyDescent="0.25">
      <c r="A479" s="393"/>
      <c r="B479" s="393"/>
    </row>
    <row r="480" spans="1:2" x14ac:dyDescent="0.25">
      <c r="A480" s="393"/>
      <c r="B480" s="393"/>
    </row>
    <row r="481" spans="1:2" x14ac:dyDescent="0.25">
      <c r="A481" s="393"/>
      <c r="B481" s="393"/>
    </row>
    <row r="482" spans="1:2" x14ac:dyDescent="0.25">
      <c r="A482" s="393"/>
      <c r="B482" s="393"/>
    </row>
    <row r="483" spans="1:2" x14ac:dyDescent="0.25">
      <c r="A483" s="393"/>
      <c r="B483" s="393"/>
    </row>
    <row r="484" spans="1:2" x14ac:dyDescent="0.25">
      <c r="A484" s="393"/>
      <c r="B484" s="393"/>
    </row>
    <row r="485" spans="1:2" x14ac:dyDescent="0.25">
      <c r="A485" s="393"/>
      <c r="B485" s="393"/>
    </row>
    <row r="486" spans="1:2" x14ac:dyDescent="0.25">
      <c r="A486" s="393"/>
      <c r="B486" s="393"/>
    </row>
    <row r="487" spans="1:2" x14ac:dyDescent="0.25">
      <c r="A487" s="393"/>
      <c r="B487" s="393"/>
    </row>
    <row r="488" spans="1:2" x14ac:dyDescent="0.25">
      <c r="A488" s="393"/>
      <c r="B488" s="393"/>
    </row>
    <row r="489" spans="1:2" x14ac:dyDescent="0.25">
      <c r="A489" s="393"/>
      <c r="B489" s="393"/>
    </row>
    <row r="490" spans="1:2" x14ac:dyDescent="0.25">
      <c r="A490" s="393"/>
      <c r="B490" s="393"/>
    </row>
    <row r="491" spans="1:2" x14ac:dyDescent="0.25">
      <c r="A491" s="393"/>
      <c r="B491" s="393"/>
    </row>
    <row r="492" spans="1:2" x14ac:dyDescent="0.25">
      <c r="A492" s="393"/>
      <c r="B492" s="393"/>
    </row>
    <row r="493" spans="1:2" x14ac:dyDescent="0.25">
      <c r="A493" s="393"/>
      <c r="B493" s="393"/>
    </row>
    <row r="494" spans="1:2" x14ac:dyDescent="0.25">
      <c r="A494" s="393"/>
      <c r="B494" s="393"/>
    </row>
    <row r="495" spans="1:2" x14ac:dyDescent="0.25">
      <c r="A495" s="393"/>
      <c r="B495" s="393"/>
    </row>
    <row r="496" spans="1:2" x14ac:dyDescent="0.25">
      <c r="A496" s="393"/>
      <c r="B496" s="393"/>
    </row>
    <row r="497" spans="1:2" x14ac:dyDescent="0.25">
      <c r="A497" s="393"/>
      <c r="B497" s="393"/>
    </row>
    <row r="498" spans="1:2" x14ac:dyDescent="0.25">
      <c r="A498" s="393"/>
      <c r="B498" s="393"/>
    </row>
    <row r="499" spans="1:2" x14ac:dyDescent="0.25">
      <c r="A499" s="393"/>
      <c r="B499" s="393"/>
    </row>
    <row r="500" spans="1:2" x14ac:dyDescent="0.25">
      <c r="A500" s="393"/>
      <c r="B500" s="393"/>
    </row>
    <row r="501" spans="1:2" x14ac:dyDescent="0.25">
      <c r="A501" s="393"/>
      <c r="B501" s="393"/>
    </row>
    <row r="502" spans="1:2" x14ac:dyDescent="0.25">
      <c r="A502" s="393"/>
      <c r="B502" s="393"/>
    </row>
    <row r="503" spans="1:2" x14ac:dyDescent="0.25">
      <c r="A503" s="393"/>
      <c r="B503" s="393"/>
    </row>
    <row r="504" spans="1:2" x14ac:dyDescent="0.25">
      <c r="A504" s="393"/>
      <c r="B504" s="393"/>
    </row>
    <row r="505" spans="1:2" x14ac:dyDescent="0.25">
      <c r="A505" s="393"/>
      <c r="B505" s="393"/>
    </row>
    <row r="506" spans="1:2" x14ac:dyDescent="0.25">
      <c r="A506" s="393"/>
      <c r="B506" s="393"/>
    </row>
    <row r="507" spans="1:2" x14ac:dyDescent="0.25">
      <c r="A507" s="393"/>
      <c r="B507" s="393"/>
    </row>
    <row r="508" spans="1:2" x14ac:dyDescent="0.25">
      <c r="A508" s="393"/>
      <c r="B508" s="393"/>
    </row>
    <row r="509" spans="1:2" x14ac:dyDescent="0.25">
      <c r="A509" s="393"/>
      <c r="B509" s="393"/>
    </row>
    <row r="510" spans="1:2" x14ac:dyDescent="0.25">
      <c r="A510" s="393"/>
      <c r="B510" s="393"/>
    </row>
    <row r="511" spans="1:2" x14ac:dyDescent="0.25">
      <c r="A511" s="393"/>
      <c r="B511" s="393"/>
    </row>
    <row r="512" spans="1:2" x14ac:dyDescent="0.25">
      <c r="A512" s="393"/>
      <c r="B512" s="393"/>
    </row>
    <row r="513" spans="1:2" x14ac:dyDescent="0.25">
      <c r="A513" s="393"/>
      <c r="B513" s="393"/>
    </row>
    <row r="514" spans="1:2" x14ac:dyDescent="0.25">
      <c r="A514" s="393"/>
      <c r="B514" s="393"/>
    </row>
    <row r="515" spans="1:2" x14ac:dyDescent="0.25">
      <c r="A515" s="393"/>
      <c r="B515" s="393"/>
    </row>
    <row r="516" spans="1:2" x14ac:dyDescent="0.25">
      <c r="A516" s="393"/>
      <c r="B516" s="393"/>
    </row>
    <row r="517" spans="1:2" x14ac:dyDescent="0.25">
      <c r="A517" s="393"/>
      <c r="B517" s="393"/>
    </row>
    <row r="518" spans="1:2" x14ac:dyDescent="0.25">
      <c r="A518" s="393"/>
      <c r="B518" s="393"/>
    </row>
    <row r="519" spans="1:2" x14ac:dyDescent="0.25">
      <c r="A519" s="393"/>
      <c r="B519" s="393"/>
    </row>
    <row r="520" spans="1:2" x14ac:dyDescent="0.25">
      <c r="A520" s="393"/>
      <c r="B520" s="393"/>
    </row>
    <row r="521" spans="1:2" x14ac:dyDescent="0.25">
      <c r="A521" s="393"/>
      <c r="B521" s="393"/>
    </row>
    <row r="522" spans="1:2" x14ac:dyDescent="0.25">
      <c r="A522" s="393"/>
      <c r="B522" s="393"/>
    </row>
    <row r="523" spans="1:2" x14ac:dyDescent="0.25">
      <c r="A523" s="393"/>
      <c r="B523" s="393"/>
    </row>
    <row r="524" spans="1:2" x14ac:dyDescent="0.25">
      <c r="A524" s="393"/>
      <c r="B524" s="393"/>
    </row>
    <row r="525" spans="1:2" x14ac:dyDescent="0.25">
      <c r="A525" s="393"/>
      <c r="B525" s="393"/>
    </row>
    <row r="526" spans="1:2" x14ac:dyDescent="0.25">
      <c r="A526" s="393"/>
      <c r="B526" s="393"/>
    </row>
    <row r="527" spans="1:2" x14ac:dyDescent="0.25">
      <c r="A527" s="393"/>
      <c r="B527" s="393"/>
    </row>
    <row r="528" spans="1:2" x14ac:dyDescent="0.25">
      <c r="A528" s="393"/>
      <c r="B528" s="393"/>
    </row>
    <row r="529" spans="1:2" x14ac:dyDescent="0.25">
      <c r="A529" s="393"/>
      <c r="B529" s="393"/>
    </row>
    <row r="530" spans="1:2" x14ac:dyDescent="0.25">
      <c r="A530" s="393"/>
      <c r="B530" s="393"/>
    </row>
    <row r="531" spans="1:2" x14ac:dyDescent="0.25">
      <c r="A531" s="393"/>
      <c r="B531" s="393"/>
    </row>
    <row r="532" spans="1:2" x14ac:dyDescent="0.25">
      <c r="A532" s="393"/>
      <c r="B532" s="393"/>
    </row>
    <row r="533" spans="1:2" x14ac:dyDescent="0.25">
      <c r="A533" s="393"/>
      <c r="B533" s="393"/>
    </row>
    <row r="534" spans="1:2" x14ac:dyDescent="0.25">
      <c r="A534" s="393"/>
      <c r="B534" s="393"/>
    </row>
    <row r="535" spans="1:2" x14ac:dyDescent="0.25">
      <c r="A535" s="393"/>
      <c r="B535" s="393"/>
    </row>
    <row r="536" spans="1:2" x14ac:dyDescent="0.25">
      <c r="A536" s="393"/>
      <c r="B536" s="393"/>
    </row>
    <row r="537" spans="1:2" x14ac:dyDescent="0.25">
      <c r="A537" s="393"/>
      <c r="B537" s="393"/>
    </row>
    <row r="538" spans="1:2" x14ac:dyDescent="0.25">
      <c r="A538" s="393"/>
      <c r="B538" s="393"/>
    </row>
    <row r="539" spans="1:2" x14ac:dyDescent="0.25">
      <c r="A539" s="393"/>
      <c r="B539" s="393"/>
    </row>
    <row r="540" spans="1:2" x14ac:dyDescent="0.25">
      <c r="A540" s="393"/>
      <c r="B540" s="393"/>
    </row>
    <row r="541" spans="1:2" x14ac:dyDescent="0.25">
      <c r="A541" s="393"/>
      <c r="B541" s="393"/>
    </row>
    <row r="542" spans="1:2" x14ac:dyDescent="0.25">
      <c r="A542" s="393"/>
      <c r="B542" s="393"/>
    </row>
    <row r="543" spans="1:2" x14ac:dyDescent="0.25">
      <c r="A543" s="393"/>
      <c r="B543" s="393"/>
    </row>
    <row r="544" spans="1:2" x14ac:dyDescent="0.25">
      <c r="A544" s="393"/>
      <c r="B544" s="393"/>
    </row>
    <row r="545" spans="1:2" x14ac:dyDescent="0.25">
      <c r="A545" s="393"/>
      <c r="B545" s="393"/>
    </row>
    <row r="546" spans="1:2" x14ac:dyDescent="0.25">
      <c r="A546" s="393"/>
      <c r="B546" s="393"/>
    </row>
    <row r="547" spans="1:2" x14ac:dyDescent="0.25">
      <c r="A547" s="393"/>
      <c r="B547" s="393"/>
    </row>
    <row r="548" spans="1:2" x14ac:dyDescent="0.25">
      <c r="A548" s="393"/>
      <c r="B548" s="393"/>
    </row>
    <row r="549" spans="1:2" x14ac:dyDescent="0.25">
      <c r="A549" s="393"/>
      <c r="B549" s="393"/>
    </row>
    <row r="550" spans="1:2" x14ac:dyDescent="0.25">
      <c r="A550" s="393"/>
      <c r="B550" s="393"/>
    </row>
    <row r="551" spans="1:2" x14ac:dyDescent="0.25">
      <c r="A551" s="393"/>
      <c r="B551" s="393"/>
    </row>
    <row r="552" spans="1:2" x14ac:dyDescent="0.25">
      <c r="A552" s="393"/>
      <c r="B552" s="393"/>
    </row>
    <row r="553" spans="1:2" x14ac:dyDescent="0.25">
      <c r="A553" s="393"/>
      <c r="B553" s="393"/>
    </row>
    <row r="554" spans="1:2" x14ac:dyDescent="0.25">
      <c r="A554" s="393"/>
      <c r="B554" s="393"/>
    </row>
    <row r="555" spans="1:2" x14ac:dyDescent="0.25">
      <c r="A555" s="393"/>
      <c r="B555" s="393"/>
    </row>
    <row r="556" spans="1:2" x14ac:dyDescent="0.25">
      <c r="A556" s="393"/>
      <c r="B556" s="393"/>
    </row>
    <row r="557" spans="1:2" x14ac:dyDescent="0.25">
      <c r="A557" s="393"/>
      <c r="B557" s="393"/>
    </row>
    <row r="558" spans="1:2" x14ac:dyDescent="0.25">
      <c r="A558" s="393"/>
      <c r="B558" s="393"/>
    </row>
    <row r="559" spans="1:2" x14ac:dyDescent="0.25">
      <c r="A559" s="393"/>
      <c r="B559" s="393"/>
    </row>
    <row r="560" spans="1:2" x14ac:dyDescent="0.25">
      <c r="A560" s="393"/>
      <c r="B560" s="393"/>
    </row>
    <row r="561" spans="1:2" x14ac:dyDescent="0.25">
      <c r="A561" s="393"/>
      <c r="B561" s="393"/>
    </row>
    <row r="562" spans="1:2" x14ac:dyDescent="0.25">
      <c r="A562" s="393"/>
      <c r="B562" s="393"/>
    </row>
    <row r="563" spans="1:2" x14ac:dyDescent="0.25">
      <c r="A563" s="393"/>
      <c r="B563" s="393"/>
    </row>
    <row r="564" spans="1:2" x14ac:dyDescent="0.25">
      <c r="A564" s="393"/>
      <c r="B564" s="393"/>
    </row>
    <row r="565" spans="1:2" x14ac:dyDescent="0.25">
      <c r="A565" s="393"/>
      <c r="B565" s="393"/>
    </row>
    <row r="566" spans="1:2" x14ac:dyDescent="0.25">
      <c r="A566" s="393"/>
      <c r="B566" s="393"/>
    </row>
    <row r="567" spans="1:2" x14ac:dyDescent="0.25">
      <c r="A567" s="393"/>
      <c r="B567" s="393"/>
    </row>
    <row r="568" spans="1:2" x14ac:dyDescent="0.25">
      <c r="A568" s="393"/>
      <c r="B568" s="393"/>
    </row>
    <row r="569" spans="1:2" x14ac:dyDescent="0.25">
      <c r="A569" s="393"/>
      <c r="B569" s="393"/>
    </row>
    <row r="570" spans="1:2" x14ac:dyDescent="0.25">
      <c r="A570" s="393"/>
      <c r="B570" s="393"/>
    </row>
    <row r="571" spans="1:2" x14ac:dyDescent="0.25">
      <c r="A571" s="393"/>
      <c r="B571" s="393"/>
    </row>
    <row r="572" spans="1:2" x14ac:dyDescent="0.25">
      <c r="A572" s="393"/>
      <c r="B572" s="393"/>
    </row>
    <row r="573" spans="1:2" x14ac:dyDescent="0.25">
      <c r="A573" s="393"/>
      <c r="B573" s="393"/>
    </row>
    <row r="574" spans="1:2" x14ac:dyDescent="0.25">
      <c r="A574" s="393"/>
      <c r="B574" s="393"/>
    </row>
    <row r="575" spans="1:2" x14ac:dyDescent="0.25">
      <c r="A575" s="393"/>
      <c r="B575" s="393"/>
    </row>
    <row r="576" spans="1:2" x14ac:dyDescent="0.25">
      <c r="A576" s="393"/>
      <c r="B576" s="393"/>
    </row>
    <row r="577" spans="1:2" x14ac:dyDescent="0.25">
      <c r="A577" s="393"/>
      <c r="B577" s="393"/>
    </row>
    <row r="578" spans="1:2" x14ac:dyDescent="0.25">
      <c r="A578" s="393"/>
      <c r="B578" s="393"/>
    </row>
    <row r="579" spans="1:2" x14ac:dyDescent="0.25">
      <c r="A579" s="393"/>
      <c r="B579" s="393"/>
    </row>
    <row r="580" spans="1:2" x14ac:dyDescent="0.25">
      <c r="A580" s="393"/>
      <c r="B580" s="393"/>
    </row>
    <row r="581" spans="1:2" x14ac:dyDescent="0.25">
      <c r="A581" s="393"/>
      <c r="B581" s="393"/>
    </row>
    <row r="582" spans="1:2" x14ac:dyDescent="0.25">
      <c r="A582" s="393"/>
      <c r="B582" s="393"/>
    </row>
    <row r="583" spans="1:2" x14ac:dyDescent="0.25">
      <c r="A583" s="393"/>
      <c r="B583" s="393"/>
    </row>
    <row r="584" spans="1:2" x14ac:dyDescent="0.25">
      <c r="A584" s="393"/>
      <c r="B584" s="393"/>
    </row>
    <row r="585" spans="1:2" x14ac:dyDescent="0.25">
      <c r="A585" s="393"/>
      <c r="B585" s="393"/>
    </row>
    <row r="586" spans="1:2" x14ac:dyDescent="0.25">
      <c r="A586" s="393"/>
      <c r="B586" s="393"/>
    </row>
    <row r="587" spans="1:2" x14ac:dyDescent="0.25">
      <c r="A587" s="393"/>
      <c r="B587" s="393"/>
    </row>
    <row r="588" spans="1:2" x14ac:dyDescent="0.25">
      <c r="A588" s="393"/>
      <c r="B588" s="393"/>
    </row>
    <row r="589" spans="1:2" x14ac:dyDescent="0.25">
      <c r="A589" s="393"/>
      <c r="B589" s="393"/>
    </row>
    <row r="590" spans="1:2" x14ac:dyDescent="0.25">
      <c r="A590" s="393"/>
      <c r="B590" s="393"/>
    </row>
    <row r="591" spans="1:2" x14ac:dyDescent="0.25">
      <c r="A591" s="393"/>
      <c r="B591" s="393"/>
    </row>
    <row r="592" spans="1:2" x14ac:dyDescent="0.25">
      <c r="A592" s="393"/>
      <c r="B592" s="393"/>
    </row>
    <row r="593" spans="1:2" x14ac:dyDescent="0.25">
      <c r="A593" s="393"/>
      <c r="B593" s="393"/>
    </row>
    <row r="594" spans="1:2" x14ac:dyDescent="0.25">
      <c r="A594" s="393"/>
      <c r="B594" s="393"/>
    </row>
    <row r="595" spans="1:2" x14ac:dyDescent="0.25">
      <c r="A595" s="393"/>
      <c r="B595" s="393"/>
    </row>
    <row r="596" spans="1:2" x14ac:dyDescent="0.25">
      <c r="A596" s="393"/>
      <c r="B596" s="393"/>
    </row>
    <row r="597" spans="1:2" x14ac:dyDescent="0.25">
      <c r="A597" s="393"/>
      <c r="B597" s="393"/>
    </row>
    <row r="598" spans="1:2" x14ac:dyDescent="0.25">
      <c r="A598" s="393"/>
      <c r="B598" s="393"/>
    </row>
    <row r="599" spans="1:2" x14ac:dyDescent="0.25">
      <c r="A599" s="393"/>
      <c r="B599" s="393"/>
    </row>
    <row r="600" spans="1:2" x14ac:dyDescent="0.25">
      <c r="A600" s="393"/>
      <c r="B600" s="393"/>
    </row>
    <row r="601" spans="1:2" x14ac:dyDescent="0.25">
      <c r="A601" s="393"/>
      <c r="B601" s="393"/>
    </row>
    <row r="602" spans="1:2" x14ac:dyDescent="0.25">
      <c r="A602" s="393"/>
      <c r="B602" s="393"/>
    </row>
    <row r="603" spans="1:2" x14ac:dyDescent="0.25">
      <c r="A603" s="393"/>
      <c r="B603" s="393"/>
    </row>
    <row r="604" spans="1:2" x14ac:dyDescent="0.25">
      <c r="A604" s="393"/>
      <c r="B604" s="393"/>
    </row>
    <row r="605" spans="1:2" x14ac:dyDescent="0.25">
      <c r="A605" s="393"/>
      <c r="B605" s="393"/>
    </row>
    <row r="606" spans="1:2" x14ac:dyDescent="0.25">
      <c r="A606" s="393"/>
      <c r="B606" s="393"/>
    </row>
    <row r="607" spans="1:2" x14ac:dyDescent="0.25">
      <c r="A607" s="393"/>
      <c r="B607" s="393"/>
    </row>
    <row r="608" spans="1:2" x14ac:dyDescent="0.25">
      <c r="A608" s="393"/>
      <c r="B608" s="393"/>
    </row>
    <row r="609" spans="1:2" x14ac:dyDescent="0.25">
      <c r="A609" s="393"/>
      <c r="B609" s="393"/>
    </row>
    <row r="610" spans="1:2" x14ac:dyDescent="0.25">
      <c r="A610" s="393"/>
      <c r="B610" s="393"/>
    </row>
    <row r="611" spans="1:2" x14ac:dyDescent="0.25">
      <c r="A611" s="393"/>
      <c r="B611" s="393"/>
    </row>
    <row r="612" spans="1:2" x14ac:dyDescent="0.25">
      <c r="A612" s="393"/>
      <c r="B612" s="393"/>
    </row>
    <row r="613" spans="1:2" x14ac:dyDescent="0.25">
      <c r="A613" s="393"/>
      <c r="B613" s="393"/>
    </row>
    <row r="614" spans="1:2" x14ac:dyDescent="0.25">
      <c r="A614" s="393"/>
      <c r="B614" s="393"/>
    </row>
    <row r="615" spans="1:2" x14ac:dyDescent="0.25">
      <c r="A615" s="393"/>
      <c r="B615" s="393"/>
    </row>
    <row r="616" spans="1:2" x14ac:dyDescent="0.25">
      <c r="A616" s="393"/>
      <c r="B616" s="393"/>
    </row>
    <row r="617" spans="1:2" x14ac:dyDescent="0.25">
      <c r="A617" s="393"/>
      <c r="B617" s="393"/>
    </row>
    <row r="618" spans="1:2" x14ac:dyDescent="0.25">
      <c r="A618" s="393"/>
      <c r="B618" s="393"/>
    </row>
    <row r="619" spans="1:2" x14ac:dyDescent="0.25">
      <c r="A619" s="393"/>
      <c r="B619" s="393"/>
    </row>
    <row r="620" spans="1:2" x14ac:dyDescent="0.25">
      <c r="A620" s="393"/>
      <c r="B620" s="393"/>
    </row>
    <row r="621" spans="1:2" x14ac:dyDescent="0.25">
      <c r="A621" s="393"/>
      <c r="B621" s="393"/>
    </row>
    <row r="622" spans="1:2" x14ac:dyDescent="0.25">
      <c r="A622" s="393"/>
      <c r="B622" s="393"/>
    </row>
    <row r="623" spans="1:2" x14ac:dyDescent="0.25">
      <c r="A623" s="393"/>
      <c r="B623" s="393"/>
    </row>
    <row r="624" spans="1:2" x14ac:dyDescent="0.25">
      <c r="A624" s="393"/>
      <c r="B624" s="393"/>
    </row>
    <row r="625" spans="1:2" x14ac:dyDescent="0.25">
      <c r="A625" s="393"/>
      <c r="B625" s="393"/>
    </row>
    <row r="626" spans="1:2" x14ac:dyDescent="0.25">
      <c r="A626" s="393"/>
      <c r="B626" s="393"/>
    </row>
    <row r="627" spans="1:2" x14ac:dyDescent="0.25">
      <c r="A627" s="393"/>
      <c r="B627" s="393"/>
    </row>
    <row r="628" spans="1:2" x14ac:dyDescent="0.25">
      <c r="A628" s="393"/>
      <c r="B628" s="393"/>
    </row>
    <row r="629" spans="1:2" x14ac:dyDescent="0.25">
      <c r="A629" s="393"/>
      <c r="B629" s="393"/>
    </row>
    <row r="630" spans="1:2" x14ac:dyDescent="0.25">
      <c r="A630" s="393"/>
      <c r="B630" s="393"/>
    </row>
    <row r="631" spans="1:2" x14ac:dyDescent="0.25">
      <c r="A631" s="393"/>
      <c r="B631" s="393"/>
    </row>
    <row r="632" spans="1:2" x14ac:dyDescent="0.25">
      <c r="A632" s="393"/>
      <c r="B632" s="393"/>
    </row>
    <row r="633" spans="1:2" x14ac:dyDescent="0.25">
      <c r="A633" s="393"/>
      <c r="B633" s="393"/>
    </row>
    <row r="634" spans="1:2" x14ac:dyDescent="0.25">
      <c r="A634" s="393"/>
      <c r="B634" s="393"/>
    </row>
    <row r="635" spans="1:2" x14ac:dyDescent="0.25">
      <c r="A635" s="393"/>
      <c r="B635" s="393"/>
    </row>
    <row r="636" spans="1:2" x14ac:dyDescent="0.25">
      <c r="A636" s="393"/>
      <c r="B636" s="393"/>
    </row>
    <row r="637" spans="1:2" x14ac:dyDescent="0.25">
      <c r="A637" s="393"/>
      <c r="B637" s="393"/>
    </row>
    <row r="638" spans="1:2" x14ac:dyDescent="0.25">
      <c r="A638" s="393"/>
      <c r="B638" s="393"/>
    </row>
    <row r="639" spans="1:2" x14ac:dyDescent="0.25">
      <c r="A639" s="393"/>
      <c r="B639" s="393"/>
    </row>
    <row r="640" spans="1:2" x14ac:dyDescent="0.25">
      <c r="A640" s="393"/>
      <c r="B640" s="393"/>
    </row>
    <row r="641" spans="1:2" x14ac:dyDescent="0.25">
      <c r="A641" s="393"/>
      <c r="B641" s="393"/>
    </row>
    <row r="642" spans="1:2" x14ac:dyDescent="0.25">
      <c r="A642" s="393"/>
      <c r="B642" s="393"/>
    </row>
    <row r="643" spans="1:2" x14ac:dyDescent="0.25">
      <c r="A643" s="393"/>
      <c r="B643" s="393"/>
    </row>
    <row r="644" spans="1:2" x14ac:dyDescent="0.25">
      <c r="A644" s="393"/>
      <c r="B644" s="393"/>
    </row>
    <row r="645" spans="1:2" x14ac:dyDescent="0.25">
      <c r="A645" s="393"/>
      <c r="B645" s="393"/>
    </row>
    <row r="646" spans="1:2" x14ac:dyDescent="0.25">
      <c r="A646" s="393"/>
      <c r="B646" s="393"/>
    </row>
    <row r="647" spans="1:2" x14ac:dyDescent="0.25">
      <c r="A647" s="393"/>
      <c r="B647" s="393"/>
    </row>
    <row r="648" spans="1:2" x14ac:dyDescent="0.25">
      <c r="A648" s="393"/>
      <c r="B648" s="393"/>
    </row>
    <row r="649" spans="1:2" x14ac:dyDescent="0.25">
      <c r="A649" s="393"/>
      <c r="B649" s="393"/>
    </row>
    <row r="650" spans="1:2" x14ac:dyDescent="0.25">
      <c r="A650" s="393"/>
      <c r="B650" s="393"/>
    </row>
    <row r="651" spans="1:2" x14ac:dyDescent="0.25">
      <c r="A651" s="393"/>
      <c r="B651" s="393"/>
    </row>
    <row r="652" spans="1:2" x14ac:dyDescent="0.25">
      <c r="A652" s="393"/>
      <c r="B652" s="393"/>
    </row>
    <row r="653" spans="1:2" x14ac:dyDescent="0.25">
      <c r="A653" s="393"/>
      <c r="B653" s="393"/>
    </row>
    <row r="654" spans="1:2" x14ac:dyDescent="0.25">
      <c r="A654" s="393"/>
      <c r="B654" s="393"/>
    </row>
    <row r="655" spans="1:2" x14ac:dyDescent="0.25">
      <c r="A655" s="393"/>
      <c r="B655" s="393"/>
    </row>
    <row r="656" spans="1:2" x14ac:dyDescent="0.25">
      <c r="A656" s="393"/>
      <c r="B656" s="393"/>
    </row>
    <row r="657" spans="1:2" x14ac:dyDescent="0.25">
      <c r="A657" s="393"/>
      <c r="B657" s="393"/>
    </row>
    <row r="658" spans="1:2" x14ac:dyDescent="0.25">
      <c r="A658" s="393"/>
      <c r="B658" s="393"/>
    </row>
    <row r="659" spans="1:2" x14ac:dyDescent="0.25">
      <c r="A659" s="393"/>
      <c r="B659" s="393"/>
    </row>
    <row r="660" spans="1:2" x14ac:dyDescent="0.25">
      <c r="A660" s="393"/>
      <c r="B660" s="393"/>
    </row>
    <row r="661" spans="1:2" x14ac:dyDescent="0.25">
      <c r="A661" s="393"/>
      <c r="B661" s="393"/>
    </row>
    <row r="662" spans="1:2" x14ac:dyDescent="0.25">
      <c r="A662" s="393"/>
      <c r="B662" s="393"/>
    </row>
    <row r="663" spans="1:2" x14ac:dyDescent="0.25">
      <c r="A663" s="393"/>
      <c r="B663" s="393"/>
    </row>
    <row r="664" spans="1:2" x14ac:dyDescent="0.25">
      <c r="A664" s="393"/>
      <c r="B664" s="393"/>
    </row>
    <row r="665" spans="1:2" x14ac:dyDescent="0.25">
      <c r="A665" s="393"/>
      <c r="B665" s="393"/>
    </row>
    <row r="666" spans="1:2" x14ac:dyDescent="0.25">
      <c r="A666" s="393"/>
      <c r="B666" s="393"/>
    </row>
    <row r="667" spans="1:2" x14ac:dyDescent="0.25">
      <c r="A667" s="393"/>
      <c r="B667" s="393"/>
    </row>
    <row r="668" spans="1:2" x14ac:dyDescent="0.25">
      <c r="A668" s="393"/>
      <c r="B668" s="393"/>
    </row>
    <row r="669" spans="1:2" x14ac:dyDescent="0.25">
      <c r="A669" s="393"/>
      <c r="B669" s="393"/>
    </row>
    <row r="670" spans="1:2" x14ac:dyDescent="0.25">
      <c r="A670" s="393"/>
      <c r="B670" s="393"/>
    </row>
    <row r="671" spans="1:2" x14ac:dyDescent="0.25">
      <c r="A671" s="393"/>
      <c r="B671" s="393"/>
    </row>
    <row r="672" spans="1:2" x14ac:dyDescent="0.25">
      <c r="A672" s="393"/>
      <c r="B672" s="393"/>
    </row>
    <row r="673" spans="1:2" x14ac:dyDescent="0.25">
      <c r="A673" s="393"/>
      <c r="B673" s="393"/>
    </row>
    <row r="674" spans="1:2" x14ac:dyDescent="0.25">
      <c r="A674" s="393"/>
      <c r="B674" s="393"/>
    </row>
    <row r="675" spans="1:2" x14ac:dyDescent="0.25">
      <c r="A675" s="393"/>
      <c r="B675" s="393"/>
    </row>
    <row r="676" spans="1:2" x14ac:dyDescent="0.25">
      <c r="A676" s="393"/>
      <c r="B676" s="393"/>
    </row>
    <row r="677" spans="1:2" x14ac:dyDescent="0.25">
      <c r="A677" s="393"/>
      <c r="B677" s="393"/>
    </row>
    <row r="678" spans="1:2" x14ac:dyDescent="0.25">
      <c r="A678" s="393"/>
      <c r="B678" s="393"/>
    </row>
    <row r="679" spans="1:2" x14ac:dyDescent="0.25">
      <c r="A679" s="393"/>
      <c r="B679" s="393"/>
    </row>
    <row r="680" spans="1:2" x14ac:dyDescent="0.25">
      <c r="A680" s="393"/>
      <c r="B680" s="393"/>
    </row>
    <row r="681" spans="1:2" x14ac:dyDescent="0.25">
      <c r="A681" s="393"/>
      <c r="B681" s="393"/>
    </row>
    <row r="682" spans="1:2" x14ac:dyDescent="0.25">
      <c r="A682" s="393"/>
      <c r="B682" s="393"/>
    </row>
    <row r="683" spans="1:2" x14ac:dyDescent="0.25">
      <c r="A683" s="393"/>
      <c r="B683" s="393"/>
    </row>
    <row r="684" spans="1:2" x14ac:dyDescent="0.25">
      <c r="A684" s="393"/>
      <c r="B684" s="393"/>
    </row>
    <row r="685" spans="1:2" x14ac:dyDescent="0.25">
      <c r="A685" s="393"/>
      <c r="B685" s="393"/>
    </row>
    <row r="686" spans="1:2" x14ac:dyDescent="0.25">
      <c r="A686" s="393"/>
      <c r="B686" s="393"/>
    </row>
    <row r="687" spans="1:2" x14ac:dyDescent="0.25">
      <c r="A687" s="393"/>
      <c r="B687" s="393"/>
    </row>
    <row r="688" spans="1:2" x14ac:dyDescent="0.25">
      <c r="A688" s="393"/>
      <c r="B688" s="393"/>
    </row>
    <row r="689" spans="1:2" x14ac:dyDescent="0.25">
      <c r="A689" s="393"/>
      <c r="B689" s="393"/>
    </row>
    <row r="690" spans="1:2" x14ac:dyDescent="0.25">
      <c r="A690" s="393"/>
      <c r="B690" s="393"/>
    </row>
    <row r="691" spans="1:2" x14ac:dyDescent="0.25">
      <c r="A691" s="393"/>
      <c r="B691" s="393"/>
    </row>
    <row r="692" spans="1:2" x14ac:dyDescent="0.25">
      <c r="A692" s="393"/>
      <c r="B692" s="393"/>
    </row>
    <row r="693" spans="1:2" x14ac:dyDescent="0.25">
      <c r="A693" s="393"/>
      <c r="B693" s="393"/>
    </row>
    <row r="694" spans="1:2" x14ac:dyDescent="0.25">
      <c r="A694" s="393"/>
      <c r="B694" s="393"/>
    </row>
    <row r="695" spans="1:2" x14ac:dyDescent="0.25">
      <c r="A695" s="393"/>
      <c r="B695" s="393"/>
    </row>
    <row r="696" spans="1:2" x14ac:dyDescent="0.25">
      <c r="A696" s="393"/>
      <c r="B696" s="393"/>
    </row>
    <row r="697" spans="1:2" x14ac:dyDescent="0.25">
      <c r="A697" s="393"/>
      <c r="B697" s="393"/>
    </row>
    <row r="698" spans="1:2" x14ac:dyDescent="0.25">
      <c r="A698" s="393"/>
      <c r="B698" s="393"/>
    </row>
    <row r="699" spans="1:2" x14ac:dyDescent="0.25">
      <c r="A699" s="393"/>
      <c r="B699" s="393"/>
    </row>
    <row r="700" spans="1:2" x14ac:dyDescent="0.25">
      <c r="A700" s="393"/>
      <c r="B700" s="393"/>
    </row>
    <row r="701" spans="1:2" x14ac:dyDescent="0.25">
      <c r="A701" s="393"/>
      <c r="B701" s="393"/>
    </row>
    <row r="702" spans="1:2" x14ac:dyDescent="0.25">
      <c r="A702" s="393"/>
      <c r="B702" s="393"/>
    </row>
    <row r="703" spans="1:2" x14ac:dyDescent="0.25">
      <c r="A703" s="393"/>
      <c r="B703" s="393"/>
    </row>
    <row r="704" spans="1:2" x14ac:dyDescent="0.25">
      <c r="A704" s="393"/>
      <c r="B704" s="393"/>
    </row>
    <row r="705" spans="1:2" x14ac:dyDescent="0.25">
      <c r="A705" s="393"/>
      <c r="B705" s="393"/>
    </row>
    <row r="706" spans="1:2" x14ac:dyDescent="0.25">
      <c r="A706" s="393"/>
      <c r="B706" s="393"/>
    </row>
    <row r="707" spans="1:2" x14ac:dyDescent="0.25">
      <c r="B707" s="396"/>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dataValidations disablePrompts="1" count="1">
    <dataValidation type="list" allowBlank="1" showInputMessage="1" showErrorMessage="1" sqref="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formula1>$A$13:$A$41</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O18"/>
  <sheetViews>
    <sheetView showGridLines="0" zoomScale="50" zoomScaleNormal="50" zoomScaleSheetLayoutView="80" workbookViewId="0">
      <selection activeCell="C3" sqref="C3:AE3"/>
    </sheetView>
  </sheetViews>
  <sheetFormatPr baseColWidth="10" defaultRowHeight="15" x14ac:dyDescent="0.25"/>
  <cols>
    <col min="1" max="1" width="15.85546875" style="16" customWidth="1"/>
    <col min="2" max="2" width="23.140625" style="16" customWidth="1"/>
    <col min="3" max="3" width="16.140625" style="16" customWidth="1"/>
    <col min="4" max="4" width="16.42578125" style="36" customWidth="1"/>
    <col min="5" max="5" width="17.42578125" style="16" customWidth="1"/>
    <col min="6" max="7" width="17.140625" style="16" customWidth="1"/>
    <col min="8" max="8" width="16.5703125" style="16" customWidth="1"/>
    <col min="9" max="9" width="18.140625" style="16" customWidth="1"/>
    <col min="10" max="14" width="13.85546875" style="16" customWidth="1"/>
    <col min="15" max="16" width="6.5703125" style="16" customWidth="1"/>
    <col min="17" max="17" width="7" style="16" customWidth="1"/>
    <col min="18" max="26" width="6.5703125" style="16" customWidth="1"/>
    <col min="27" max="27" width="11.5703125" style="16" customWidth="1"/>
    <col min="28" max="28" width="14.85546875" style="16" customWidth="1"/>
    <col min="29" max="29" width="14.42578125" style="16" customWidth="1"/>
    <col min="30" max="30" width="63.140625" style="16" customWidth="1"/>
    <col min="31" max="32" width="33.42578125" style="16" customWidth="1"/>
    <col min="33" max="256" width="11.42578125" style="16"/>
    <col min="257" max="257" width="15.85546875" style="16" customWidth="1"/>
    <col min="258" max="258" width="23.140625" style="16" customWidth="1"/>
    <col min="259" max="259" width="16.140625" style="16" customWidth="1"/>
    <col min="260" max="260" width="16.42578125" style="16" customWidth="1"/>
    <col min="261" max="261" width="17.42578125" style="16" customWidth="1"/>
    <col min="262" max="263" width="17.140625" style="16" customWidth="1"/>
    <col min="264" max="264" width="16.5703125" style="16" customWidth="1"/>
    <col min="265" max="265" width="18.140625" style="16" customWidth="1"/>
    <col min="266" max="270" width="13.85546875" style="16" customWidth="1"/>
    <col min="271" max="272" width="6.5703125" style="16" customWidth="1"/>
    <col min="273" max="273" width="7" style="16" customWidth="1"/>
    <col min="274" max="282" width="6.5703125" style="16" customWidth="1"/>
    <col min="283" max="283" width="11.5703125" style="16" customWidth="1"/>
    <col min="284" max="284" width="14.85546875" style="16" customWidth="1"/>
    <col min="285" max="285" width="14.42578125" style="16" customWidth="1"/>
    <col min="286" max="286" width="63.140625" style="16" customWidth="1"/>
    <col min="287" max="288" width="33.42578125" style="16" customWidth="1"/>
    <col min="289" max="512" width="11.42578125" style="16"/>
    <col min="513" max="513" width="15.85546875" style="16" customWidth="1"/>
    <col min="514" max="514" width="23.140625" style="16" customWidth="1"/>
    <col min="515" max="515" width="16.140625" style="16" customWidth="1"/>
    <col min="516" max="516" width="16.42578125" style="16" customWidth="1"/>
    <col min="517" max="517" width="17.42578125" style="16" customWidth="1"/>
    <col min="518" max="519" width="17.140625" style="16" customWidth="1"/>
    <col min="520" max="520" width="16.5703125" style="16" customWidth="1"/>
    <col min="521" max="521" width="18.140625" style="16" customWidth="1"/>
    <col min="522" max="526" width="13.85546875" style="16" customWidth="1"/>
    <col min="527" max="528" width="6.5703125" style="16" customWidth="1"/>
    <col min="529" max="529" width="7" style="16" customWidth="1"/>
    <col min="530" max="538" width="6.5703125" style="16" customWidth="1"/>
    <col min="539" max="539" width="11.5703125" style="16" customWidth="1"/>
    <col min="540" max="540" width="14.85546875" style="16" customWidth="1"/>
    <col min="541" max="541" width="14.42578125" style="16" customWidth="1"/>
    <col min="542" max="542" width="63.140625" style="16" customWidth="1"/>
    <col min="543" max="544" width="33.42578125" style="16" customWidth="1"/>
    <col min="545" max="768" width="11.42578125" style="16"/>
    <col min="769" max="769" width="15.85546875" style="16" customWidth="1"/>
    <col min="770" max="770" width="23.140625" style="16" customWidth="1"/>
    <col min="771" max="771" width="16.140625" style="16" customWidth="1"/>
    <col min="772" max="772" width="16.42578125" style="16" customWidth="1"/>
    <col min="773" max="773" width="17.42578125" style="16" customWidth="1"/>
    <col min="774" max="775" width="17.140625" style="16" customWidth="1"/>
    <col min="776" max="776" width="16.5703125" style="16" customWidth="1"/>
    <col min="777" max="777" width="18.140625" style="16" customWidth="1"/>
    <col min="778" max="782" width="13.85546875" style="16" customWidth="1"/>
    <col min="783" max="784" width="6.5703125" style="16" customWidth="1"/>
    <col min="785" max="785" width="7" style="16" customWidth="1"/>
    <col min="786" max="794" width="6.5703125" style="16" customWidth="1"/>
    <col min="795" max="795" width="11.5703125" style="16" customWidth="1"/>
    <col min="796" max="796" width="14.85546875" style="16" customWidth="1"/>
    <col min="797" max="797" width="14.42578125" style="16" customWidth="1"/>
    <col min="798" max="798" width="63.140625" style="16" customWidth="1"/>
    <col min="799" max="800" width="33.42578125" style="16" customWidth="1"/>
    <col min="801" max="1024" width="11.42578125" style="16"/>
    <col min="1025" max="1025" width="15.85546875" style="16" customWidth="1"/>
    <col min="1026" max="1026" width="23.140625" style="16" customWidth="1"/>
    <col min="1027" max="1027" width="16.140625" style="16" customWidth="1"/>
    <col min="1028" max="1028" width="16.42578125" style="16" customWidth="1"/>
    <col min="1029" max="1029" width="17.42578125" style="16" customWidth="1"/>
    <col min="1030" max="1031" width="17.140625" style="16" customWidth="1"/>
    <col min="1032" max="1032" width="16.5703125" style="16" customWidth="1"/>
    <col min="1033" max="1033" width="18.140625" style="16" customWidth="1"/>
    <col min="1034" max="1038" width="13.85546875" style="16" customWidth="1"/>
    <col min="1039" max="1040" width="6.5703125" style="16" customWidth="1"/>
    <col min="1041" max="1041" width="7" style="16" customWidth="1"/>
    <col min="1042" max="1050" width="6.5703125" style="16" customWidth="1"/>
    <col min="1051" max="1051" width="11.5703125" style="16" customWidth="1"/>
    <col min="1052" max="1052" width="14.85546875" style="16" customWidth="1"/>
    <col min="1053" max="1053" width="14.42578125" style="16" customWidth="1"/>
    <col min="1054" max="1054" width="63.140625" style="16" customWidth="1"/>
    <col min="1055" max="1056" width="33.42578125" style="16" customWidth="1"/>
    <col min="1057" max="1280" width="11.42578125" style="16"/>
    <col min="1281" max="1281" width="15.85546875" style="16" customWidth="1"/>
    <col min="1282" max="1282" width="23.140625" style="16" customWidth="1"/>
    <col min="1283" max="1283" width="16.140625" style="16" customWidth="1"/>
    <col min="1284" max="1284" width="16.42578125" style="16" customWidth="1"/>
    <col min="1285" max="1285" width="17.42578125" style="16" customWidth="1"/>
    <col min="1286" max="1287" width="17.140625" style="16" customWidth="1"/>
    <col min="1288" max="1288" width="16.5703125" style="16" customWidth="1"/>
    <col min="1289" max="1289" width="18.140625" style="16" customWidth="1"/>
    <col min="1290" max="1294" width="13.85546875" style="16" customWidth="1"/>
    <col min="1295" max="1296" width="6.5703125" style="16" customWidth="1"/>
    <col min="1297" max="1297" width="7" style="16" customWidth="1"/>
    <col min="1298" max="1306" width="6.5703125" style="16" customWidth="1"/>
    <col min="1307" max="1307" width="11.5703125" style="16" customWidth="1"/>
    <col min="1308" max="1308" width="14.85546875" style="16" customWidth="1"/>
    <col min="1309" max="1309" width="14.42578125" style="16" customWidth="1"/>
    <col min="1310" max="1310" width="63.140625" style="16" customWidth="1"/>
    <col min="1311" max="1312" width="33.42578125" style="16" customWidth="1"/>
    <col min="1313" max="1536" width="11.42578125" style="16"/>
    <col min="1537" max="1537" width="15.85546875" style="16" customWidth="1"/>
    <col min="1538" max="1538" width="23.140625" style="16" customWidth="1"/>
    <col min="1539" max="1539" width="16.140625" style="16" customWidth="1"/>
    <col min="1540" max="1540" width="16.42578125" style="16" customWidth="1"/>
    <col min="1541" max="1541" width="17.42578125" style="16" customWidth="1"/>
    <col min="1542" max="1543" width="17.140625" style="16" customWidth="1"/>
    <col min="1544" max="1544" width="16.5703125" style="16" customWidth="1"/>
    <col min="1545" max="1545" width="18.140625" style="16" customWidth="1"/>
    <col min="1546" max="1550" width="13.85546875" style="16" customWidth="1"/>
    <col min="1551" max="1552" width="6.5703125" style="16" customWidth="1"/>
    <col min="1553" max="1553" width="7" style="16" customWidth="1"/>
    <col min="1554" max="1562" width="6.5703125" style="16" customWidth="1"/>
    <col min="1563" max="1563" width="11.5703125" style="16" customWidth="1"/>
    <col min="1564" max="1564" width="14.85546875" style="16" customWidth="1"/>
    <col min="1565" max="1565" width="14.42578125" style="16" customWidth="1"/>
    <col min="1566" max="1566" width="63.140625" style="16" customWidth="1"/>
    <col min="1567" max="1568" width="33.42578125" style="16" customWidth="1"/>
    <col min="1569" max="1792" width="11.42578125" style="16"/>
    <col min="1793" max="1793" width="15.85546875" style="16" customWidth="1"/>
    <col min="1794" max="1794" width="23.140625" style="16" customWidth="1"/>
    <col min="1795" max="1795" width="16.140625" style="16" customWidth="1"/>
    <col min="1796" max="1796" width="16.42578125" style="16" customWidth="1"/>
    <col min="1797" max="1797" width="17.42578125" style="16" customWidth="1"/>
    <col min="1798" max="1799" width="17.140625" style="16" customWidth="1"/>
    <col min="1800" max="1800" width="16.5703125" style="16" customWidth="1"/>
    <col min="1801" max="1801" width="18.140625" style="16" customWidth="1"/>
    <col min="1802" max="1806" width="13.85546875" style="16" customWidth="1"/>
    <col min="1807" max="1808" width="6.5703125" style="16" customWidth="1"/>
    <col min="1809" max="1809" width="7" style="16" customWidth="1"/>
    <col min="1810" max="1818" width="6.5703125" style="16" customWidth="1"/>
    <col min="1819" max="1819" width="11.5703125" style="16" customWidth="1"/>
    <col min="1820" max="1820" width="14.85546875" style="16" customWidth="1"/>
    <col min="1821" max="1821" width="14.42578125" style="16" customWidth="1"/>
    <col min="1822" max="1822" width="63.140625" style="16" customWidth="1"/>
    <col min="1823" max="1824" width="33.42578125" style="16" customWidth="1"/>
    <col min="1825" max="2048" width="11.42578125" style="16"/>
    <col min="2049" max="2049" width="15.85546875" style="16" customWidth="1"/>
    <col min="2050" max="2050" width="23.140625" style="16" customWidth="1"/>
    <col min="2051" max="2051" width="16.140625" style="16" customWidth="1"/>
    <col min="2052" max="2052" width="16.42578125" style="16" customWidth="1"/>
    <col min="2053" max="2053" width="17.42578125" style="16" customWidth="1"/>
    <col min="2054" max="2055" width="17.140625" style="16" customWidth="1"/>
    <col min="2056" max="2056" width="16.5703125" style="16" customWidth="1"/>
    <col min="2057" max="2057" width="18.140625" style="16" customWidth="1"/>
    <col min="2058" max="2062" width="13.85546875" style="16" customWidth="1"/>
    <col min="2063" max="2064" width="6.5703125" style="16" customWidth="1"/>
    <col min="2065" max="2065" width="7" style="16" customWidth="1"/>
    <col min="2066" max="2074" width="6.5703125" style="16" customWidth="1"/>
    <col min="2075" max="2075" width="11.5703125" style="16" customWidth="1"/>
    <col min="2076" max="2076" width="14.85546875" style="16" customWidth="1"/>
    <col min="2077" max="2077" width="14.42578125" style="16" customWidth="1"/>
    <col min="2078" max="2078" width="63.140625" style="16" customWidth="1"/>
    <col min="2079" max="2080" width="33.42578125" style="16" customWidth="1"/>
    <col min="2081" max="2304" width="11.42578125" style="16"/>
    <col min="2305" max="2305" width="15.85546875" style="16" customWidth="1"/>
    <col min="2306" max="2306" width="23.140625" style="16" customWidth="1"/>
    <col min="2307" max="2307" width="16.140625" style="16" customWidth="1"/>
    <col min="2308" max="2308" width="16.42578125" style="16" customWidth="1"/>
    <col min="2309" max="2309" width="17.42578125" style="16" customWidth="1"/>
    <col min="2310" max="2311" width="17.140625" style="16" customWidth="1"/>
    <col min="2312" max="2312" width="16.5703125" style="16" customWidth="1"/>
    <col min="2313" max="2313" width="18.140625" style="16" customWidth="1"/>
    <col min="2314" max="2318" width="13.85546875" style="16" customWidth="1"/>
    <col min="2319" max="2320" width="6.5703125" style="16" customWidth="1"/>
    <col min="2321" max="2321" width="7" style="16" customWidth="1"/>
    <col min="2322" max="2330" width="6.5703125" style="16" customWidth="1"/>
    <col min="2331" max="2331" width="11.5703125" style="16" customWidth="1"/>
    <col min="2332" max="2332" width="14.85546875" style="16" customWidth="1"/>
    <col min="2333" max="2333" width="14.42578125" style="16" customWidth="1"/>
    <col min="2334" max="2334" width="63.140625" style="16" customWidth="1"/>
    <col min="2335" max="2336" width="33.42578125" style="16" customWidth="1"/>
    <col min="2337" max="2560" width="11.42578125" style="16"/>
    <col min="2561" max="2561" width="15.85546875" style="16" customWidth="1"/>
    <col min="2562" max="2562" width="23.140625" style="16" customWidth="1"/>
    <col min="2563" max="2563" width="16.140625" style="16" customWidth="1"/>
    <col min="2564" max="2564" width="16.42578125" style="16" customWidth="1"/>
    <col min="2565" max="2565" width="17.42578125" style="16" customWidth="1"/>
    <col min="2566" max="2567" width="17.140625" style="16" customWidth="1"/>
    <col min="2568" max="2568" width="16.5703125" style="16" customWidth="1"/>
    <col min="2569" max="2569" width="18.140625" style="16" customWidth="1"/>
    <col min="2570" max="2574" width="13.85546875" style="16" customWidth="1"/>
    <col min="2575" max="2576" width="6.5703125" style="16" customWidth="1"/>
    <col min="2577" max="2577" width="7" style="16" customWidth="1"/>
    <col min="2578" max="2586" width="6.5703125" style="16" customWidth="1"/>
    <col min="2587" max="2587" width="11.5703125" style="16" customWidth="1"/>
    <col min="2588" max="2588" width="14.85546875" style="16" customWidth="1"/>
    <col min="2589" max="2589" width="14.42578125" style="16" customWidth="1"/>
    <col min="2590" max="2590" width="63.140625" style="16" customWidth="1"/>
    <col min="2591" max="2592" width="33.42578125" style="16" customWidth="1"/>
    <col min="2593" max="2816" width="11.42578125" style="16"/>
    <col min="2817" max="2817" width="15.85546875" style="16" customWidth="1"/>
    <col min="2818" max="2818" width="23.140625" style="16" customWidth="1"/>
    <col min="2819" max="2819" width="16.140625" style="16" customWidth="1"/>
    <col min="2820" max="2820" width="16.42578125" style="16" customWidth="1"/>
    <col min="2821" max="2821" width="17.42578125" style="16" customWidth="1"/>
    <col min="2822" max="2823" width="17.140625" style="16" customWidth="1"/>
    <col min="2824" max="2824" width="16.5703125" style="16" customWidth="1"/>
    <col min="2825" max="2825" width="18.140625" style="16" customWidth="1"/>
    <col min="2826" max="2830" width="13.85546875" style="16" customWidth="1"/>
    <col min="2831" max="2832" width="6.5703125" style="16" customWidth="1"/>
    <col min="2833" max="2833" width="7" style="16" customWidth="1"/>
    <col min="2834" max="2842" width="6.5703125" style="16" customWidth="1"/>
    <col min="2843" max="2843" width="11.5703125" style="16" customWidth="1"/>
    <col min="2844" max="2844" width="14.85546875" style="16" customWidth="1"/>
    <col min="2845" max="2845" width="14.42578125" style="16" customWidth="1"/>
    <col min="2846" max="2846" width="63.140625" style="16" customWidth="1"/>
    <col min="2847" max="2848" width="33.42578125" style="16" customWidth="1"/>
    <col min="2849" max="3072" width="11.42578125" style="16"/>
    <col min="3073" max="3073" width="15.85546875" style="16" customWidth="1"/>
    <col min="3074" max="3074" width="23.140625" style="16" customWidth="1"/>
    <col min="3075" max="3075" width="16.140625" style="16" customWidth="1"/>
    <col min="3076" max="3076" width="16.42578125" style="16" customWidth="1"/>
    <col min="3077" max="3077" width="17.42578125" style="16" customWidth="1"/>
    <col min="3078" max="3079" width="17.140625" style="16" customWidth="1"/>
    <col min="3080" max="3080" width="16.5703125" style="16" customWidth="1"/>
    <col min="3081" max="3081" width="18.140625" style="16" customWidth="1"/>
    <col min="3082" max="3086" width="13.85546875" style="16" customWidth="1"/>
    <col min="3087" max="3088" width="6.5703125" style="16" customWidth="1"/>
    <col min="3089" max="3089" width="7" style="16" customWidth="1"/>
    <col min="3090" max="3098" width="6.5703125" style="16" customWidth="1"/>
    <col min="3099" max="3099" width="11.5703125" style="16" customWidth="1"/>
    <col min="3100" max="3100" width="14.85546875" style="16" customWidth="1"/>
    <col min="3101" max="3101" width="14.42578125" style="16" customWidth="1"/>
    <col min="3102" max="3102" width="63.140625" style="16" customWidth="1"/>
    <col min="3103" max="3104" width="33.42578125" style="16" customWidth="1"/>
    <col min="3105" max="3328" width="11.42578125" style="16"/>
    <col min="3329" max="3329" width="15.85546875" style="16" customWidth="1"/>
    <col min="3330" max="3330" width="23.140625" style="16" customWidth="1"/>
    <col min="3331" max="3331" width="16.140625" style="16" customWidth="1"/>
    <col min="3332" max="3332" width="16.42578125" style="16" customWidth="1"/>
    <col min="3333" max="3333" width="17.42578125" style="16" customWidth="1"/>
    <col min="3334" max="3335" width="17.140625" style="16" customWidth="1"/>
    <col min="3336" max="3336" width="16.5703125" style="16" customWidth="1"/>
    <col min="3337" max="3337" width="18.140625" style="16" customWidth="1"/>
    <col min="3338" max="3342" width="13.85546875" style="16" customWidth="1"/>
    <col min="3343" max="3344" width="6.5703125" style="16" customWidth="1"/>
    <col min="3345" max="3345" width="7" style="16" customWidth="1"/>
    <col min="3346" max="3354" width="6.5703125" style="16" customWidth="1"/>
    <col min="3355" max="3355" width="11.5703125" style="16" customWidth="1"/>
    <col min="3356" max="3356" width="14.85546875" style="16" customWidth="1"/>
    <col min="3357" max="3357" width="14.42578125" style="16" customWidth="1"/>
    <col min="3358" max="3358" width="63.140625" style="16" customWidth="1"/>
    <col min="3359" max="3360" width="33.42578125" style="16" customWidth="1"/>
    <col min="3361" max="3584" width="11.42578125" style="16"/>
    <col min="3585" max="3585" width="15.85546875" style="16" customWidth="1"/>
    <col min="3586" max="3586" width="23.140625" style="16" customWidth="1"/>
    <col min="3587" max="3587" width="16.140625" style="16" customWidth="1"/>
    <col min="3588" max="3588" width="16.42578125" style="16" customWidth="1"/>
    <col min="3589" max="3589" width="17.42578125" style="16" customWidth="1"/>
    <col min="3590" max="3591" width="17.140625" style="16" customWidth="1"/>
    <col min="3592" max="3592" width="16.5703125" style="16" customWidth="1"/>
    <col min="3593" max="3593" width="18.140625" style="16" customWidth="1"/>
    <col min="3594" max="3598" width="13.85546875" style="16" customWidth="1"/>
    <col min="3599" max="3600" width="6.5703125" style="16" customWidth="1"/>
    <col min="3601" max="3601" width="7" style="16" customWidth="1"/>
    <col min="3602" max="3610" width="6.5703125" style="16" customWidth="1"/>
    <col min="3611" max="3611" width="11.5703125" style="16" customWidth="1"/>
    <col min="3612" max="3612" width="14.85546875" style="16" customWidth="1"/>
    <col min="3613" max="3613" width="14.42578125" style="16" customWidth="1"/>
    <col min="3614" max="3614" width="63.140625" style="16" customWidth="1"/>
    <col min="3615" max="3616" width="33.42578125" style="16" customWidth="1"/>
    <col min="3617" max="3840" width="11.42578125" style="16"/>
    <col min="3841" max="3841" width="15.85546875" style="16" customWidth="1"/>
    <col min="3842" max="3842" width="23.140625" style="16" customWidth="1"/>
    <col min="3843" max="3843" width="16.140625" style="16" customWidth="1"/>
    <col min="3844" max="3844" width="16.42578125" style="16" customWidth="1"/>
    <col min="3845" max="3845" width="17.42578125" style="16" customWidth="1"/>
    <col min="3846" max="3847" width="17.140625" style="16" customWidth="1"/>
    <col min="3848" max="3848" width="16.5703125" style="16" customWidth="1"/>
    <col min="3849" max="3849" width="18.140625" style="16" customWidth="1"/>
    <col min="3850" max="3854" width="13.85546875" style="16" customWidth="1"/>
    <col min="3855" max="3856" width="6.5703125" style="16" customWidth="1"/>
    <col min="3857" max="3857" width="7" style="16" customWidth="1"/>
    <col min="3858" max="3866" width="6.5703125" style="16" customWidth="1"/>
    <col min="3867" max="3867" width="11.5703125" style="16" customWidth="1"/>
    <col min="3868" max="3868" width="14.85546875" style="16" customWidth="1"/>
    <col min="3869" max="3869" width="14.42578125" style="16" customWidth="1"/>
    <col min="3870" max="3870" width="63.140625" style="16" customWidth="1"/>
    <col min="3871" max="3872" width="33.42578125" style="16" customWidth="1"/>
    <col min="3873" max="4096" width="11.42578125" style="16"/>
    <col min="4097" max="4097" width="15.85546875" style="16" customWidth="1"/>
    <col min="4098" max="4098" width="23.140625" style="16" customWidth="1"/>
    <col min="4099" max="4099" width="16.140625" style="16" customWidth="1"/>
    <col min="4100" max="4100" width="16.42578125" style="16" customWidth="1"/>
    <col min="4101" max="4101" width="17.42578125" style="16" customWidth="1"/>
    <col min="4102" max="4103" width="17.140625" style="16" customWidth="1"/>
    <col min="4104" max="4104" width="16.5703125" style="16" customWidth="1"/>
    <col min="4105" max="4105" width="18.140625" style="16" customWidth="1"/>
    <col min="4106" max="4110" width="13.85546875" style="16" customWidth="1"/>
    <col min="4111" max="4112" width="6.5703125" style="16" customWidth="1"/>
    <col min="4113" max="4113" width="7" style="16" customWidth="1"/>
    <col min="4114" max="4122" width="6.5703125" style="16" customWidth="1"/>
    <col min="4123" max="4123" width="11.5703125" style="16" customWidth="1"/>
    <col min="4124" max="4124" width="14.85546875" style="16" customWidth="1"/>
    <col min="4125" max="4125" width="14.42578125" style="16" customWidth="1"/>
    <col min="4126" max="4126" width="63.140625" style="16" customWidth="1"/>
    <col min="4127" max="4128" width="33.42578125" style="16" customWidth="1"/>
    <col min="4129" max="4352" width="11.42578125" style="16"/>
    <col min="4353" max="4353" width="15.85546875" style="16" customWidth="1"/>
    <col min="4354" max="4354" width="23.140625" style="16" customWidth="1"/>
    <col min="4355" max="4355" width="16.140625" style="16" customWidth="1"/>
    <col min="4356" max="4356" width="16.42578125" style="16" customWidth="1"/>
    <col min="4357" max="4357" width="17.42578125" style="16" customWidth="1"/>
    <col min="4358" max="4359" width="17.140625" style="16" customWidth="1"/>
    <col min="4360" max="4360" width="16.5703125" style="16" customWidth="1"/>
    <col min="4361" max="4361" width="18.140625" style="16" customWidth="1"/>
    <col min="4362" max="4366" width="13.85546875" style="16" customWidth="1"/>
    <col min="4367" max="4368" width="6.5703125" style="16" customWidth="1"/>
    <col min="4369" max="4369" width="7" style="16" customWidth="1"/>
    <col min="4370" max="4378" width="6.5703125" style="16" customWidth="1"/>
    <col min="4379" max="4379" width="11.5703125" style="16" customWidth="1"/>
    <col min="4380" max="4380" width="14.85546875" style="16" customWidth="1"/>
    <col min="4381" max="4381" width="14.42578125" style="16" customWidth="1"/>
    <col min="4382" max="4382" width="63.140625" style="16" customWidth="1"/>
    <col min="4383" max="4384" width="33.42578125" style="16" customWidth="1"/>
    <col min="4385" max="4608" width="11.42578125" style="16"/>
    <col min="4609" max="4609" width="15.85546875" style="16" customWidth="1"/>
    <col min="4610" max="4610" width="23.140625" style="16" customWidth="1"/>
    <col min="4611" max="4611" width="16.140625" style="16" customWidth="1"/>
    <col min="4612" max="4612" width="16.42578125" style="16" customWidth="1"/>
    <col min="4613" max="4613" width="17.42578125" style="16" customWidth="1"/>
    <col min="4614" max="4615" width="17.140625" style="16" customWidth="1"/>
    <col min="4616" max="4616" width="16.5703125" style="16" customWidth="1"/>
    <col min="4617" max="4617" width="18.140625" style="16" customWidth="1"/>
    <col min="4618" max="4622" width="13.85546875" style="16" customWidth="1"/>
    <col min="4623" max="4624" width="6.5703125" style="16" customWidth="1"/>
    <col min="4625" max="4625" width="7" style="16" customWidth="1"/>
    <col min="4626" max="4634" width="6.5703125" style="16" customWidth="1"/>
    <col min="4635" max="4635" width="11.5703125" style="16" customWidth="1"/>
    <col min="4636" max="4636" width="14.85546875" style="16" customWidth="1"/>
    <col min="4637" max="4637" width="14.42578125" style="16" customWidth="1"/>
    <col min="4638" max="4638" width="63.140625" style="16" customWidth="1"/>
    <col min="4639" max="4640" width="33.42578125" style="16" customWidth="1"/>
    <col min="4641" max="4864" width="11.42578125" style="16"/>
    <col min="4865" max="4865" width="15.85546875" style="16" customWidth="1"/>
    <col min="4866" max="4866" width="23.140625" style="16" customWidth="1"/>
    <col min="4867" max="4867" width="16.140625" style="16" customWidth="1"/>
    <col min="4868" max="4868" width="16.42578125" style="16" customWidth="1"/>
    <col min="4869" max="4869" width="17.42578125" style="16" customWidth="1"/>
    <col min="4870" max="4871" width="17.140625" style="16" customWidth="1"/>
    <col min="4872" max="4872" width="16.5703125" style="16" customWidth="1"/>
    <col min="4873" max="4873" width="18.140625" style="16" customWidth="1"/>
    <col min="4874" max="4878" width="13.85546875" style="16" customWidth="1"/>
    <col min="4879" max="4880" width="6.5703125" style="16" customWidth="1"/>
    <col min="4881" max="4881" width="7" style="16" customWidth="1"/>
    <col min="4882" max="4890" width="6.5703125" style="16" customWidth="1"/>
    <col min="4891" max="4891" width="11.5703125" style="16" customWidth="1"/>
    <col min="4892" max="4892" width="14.85546875" style="16" customWidth="1"/>
    <col min="4893" max="4893" width="14.42578125" style="16" customWidth="1"/>
    <col min="4894" max="4894" width="63.140625" style="16" customWidth="1"/>
    <col min="4895" max="4896" width="33.42578125" style="16" customWidth="1"/>
    <col min="4897" max="5120" width="11.42578125" style="16"/>
    <col min="5121" max="5121" width="15.85546875" style="16" customWidth="1"/>
    <col min="5122" max="5122" width="23.140625" style="16" customWidth="1"/>
    <col min="5123" max="5123" width="16.140625" style="16" customWidth="1"/>
    <col min="5124" max="5124" width="16.42578125" style="16" customWidth="1"/>
    <col min="5125" max="5125" width="17.42578125" style="16" customWidth="1"/>
    <col min="5126" max="5127" width="17.140625" style="16" customWidth="1"/>
    <col min="5128" max="5128" width="16.5703125" style="16" customWidth="1"/>
    <col min="5129" max="5129" width="18.140625" style="16" customWidth="1"/>
    <col min="5130" max="5134" width="13.85546875" style="16" customWidth="1"/>
    <col min="5135" max="5136" width="6.5703125" style="16" customWidth="1"/>
    <col min="5137" max="5137" width="7" style="16" customWidth="1"/>
    <col min="5138" max="5146" width="6.5703125" style="16" customWidth="1"/>
    <col min="5147" max="5147" width="11.5703125" style="16" customWidth="1"/>
    <col min="5148" max="5148" width="14.85546875" style="16" customWidth="1"/>
    <col min="5149" max="5149" width="14.42578125" style="16" customWidth="1"/>
    <col min="5150" max="5150" width="63.140625" style="16" customWidth="1"/>
    <col min="5151" max="5152" width="33.42578125" style="16" customWidth="1"/>
    <col min="5153" max="5376" width="11.42578125" style="16"/>
    <col min="5377" max="5377" width="15.85546875" style="16" customWidth="1"/>
    <col min="5378" max="5378" width="23.140625" style="16" customWidth="1"/>
    <col min="5379" max="5379" width="16.140625" style="16" customWidth="1"/>
    <col min="5380" max="5380" width="16.42578125" style="16" customWidth="1"/>
    <col min="5381" max="5381" width="17.42578125" style="16" customWidth="1"/>
    <col min="5382" max="5383" width="17.140625" style="16" customWidth="1"/>
    <col min="5384" max="5384" width="16.5703125" style="16" customWidth="1"/>
    <col min="5385" max="5385" width="18.140625" style="16" customWidth="1"/>
    <col min="5386" max="5390" width="13.85546875" style="16" customWidth="1"/>
    <col min="5391" max="5392" width="6.5703125" style="16" customWidth="1"/>
    <col min="5393" max="5393" width="7" style="16" customWidth="1"/>
    <col min="5394" max="5402" width="6.5703125" style="16" customWidth="1"/>
    <col min="5403" max="5403" width="11.5703125" style="16" customWidth="1"/>
    <col min="5404" max="5404" width="14.85546875" style="16" customWidth="1"/>
    <col min="5405" max="5405" width="14.42578125" style="16" customWidth="1"/>
    <col min="5406" max="5406" width="63.140625" style="16" customWidth="1"/>
    <col min="5407" max="5408" width="33.42578125" style="16" customWidth="1"/>
    <col min="5409" max="5632" width="11.42578125" style="16"/>
    <col min="5633" max="5633" width="15.85546875" style="16" customWidth="1"/>
    <col min="5634" max="5634" width="23.140625" style="16" customWidth="1"/>
    <col min="5635" max="5635" width="16.140625" style="16" customWidth="1"/>
    <col min="5636" max="5636" width="16.42578125" style="16" customWidth="1"/>
    <col min="5637" max="5637" width="17.42578125" style="16" customWidth="1"/>
    <col min="5638" max="5639" width="17.140625" style="16" customWidth="1"/>
    <col min="5640" max="5640" width="16.5703125" style="16" customWidth="1"/>
    <col min="5641" max="5641" width="18.140625" style="16" customWidth="1"/>
    <col min="5642" max="5646" width="13.85546875" style="16" customWidth="1"/>
    <col min="5647" max="5648" width="6.5703125" style="16" customWidth="1"/>
    <col min="5649" max="5649" width="7" style="16" customWidth="1"/>
    <col min="5650" max="5658" width="6.5703125" style="16" customWidth="1"/>
    <col min="5659" max="5659" width="11.5703125" style="16" customWidth="1"/>
    <col min="5660" max="5660" width="14.85546875" style="16" customWidth="1"/>
    <col min="5661" max="5661" width="14.42578125" style="16" customWidth="1"/>
    <col min="5662" max="5662" width="63.140625" style="16" customWidth="1"/>
    <col min="5663" max="5664" width="33.42578125" style="16" customWidth="1"/>
    <col min="5665" max="5888" width="11.42578125" style="16"/>
    <col min="5889" max="5889" width="15.85546875" style="16" customWidth="1"/>
    <col min="5890" max="5890" width="23.140625" style="16" customWidth="1"/>
    <col min="5891" max="5891" width="16.140625" style="16" customWidth="1"/>
    <col min="5892" max="5892" width="16.42578125" style="16" customWidth="1"/>
    <col min="5893" max="5893" width="17.42578125" style="16" customWidth="1"/>
    <col min="5894" max="5895" width="17.140625" style="16" customWidth="1"/>
    <col min="5896" max="5896" width="16.5703125" style="16" customWidth="1"/>
    <col min="5897" max="5897" width="18.140625" style="16" customWidth="1"/>
    <col min="5898" max="5902" width="13.85546875" style="16" customWidth="1"/>
    <col min="5903" max="5904" width="6.5703125" style="16" customWidth="1"/>
    <col min="5905" max="5905" width="7" style="16" customWidth="1"/>
    <col min="5906" max="5914" width="6.5703125" style="16" customWidth="1"/>
    <col min="5915" max="5915" width="11.5703125" style="16" customWidth="1"/>
    <col min="5916" max="5916" width="14.85546875" style="16" customWidth="1"/>
    <col min="5917" max="5917" width="14.42578125" style="16" customWidth="1"/>
    <col min="5918" max="5918" width="63.140625" style="16" customWidth="1"/>
    <col min="5919" max="5920" width="33.42578125" style="16" customWidth="1"/>
    <col min="5921" max="6144" width="11.42578125" style="16"/>
    <col min="6145" max="6145" width="15.85546875" style="16" customWidth="1"/>
    <col min="6146" max="6146" width="23.140625" style="16" customWidth="1"/>
    <col min="6147" max="6147" width="16.140625" style="16" customWidth="1"/>
    <col min="6148" max="6148" width="16.42578125" style="16" customWidth="1"/>
    <col min="6149" max="6149" width="17.42578125" style="16" customWidth="1"/>
    <col min="6150" max="6151" width="17.140625" style="16" customWidth="1"/>
    <col min="6152" max="6152" width="16.5703125" style="16" customWidth="1"/>
    <col min="6153" max="6153" width="18.140625" style="16" customWidth="1"/>
    <col min="6154" max="6158" width="13.85546875" style="16" customWidth="1"/>
    <col min="6159" max="6160" width="6.5703125" style="16" customWidth="1"/>
    <col min="6161" max="6161" width="7" style="16" customWidth="1"/>
    <col min="6162" max="6170" width="6.5703125" style="16" customWidth="1"/>
    <col min="6171" max="6171" width="11.5703125" style="16" customWidth="1"/>
    <col min="6172" max="6172" width="14.85546875" style="16" customWidth="1"/>
    <col min="6173" max="6173" width="14.42578125" style="16" customWidth="1"/>
    <col min="6174" max="6174" width="63.140625" style="16" customWidth="1"/>
    <col min="6175" max="6176" width="33.42578125" style="16" customWidth="1"/>
    <col min="6177" max="6400" width="11.42578125" style="16"/>
    <col min="6401" max="6401" width="15.85546875" style="16" customWidth="1"/>
    <col min="6402" max="6402" width="23.140625" style="16" customWidth="1"/>
    <col min="6403" max="6403" width="16.140625" style="16" customWidth="1"/>
    <col min="6404" max="6404" width="16.42578125" style="16" customWidth="1"/>
    <col min="6405" max="6405" width="17.42578125" style="16" customWidth="1"/>
    <col min="6406" max="6407" width="17.140625" style="16" customWidth="1"/>
    <col min="6408" max="6408" width="16.5703125" style="16" customWidth="1"/>
    <col min="6409" max="6409" width="18.140625" style="16" customWidth="1"/>
    <col min="6410" max="6414" width="13.85546875" style="16" customWidth="1"/>
    <col min="6415" max="6416" width="6.5703125" style="16" customWidth="1"/>
    <col min="6417" max="6417" width="7" style="16" customWidth="1"/>
    <col min="6418" max="6426" width="6.5703125" style="16" customWidth="1"/>
    <col min="6427" max="6427" width="11.5703125" style="16" customWidth="1"/>
    <col min="6428" max="6428" width="14.85546875" style="16" customWidth="1"/>
    <col min="6429" max="6429" width="14.42578125" style="16" customWidth="1"/>
    <col min="6430" max="6430" width="63.140625" style="16" customWidth="1"/>
    <col min="6431" max="6432" width="33.42578125" style="16" customWidth="1"/>
    <col min="6433" max="6656" width="11.42578125" style="16"/>
    <col min="6657" max="6657" width="15.85546875" style="16" customWidth="1"/>
    <col min="6658" max="6658" width="23.140625" style="16" customWidth="1"/>
    <col min="6659" max="6659" width="16.140625" style="16" customWidth="1"/>
    <col min="6660" max="6660" width="16.42578125" style="16" customWidth="1"/>
    <col min="6661" max="6661" width="17.42578125" style="16" customWidth="1"/>
    <col min="6662" max="6663" width="17.140625" style="16" customWidth="1"/>
    <col min="6664" max="6664" width="16.5703125" style="16" customWidth="1"/>
    <col min="6665" max="6665" width="18.140625" style="16" customWidth="1"/>
    <col min="6666" max="6670" width="13.85546875" style="16" customWidth="1"/>
    <col min="6671" max="6672" width="6.5703125" style="16" customWidth="1"/>
    <col min="6673" max="6673" width="7" style="16" customWidth="1"/>
    <col min="6674" max="6682" width="6.5703125" style="16" customWidth="1"/>
    <col min="6683" max="6683" width="11.5703125" style="16" customWidth="1"/>
    <col min="6684" max="6684" width="14.85546875" style="16" customWidth="1"/>
    <col min="6685" max="6685" width="14.42578125" style="16" customWidth="1"/>
    <col min="6686" max="6686" width="63.140625" style="16" customWidth="1"/>
    <col min="6687" max="6688" width="33.42578125" style="16" customWidth="1"/>
    <col min="6689" max="6912" width="11.42578125" style="16"/>
    <col min="6913" max="6913" width="15.85546875" style="16" customWidth="1"/>
    <col min="6914" max="6914" width="23.140625" style="16" customWidth="1"/>
    <col min="6915" max="6915" width="16.140625" style="16" customWidth="1"/>
    <col min="6916" max="6916" width="16.42578125" style="16" customWidth="1"/>
    <col min="6917" max="6917" width="17.42578125" style="16" customWidth="1"/>
    <col min="6918" max="6919" width="17.140625" style="16" customWidth="1"/>
    <col min="6920" max="6920" width="16.5703125" style="16" customWidth="1"/>
    <col min="6921" max="6921" width="18.140625" style="16" customWidth="1"/>
    <col min="6922" max="6926" width="13.85546875" style="16" customWidth="1"/>
    <col min="6927" max="6928" width="6.5703125" style="16" customWidth="1"/>
    <col min="6929" max="6929" width="7" style="16" customWidth="1"/>
    <col min="6930" max="6938" width="6.5703125" style="16" customWidth="1"/>
    <col min="6939" max="6939" width="11.5703125" style="16" customWidth="1"/>
    <col min="6940" max="6940" width="14.85546875" style="16" customWidth="1"/>
    <col min="6941" max="6941" width="14.42578125" style="16" customWidth="1"/>
    <col min="6942" max="6942" width="63.140625" style="16" customWidth="1"/>
    <col min="6943" max="6944" width="33.42578125" style="16" customWidth="1"/>
    <col min="6945" max="7168" width="11.42578125" style="16"/>
    <col min="7169" max="7169" width="15.85546875" style="16" customWidth="1"/>
    <col min="7170" max="7170" width="23.140625" style="16" customWidth="1"/>
    <col min="7171" max="7171" width="16.140625" style="16" customWidth="1"/>
    <col min="7172" max="7172" width="16.42578125" style="16" customWidth="1"/>
    <col min="7173" max="7173" width="17.42578125" style="16" customWidth="1"/>
    <col min="7174" max="7175" width="17.140625" style="16" customWidth="1"/>
    <col min="7176" max="7176" width="16.5703125" style="16" customWidth="1"/>
    <col min="7177" max="7177" width="18.140625" style="16" customWidth="1"/>
    <col min="7178" max="7182" width="13.85546875" style="16" customWidth="1"/>
    <col min="7183" max="7184" width="6.5703125" style="16" customWidth="1"/>
    <col min="7185" max="7185" width="7" style="16" customWidth="1"/>
    <col min="7186" max="7194" width="6.5703125" style="16" customWidth="1"/>
    <col min="7195" max="7195" width="11.5703125" style="16" customWidth="1"/>
    <col min="7196" max="7196" width="14.85546875" style="16" customWidth="1"/>
    <col min="7197" max="7197" width="14.42578125" style="16" customWidth="1"/>
    <col min="7198" max="7198" width="63.140625" style="16" customWidth="1"/>
    <col min="7199" max="7200" width="33.42578125" style="16" customWidth="1"/>
    <col min="7201" max="7424" width="11.42578125" style="16"/>
    <col min="7425" max="7425" width="15.85546875" style="16" customWidth="1"/>
    <col min="7426" max="7426" width="23.140625" style="16" customWidth="1"/>
    <col min="7427" max="7427" width="16.140625" style="16" customWidth="1"/>
    <col min="7428" max="7428" width="16.42578125" style="16" customWidth="1"/>
    <col min="7429" max="7429" width="17.42578125" style="16" customWidth="1"/>
    <col min="7430" max="7431" width="17.140625" style="16" customWidth="1"/>
    <col min="7432" max="7432" width="16.5703125" style="16" customWidth="1"/>
    <col min="7433" max="7433" width="18.140625" style="16" customWidth="1"/>
    <col min="7434" max="7438" width="13.85546875" style="16" customWidth="1"/>
    <col min="7439" max="7440" width="6.5703125" style="16" customWidth="1"/>
    <col min="7441" max="7441" width="7" style="16" customWidth="1"/>
    <col min="7442" max="7450" width="6.5703125" style="16" customWidth="1"/>
    <col min="7451" max="7451" width="11.5703125" style="16" customWidth="1"/>
    <col min="7452" max="7452" width="14.85546875" style="16" customWidth="1"/>
    <col min="7453" max="7453" width="14.42578125" style="16" customWidth="1"/>
    <col min="7454" max="7454" width="63.140625" style="16" customWidth="1"/>
    <col min="7455" max="7456" width="33.42578125" style="16" customWidth="1"/>
    <col min="7457" max="7680" width="11.42578125" style="16"/>
    <col min="7681" max="7681" width="15.85546875" style="16" customWidth="1"/>
    <col min="7682" max="7682" width="23.140625" style="16" customWidth="1"/>
    <col min="7683" max="7683" width="16.140625" style="16" customWidth="1"/>
    <col min="7684" max="7684" width="16.42578125" style="16" customWidth="1"/>
    <col min="7685" max="7685" width="17.42578125" style="16" customWidth="1"/>
    <col min="7686" max="7687" width="17.140625" style="16" customWidth="1"/>
    <col min="7688" max="7688" width="16.5703125" style="16" customWidth="1"/>
    <col min="7689" max="7689" width="18.140625" style="16" customWidth="1"/>
    <col min="7690" max="7694" width="13.85546875" style="16" customWidth="1"/>
    <col min="7695" max="7696" width="6.5703125" style="16" customWidth="1"/>
    <col min="7697" max="7697" width="7" style="16" customWidth="1"/>
    <col min="7698" max="7706" width="6.5703125" style="16" customWidth="1"/>
    <col min="7707" max="7707" width="11.5703125" style="16" customWidth="1"/>
    <col min="7708" max="7708" width="14.85546875" style="16" customWidth="1"/>
    <col min="7709" max="7709" width="14.42578125" style="16" customWidth="1"/>
    <col min="7710" max="7710" width="63.140625" style="16" customWidth="1"/>
    <col min="7711" max="7712" width="33.42578125" style="16" customWidth="1"/>
    <col min="7713" max="7936" width="11.42578125" style="16"/>
    <col min="7937" max="7937" width="15.85546875" style="16" customWidth="1"/>
    <col min="7938" max="7938" width="23.140625" style="16" customWidth="1"/>
    <col min="7939" max="7939" width="16.140625" style="16" customWidth="1"/>
    <col min="7940" max="7940" width="16.42578125" style="16" customWidth="1"/>
    <col min="7941" max="7941" width="17.42578125" style="16" customWidth="1"/>
    <col min="7942" max="7943" width="17.140625" style="16" customWidth="1"/>
    <col min="7944" max="7944" width="16.5703125" style="16" customWidth="1"/>
    <col min="7945" max="7945" width="18.140625" style="16" customWidth="1"/>
    <col min="7946" max="7950" width="13.85546875" style="16" customWidth="1"/>
    <col min="7951" max="7952" width="6.5703125" style="16" customWidth="1"/>
    <col min="7953" max="7953" width="7" style="16" customWidth="1"/>
    <col min="7954" max="7962" width="6.5703125" style="16" customWidth="1"/>
    <col min="7963" max="7963" width="11.5703125" style="16" customWidth="1"/>
    <col min="7964" max="7964" width="14.85546875" style="16" customWidth="1"/>
    <col min="7965" max="7965" width="14.42578125" style="16" customWidth="1"/>
    <col min="7966" max="7966" width="63.140625" style="16" customWidth="1"/>
    <col min="7967" max="7968" width="33.42578125" style="16" customWidth="1"/>
    <col min="7969" max="8192" width="11.42578125" style="16"/>
    <col min="8193" max="8193" width="15.85546875" style="16" customWidth="1"/>
    <col min="8194" max="8194" width="23.140625" style="16" customWidth="1"/>
    <col min="8195" max="8195" width="16.140625" style="16" customWidth="1"/>
    <col min="8196" max="8196" width="16.42578125" style="16" customWidth="1"/>
    <col min="8197" max="8197" width="17.42578125" style="16" customWidth="1"/>
    <col min="8198" max="8199" width="17.140625" style="16" customWidth="1"/>
    <col min="8200" max="8200" width="16.5703125" style="16" customWidth="1"/>
    <col min="8201" max="8201" width="18.140625" style="16" customWidth="1"/>
    <col min="8202" max="8206" width="13.85546875" style="16" customWidth="1"/>
    <col min="8207" max="8208" width="6.5703125" style="16" customWidth="1"/>
    <col min="8209" max="8209" width="7" style="16" customWidth="1"/>
    <col min="8210" max="8218" width="6.5703125" style="16" customWidth="1"/>
    <col min="8219" max="8219" width="11.5703125" style="16" customWidth="1"/>
    <col min="8220" max="8220" width="14.85546875" style="16" customWidth="1"/>
    <col min="8221" max="8221" width="14.42578125" style="16" customWidth="1"/>
    <col min="8222" max="8222" width="63.140625" style="16" customWidth="1"/>
    <col min="8223" max="8224" width="33.42578125" style="16" customWidth="1"/>
    <col min="8225" max="8448" width="11.42578125" style="16"/>
    <col min="8449" max="8449" width="15.85546875" style="16" customWidth="1"/>
    <col min="8450" max="8450" width="23.140625" style="16" customWidth="1"/>
    <col min="8451" max="8451" width="16.140625" style="16" customWidth="1"/>
    <col min="8452" max="8452" width="16.42578125" style="16" customWidth="1"/>
    <col min="8453" max="8453" width="17.42578125" style="16" customWidth="1"/>
    <col min="8454" max="8455" width="17.140625" style="16" customWidth="1"/>
    <col min="8456" max="8456" width="16.5703125" style="16" customWidth="1"/>
    <col min="8457" max="8457" width="18.140625" style="16" customWidth="1"/>
    <col min="8458" max="8462" width="13.85546875" style="16" customWidth="1"/>
    <col min="8463" max="8464" width="6.5703125" style="16" customWidth="1"/>
    <col min="8465" max="8465" width="7" style="16" customWidth="1"/>
    <col min="8466" max="8474" width="6.5703125" style="16" customWidth="1"/>
    <col min="8475" max="8475" width="11.5703125" style="16" customWidth="1"/>
    <col min="8476" max="8476" width="14.85546875" style="16" customWidth="1"/>
    <col min="8477" max="8477" width="14.42578125" style="16" customWidth="1"/>
    <col min="8478" max="8478" width="63.140625" style="16" customWidth="1"/>
    <col min="8479" max="8480" width="33.42578125" style="16" customWidth="1"/>
    <col min="8481" max="8704" width="11.42578125" style="16"/>
    <col min="8705" max="8705" width="15.85546875" style="16" customWidth="1"/>
    <col min="8706" max="8706" width="23.140625" style="16" customWidth="1"/>
    <col min="8707" max="8707" width="16.140625" style="16" customWidth="1"/>
    <col min="8708" max="8708" width="16.42578125" style="16" customWidth="1"/>
    <col min="8709" max="8709" width="17.42578125" style="16" customWidth="1"/>
    <col min="8710" max="8711" width="17.140625" style="16" customWidth="1"/>
    <col min="8712" max="8712" width="16.5703125" style="16" customWidth="1"/>
    <col min="8713" max="8713" width="18.140625" style="16" customWidth="1"/>
    <col min="8714" max="8718" width="13.85546875" style="16" customWidth="1"/>
    <col min="8719" max="8720" width="6.5703125" style="16" customWidth="1"/>
    <col min="8721" max="8721" width="7" style="16" customWidth="1"/>
    <col min="8722" max="8730" width="6.5703125" style="16" customWidth="1"/>
    <col min="8731" max="8731" width="11.5703125" style="16" customWidth="1"/>
    <col min="8732" max="8732" width="14.85546875" style="16" customWidth="1"/>
    <col min="8733" max="8733" width="14.42578125" style="16" customWidth="1"/>
    <col min="8734" max="8734" width="63.140625" style="16" customWidth="1"/>
    <col min="8735" max="8736" width="33.42578125" style="16" customWidth="1"/>
    <col min="8737" max="8960" width="11.42578125" style="16"/>
    <col min="8961" max="8961" width="15.85546875" style="16" customWidth="1"/>
    <col min="8962" max="8962" width="23.140625" style="16" customWidth="1"/>
    <col min="8963" max="8963" width="16.140625" style="16" customWidth="1"/>
    <col min="8964" max="8964" width="16.42578125" style="16" customWidth="1"/>
    <col min="8965" max="8965" width="17.42578125" style="16" customWidth="1"/>
    <col min="8966" max="8967" width="17.140625" style="16" customWidth="1"/>
    <col min="8968" max="8968" width="16.5703125" style="16" customWidth="1"/>
    <col min="8969" max="8969" width="18.140625" style="16" customWidth="1"/>
    <col min="8970" max="8974" width="13.85546875" style="16" customWidth="1"/>
    <col min="8975" max="8976" width="6.5703125" style="16" customWidth="1"/>
    <col min="8977" max="8977" width="7" style="16" customWidth="1"/>
    <col min="8978" max="8986" width="6.5703125" style="16" customWidth="1"/>
    <col min="8987" max="8987" width="11.5703125" style="16" customWidth="1"/>
    <col min="8988" max="8988" width="14.85546875" style="16" customWidth="1"/>
    <col min="8989" max="8989" width="14.42578125" style="16" customWidth="1"/>
    <col min="8990" max="8990" width="63.140625" style="16" customWidth="1"/>
    <col min="8991" max="8992" width="33.42578125" style="16" customWidth="1"/>
    <col min="8993" max="9216" width="11.42578125" style="16"/>
    <col min="9217" max="9217" width="15.85546875" style="16" customWidth="1"/>
    <col min="9218" max="9218" width="23.140625" style="16" customWidth="1"/>
    <col min="9219" max="9219" width="16.140625" style="16" customWidth="1"/>
    <col min="9220" max="9220" width="16.42578125" style="16" customWidth="1"/>
    <col min="9221" max="9221" width="17.42578125" style="16" customWidth="1"/>
    <col min="9222" max="9223" width="17.140625" style="16" customWidth="1"/>
    <col min="9224" max="9224" width="16.5703125" style="16" customWidth="1"/>
    <col min="9225" max="9225" width="18.140625" style="16" customWidth="1"/>
    <col min="9226" max="9230" width="13.85546875" style="16" customWidth="1"/>
    <col min="9231" max="9232" width="6.5703125" style="16" customWidth="1"/>
    <col min="9233" max="9233" width="7" style="16" customWidth="1"/>
    <col min="9234" max="9242" width="6.5703125" style="16" customWidth="1"/>
    <col min="9243" max="9243" width="11.5703125" style="16" customWidth="1"/>
    <col min="9244" max="9244" width="14.85546875" style="16" customWidth="1"/>
    <col min="9245" max="9245" width="14.42578125" style="16" customWidth="1"/>
    <col min="9246" max="9246" width="63.140625" style="16" customWidth="1"/>
    <col min="9247" max="9248" width="33.42578125" style="16" customWidth="1"/>
    <col min="9249" max="9472" width="11.42578125" style="16"/>
    <col min="9473" max="9473" width="15.85546875" style="16" customWidth="1"/>
    <col min="9474" max="9474" width="23.140625" style="16" customWidth="1"/>
    <col min="9475" max="9475" width="16.140625" style="16" customWidth="1"/>
    <col min="9476" max="9476" width="16.42578125" style="16" customWidth="1"/>
    <col min="9477" max="9477" width="17.42578125" style="16" customWidth="1"/>
    <col min="9478" max="9479" width="17.140625" style="16" customWidth="1"/>
    <col min="9480" max="9480" width="16.5703125" style="16" customWidth="1"/>
    <col min="9481" max="9481" width="18.140625" style="16" customWidth="1"/>
    <col min="9482" max="9486" width="13.85546875" style="16" customWidth="1"/>
    <col min="9487" max="9488" width="6.5703125" style="16" customWidth="1"/>
    <col min="9489" max="9489" width="7" style="16" customWidth="1"/>
    <col min="9490" max="9498" width="6.5703125" style="16" customWidth="1"/>
    <col min="9499" max="9499" width="11.5703125" style="16" customWidth="1"/>
    <col min="9500" max="9500" width="14.85546875" style="16" customWidth="1"/>
    <col min="9501" max="9501" width="14.42578125" style="16" customWidth="1"/>
    <col min="9502" max="9502" width="63.140625" style="16" customWidth="1"/>
    <col min="9503" max="9504" width="33.42578125" style="16" customWidth="1"/>
    <col min="9505" max="9728" width="11.42578125" style="16"/>
    <col min="9729" max="9729" width="15.85546875" style="16" customWidth="1"/>
    <col min="9730" max="9730" width="23.140625" style="16" customWidth="1"/>
    <col min="9731" max="9731" width="16.140625" style="16" customWidth="1"/>
    <col min="9732" max="9732" width="16.42578125" style="16" customWidth="1"/>
    <col min="9733" max="9733" width="17.42578125" style="16" customWidth="1"/>
    <col min="9734" max="9735" width="17.140625" style="16" customWidth="1"/>
    <col min="9736" max="9736" width="16.5703125" style="16" customWidth="1"/>
    <col min="9737" max="9737" width="18.140625" style="16" customWidth="1"/>
    <col min="9738" max="9742" width="13.85546875" style="16" customWidth="1"/>
    <col min="9743" max="9744" width="6.5703125" style="16" customWidth="1"/>
    <col min="9745" max="9745" width="7" style="16" customWidth="1"/>
    <col min="9746" max="9754" width="6.5703125" style="16" customWidth="1"/>
    <col min="9755" max="9755" width="11.5703125" style="16" customWidth="1"/>
    <col min="9756" max="9756" width="14.85546875" style="16" customWidth="1"/>
    <col min="9757" max="9757" width="14.42578125" style="16" customWidth="1"/>
    <col min="9758" max="9758" width="63.140625" style="16" customWidth="1"/>
    <col min="9759" max="9760" width="33.42578125" style="16" customWidth="1"/>
    <col min="9761" max="9984" width="11.42578125" style="16"/>
    <col min="9985" max="9985" width="15.85546875" style="16" customWidth="1"/>
    <col min="9986" max="9986" width="23.140625" style="16" customWidth="1"/>
    <col min="9987" max="9987" width="16.140625" style="16" customWidth="1"/>
    <col min="9988" max="9988" width="16.42578125" style="16" customWidth="1"/>
    <col min="9989" max="9989" width="17.42578125" style="16" customWidth="1"/>
    <col min="9990" max="9991" width="17.140625" style="16" customWidth="1"/>
    <col min="9992" max="9992" width="16.5703125" style="16" customWidth="1"/>
    <col min="9993" max="9993" width="18.140625" style="16" customWidth="1"/>
    <col min="9994" max="9998" width="13.85546875" style="16" customWidth="1"/>
    <col min="9999" max="10000" width="6.5703125" style="16" customWidth="1"/>
    <col min="10001" max="10001" width="7" style="16" customWidth="1"/>
    <col min="10002" max="10010" width="6.5703125" style="16" customWidth="1"/>
    <col min="10011" max="10011" width="11.5703125" style="16" customWidth="1"/>
    <col min="10012" max="10012" width="14.85546875" style="16" customWidth="1"/>
    <col min="10013" max="10013" width="14.42578125" style="16" customWidth="1"/>
    <col min="10014" max="10014" width="63.140625" style="16" customWidth="1"/>
    <col min="10015" max="10016" width="33.42578125" style="16" customWidth="1"/>
    <col min="10017" max="10240" width="11.42578125" style="16"/>
    <col min="10241" max="10241" width="15.85546875" style="16" customWidth="1"/>
    <col min="10242" max="10242" width="23.140625" style="16" customWidth="1"/>
    <col min="10243" max="10243" width="16.140625" style="16" customWidth="1"/>
    <col min="10244" max="10244" width="16.42578125" style="16" customWidth="1"/>
    <col min="10245" max="10245" width="17.42578125" style="16" customWidth="1"/>
    <col min="10246" max="10247" width="17.140625" style="16" customWidth="1"/>
    <col min="10248" max="10248" width="16.5703125" style="16" customWidth="1"/>
    <col min="10249" max="10249" width="18.140625" style="16" customWidth="1"/>
    <col min="10250" max="10254" width="13.85546875" style="16" customWidth="1"/>
    <col min="10255" max="10256" width="6.5703125" style="16" customWidth="1"/>
    <col min="10257" max="10257" width="7" style="16" customWidth="1"/>
    <col min="10258" max="10266" width="6.5703125" style="16" customWidth="1"/>
    <col min="10267" max="10267" width="11.5703125" style="16" customWidth="1"/>
    <col min="10268" max="10268" width="14.85546875" style="16" customWidth="1"/>
    <col min="10269" max="10269" width="14.42578125" style="16" customWidth="1"/>
    <col min="10270" max="10270" width="63.140625" style="16" customWidth="1"/>
    <col min="10271" max="10272" width="33.42578125" style="16" customWidth="1"/>
    <col min="10273" max="10496" width="11.42578125" style="16"/>
    <col min="10497" max="10497" width="15.85546875" style="16" customWidth="1"/>
    <col min="10498" max="10498" width="23.140625" style="16" customWidth="1"/>
    <col min="10499" max="10499" width="16.140625" style="16" customWidth="1"/>
    <col min="10500" max="10500" width="16.42578125" style="16" customWidth="1"/>
    <col min="10501" max="10501" width="17.42578125" style="16" customWidth="1"/>
    <col min="10502" max="10503" width="17.140625" style="16" customWidth="1"/>
    <col min="10504" max="10504" width="16.5703125" style="16" customWidth="1"/>
    <col min="10505" max="10505" width="18.140625" style="16" customWidth="1"/>
    <col min="10506" max="10510" width="13.85546875" style="16" customWidth="1"/>
    <col min="10511" max="10512" width="6.5703125" style="16" customWidth="1"/>
    <col min="10513" max="10513" width="7" style="16" customWidth="1"/>
    <col min="10514" max="10522" width="6.5703125" style="16" customWidth="1"/>
    <col min="10523" max="10523" width="11.5703125" style="16" customWidth="1"/>
    <col min="10524" max="10524" width="14.85546875" style="16" customWidth="1"/>
    <col min="10525" max="10525" width="14.42578125" style="16" customWidth="1"/>
    <col min="10526" max="10526" width="63.140625" style="16" customWidth="1"/>
    <col min="10527" max="10528" width="33.42578125" style="16" customWidth="1"/>
    <col min="10529" max="10752" width="11.42578125" style="16"/>
    <col min="10753" max="10753" width="15.85546875" style="16" customWidth="1"/>
    <col min="10754" max="10754" width="23.140625" style="16" customWidth="1"/>
    <col min="10755" max="10755" width="16.140625" style="16" customWidth="1"/>
    <col min="10756" max="10756" width="16.42578125" style="16" customWidth="1"/>
    <col min="10757" max="10757" width="17.42578125" style="16" customWidth="1"/>
    <col min="10758" max="10759" width="17.140625" style="16" customWidth="1"/>
    <col min="10760" max="10760" width="16.5703125" style="16" customWidth="1"/>
    <col min="10761" max="10761" width="18.140625" style="16" customWidth="1"/>
    <col min="10762" max="10766" width="13.85546875" style="16" customWidth="1"/>
    <col min="10767" max="10768" width="6.5703125" style="16" customWidth="1"/>
    <col min="10769" max="10769" width="7" style="16" customWidth="1"/>
    <col min="10770" max="10778" width="6.5703125" style="16" customWidth="1"/>
    <col min="10779" max="10779" width="11.5703125" style="16" customWidth="1"/>
    <col min="10780" max="10780" width="14.85546875" style="16" customWidth="1"/>
    <col min="10781" max="10781" width="14.42578125" style="16" customWidth="1"/>
    <col min="10782" max="10782" width="63.140625" style="16" customWidth="1"/>
    <col min="10783" max="10784" width="33.42578125" style="16" customWidth="1"/>
    <col min="10785" max="11008" width="11.42578125" style="16"/>
    <col min="11009" max="11009" width="15.85546875" style="16" customWidth="1"/>
    <col min="11010" max="11010" width="23.140625" style="16" customWidth="1"/>
    <col min="11011" max="11011" width="16.140625" style="16" customWidth="1"/>
    <col min="11012" max="11012" width="16.42578125" style="16" customWidth="1"/>
    <col min="11013" max="11013" width="17.42578125" style="16" customWidth="1"/>
    <col min="11014" max="11015" width="17.140625" style="16" customWidth="1"/>
    <col min="11016" max="11016" width="16.5703125" style="16" customWidth="1"/>
    <col min="11017" max="11017" width="18.140625" style="16" customWidth="1"/>
    <col min="11018" max="11022" width="13.85546875" style="16" customWidth="1"/>
    <col min="11023" max="11024" width="6.5703125" style="16" customWidth="1"/>
    <col min="11025" max="11025" width="7" style="16" customWidth="1"/>
    <col min="11026" max="11034" width="6.5703125" style="16" customWidth="1"/>
    <col min="11035" max="11035" width="11.5703125" style="16" customWidth="1"/>
    <col min="11036" max="11036" width="14.85546875" style="16" customWidth="1"/>
    <col min="11037" max="11037" width="14.42578125" style="16" customWidth="1"/>
    <col min="11038" max="11038" width="63.140625" style="16" customWidth="1"/>
    <col min="11039" max="11040" width="33.42578125" style="16" customWidth="1"/>
    <col min="11041" max="11264" width="11.42578125" style="16"/>
    <col min="11265" max="11265" width="15.85546875" style="16" customWidth="1"/>
    <col min="11266" max="11266" width="23.140625" style="16" customWidth="1"/>
    <col min="11267" max="11267" width="16.140625" style="16" customWidth="1"/>
    <col min="11268" max="11268" width="16.42578125" style="16" customWidth="1"/>
    <col min="11269" max="11269" width="17.42578125" style="16" customWidth="1"/>
    <col min="11270" max="11271" width="17.140625" style="16" customWidth="1"/>
    <col min="11272" max="11272" width="16.5703125" style="16" customWidth="1"/>
    <col min="11273" max="11273" width="18.140625" style="16" customWidth="1"/>
    <col min="11274" max="11278" width="13.85546875" style="16" customWidth="1"/>
    <col min="11279" max="11280" width="6.5703125" style="16" customWidth="1"/>
    <col min="11281" max="11281" width="7" style="16" customWidth="1"/>
    <col min="11282" max="11290" width="6.5703125" style="16" customWidth="1"/>
    <col min="11291" max="11291" width="11.5703125" style="16" customWidth="1"/>
    <col min="11292" max="11292" width="14.85546875" style="16" customWidth="1"/>
    <col min="11293" max="11293" width="14.42578125" style="16" customWidth="1"/>
    <col min="11294" max="11294" width="63.140625" style="16" customWidth="1"/>
    <col min="11295" max="11296" width="33.42578125" style="16" customWidth="1"/>
    <col min="11297" max="11520" width="11.42578125" style="16"/>
    <col min="11521" max="11521" width="15.85546875" style="16" customWidth="1"/>
    <col min="11522" max="11522" width="23.140625" style="16" customWidth="1"/>
    <col min="11523" max="11523" width="16.140625" style="16" customWidth="1"/>
    <col min="11524" max="11524" width="16.42578125" style="16" customWidth="1"/>
    <col min="11525" max="11525" width="17.42578125" style="16" customWidth="1"/>
    <col min="11526" max="11527" width="17.140625" style="16" customWidth="1"/>
    <col min="11528" max="11528" width="16.5703125" style="16" customWidth="1"/>
    <col min="11529" max="11529" width="18.140625" style="16" customWidth="1"/>
    <col min="11530" max="11534" width="13.85546875" style="16" customWidth="1"/>
    <col min="11535" max="11536" width="6.5703125" style="16" customWidth="1"/>
    <col min="11537" max="11537" width="7" style="16" customWidth="1"/>
    <col min="11538" max="11546" width="6.5703125" style="16" customWidth="1"/>
    <col min="11547" max="11547" width="11.5703125" style="16" customWidth="1"/>
    <col min="11548" max="11548" width="14.85546875" style="16" customWidth="1"/>
    <col min="11549" max="11549" width="14.42578125" style="16" customWidth="1"/>
    <col min="11550" max="11550" width="63.140625" style="16" customWidth="1"/>
    <col min="11551" max="11552" width="33.42578125" style="16" customWidth="1"/>
    <col min="11553" max="11776" width="11.42578125" style="16"/>
    <col min="11777" max="11777" width="15.85546875" style="16" customWidth="1"/>
    <col min="11778" max="11778" width="23.140625" style="16" customWidth="1"/>
    <col min="11779" max="11779" width="16.140625" style="16" customWidth="1"/>
    <col min="11780" max="11780" width="16.42578125" style="16" customWidth="1"/>
    <col min="11781" max="11781" width="17.42578125" style="16" customWidth="1"/>
    <col min="11782" max="11783" width="17.140625" style="16" customWidth="1"/>
    <col min="11784" max="11784" width="16.5703125" style="16" customWidth="1"/>
    <col min="11785" max="11785" width="18.140625" style="16" customWidth="1"/>
    <col min="11786" max="11790" width="13.85546875" style="16" customWidth="1"/>
    <col min="11791" max="11792" width="6.5703125" style="16" customWidth="1"/>
    <col min="11793" max="11793" width="7" style="16" customWidth="1"/>
    <col min="11794" max="11802" width="6.5703125" style="16" customWidth="1"/>
    <col min="11803" max="11803" width="11.5703125" style="16" customWidth="1"/>
    <col min="11804" max="11804" width="14.85546875" style="16" customWidth="1"/>
    <col min="11805" max="11805" width="14.42578125" style="16" customWidth="1"/>
    <col min="11806" max="11806" width="63.140625" style="16" customWidth="1"/>
    <col min="11807" max="11808" width="33.42578125" style="16" customWidth="1"/>
    <col min="11809" max="12032" width="11.42578125" style="16"/>
    <col min="12033" max="12033" width="15.85546875" style="16" customWidth="1"/>
    <col min="12034" max="12034" width="23.140625" style="16" customWidth="1"/>
    <col min="12035" max="12035" width="16.140625" style="16" customWidth="1"/>
    <col min="12036" max="12036" width="16.42578125" style="16" customWidth="1"/>
    <col min="12037" max="12037" width="17.42578125" style="16" customWidth="1"/>
    <col min="12038" max="12039" width="17.140625" style="16" customWidth="1"/>
    <col min="12040" max="12040" width="16.5703125" style="16" customWidth="1"/>
    <col min="12041" max="12041" width="18.140625" style="16" customWidth="1"/>
    <col min="12042" max="12046" width="13.85546875" style="16" customWidth="1"/>
    <col min="12047" max="12048" width="6.5703125" style="16" customWidth="1"/>
    <col min="12049" max="12049" width="7" style="16" customWidth="1"/>
    <col min="12050" max="12058" width="6.5703125" style="16" customWidth="1"/>
    <col min="12059" max="12059" width="11.5703125" style="16" customWidth="1"/>
    <col min="12060" max="12060" width="14.85546875" style="16" customWidth="1"/>
    <col min="12061" max="12061" width="14.42578125" style="16" customWidth="1"/>
    <col min="12062" max="12062" width="63.140625" style="16" customWidth="1"/>
    <col min="12063" max="12064" width="33.42578125" style="16" customWidth="1"/>
    <col min="12065" max="12288" width="11.42578125" style="16"/>
    <col min="12289" max="12289" width="15.85546875" style="16" customWidth="1"/>
    <col min="12290" max="12290" width="23.140625" style="16" customWidth="1"/>
    <col min="12291" max="12291" width="16.140625" style="16" customWidth="1"/>
    <col min="12292" max="12292" width="16.42578125" style="16" customWidth="1"/>
    <col min="12293" max="12293" width="17.42578125" style="16" customWidth="1"/>
    <col min="12294" max="12295" width="17.140625" style="16" customWidth="1"/>
    <col min="12296" max="12296" width="16.5703125" style="16" customWidth="1"/>
    <col min="12297" max="12297" width="18.140625" style="16" customWidth="1"/>
    <col min="12298" max="12302" width="13.85546875" style="16" customWidth="1"/>
    <col min="12303" max="12304" width="6.5703125" style="16" customWidth="1"/>
    <col min="12305" max="12305" width="7" style="16" customWidth="1"/>
    <col min="12306" max="12314" width="6.5703125" style="16" customWidth="1"/>
    <col min="12315" max="12315" width="11.5703125" style="16" customWidth="1"/>
    <col min="12316" max="12316" width="14.85546875" style="16" customWidth="1"/>
    <col min="12317" max="12317" width="14.42578125" style="16" customWidth="1"/>
    <col min="12318" max="12318" width="63.140625" style="16" customWidth="1"/>
    <col min="12319" max="12320" width="33.42578125" style="16" customWidth="1"/>
    <col min="12321" max="12544" width="11.42578125" style="16"/>
    <col min="12545" max="12545" width="15.85546875" style="16" customWidth="1"/>
    <col min="12546" max="12546" width="23.140625" style="16" customWidth="1"/>
    <col min="12547" max="12547" width="16.140625" style="16" customWidth="1"/>
    <col min="12548" max="12548" width="16.42578125" style="16" customWidth="1"/>
    <col min="12549" max="12549" width="17.42578125" style="16" customWidth="1"/>
    <col min="12550" max="12551" width="17.140625" style="16" customWidth="1"/>
    <col min="12552" max="12552" width="16.5703125" style="16" customWidth="1"/>
    <col min="12553" max="12553" width="18.140625" style="16" customWidth="1"/>
    <col min="12554" max="12558" width="13.85546875" style="16" customWidth="1"/>
    <col min="12559" max="12560" width="6.5703125" style="16" customWidth="1"/>
    <col min="12561" max="12561" width="7" style="16" customWidth="1"/>
    <col min="12562" max="12570" width="6.5703125" style="16" customWidth="1"/>
    <col min="12571" max="12571" width="11.5703125" style="16" customWidth="1"/>
    <col min="12572" max="12572" width="14.85546875" style="16" customWidth="1"/>
    <col min="12573" max="12573" width="14.42578125" style="16" customWidth="1"/>
    <col min="12574" max="12574" width="63.140625" style="16" customWidth="1"/>
    <col min="12575" max="12576" width="33.42578125" style="16" customWidth="1"/>
    <col min="12577" max="12800" width="11.42578125" style="16"/>
    <col min="12801" max="12801" width="15.85546875" style="16" customWidth="1"/>
    <col min="12802" max="12802" width="23.140625" style="16" customWidth="1"/>
    <col min="12803" max="12803" width="16.140625" style="16" customWidth="1"/>
    <col min="12804" max="12804" width="16.42578125" style="16" customWidth="1"/>
    <col min="12805" max="12805" width="17.42578125" style="16" customWidth="1"/>
    <col min="12806" max="12807" width="17.140625" style="16" customWidth="1"/>
    <col min="12808" max="12808" width="16.5703125" style="16" customWidth="1"/>
    <col min="12809" max="12809" width="18.140625" style="16" customWidth="1"/>
    <col min="12810" max="12814" width="13.85546875" style="16" customWidth="1"/>
    <col min="12815" max="12816" width="6.5703125" style="16" customWidth="1"/>
    <col min="12817" max="12817" width="7" style="16" customWidth="1"/>
    <col min="12818" max="12826" width="6.5703125" style="16" customWidth="1"/>
    <col min="12827" max="12827" width="11.5703125" style="16" customWidth="1"/>
    <col min="12828" max="12828" width="14.85546875" style="16" customWidth="1"/>
    <col min="12829" max="12829" width="14.42578125" style="16" customWidth="1"/>
    <col min="12830" max="12830" width="63.140625" style="16" customWidth="1"/>
    <col min="12831" max="12832" width="33.42578125" style="16" customWidth="1"/>
    <col min="12833" max="13056" width="11.42578125" style="16"/>
    <col min="13057" max="13057" width="15.85546875" style="16" customWidth="1"/>
    <col min="13058" max="13058" width="23.140625" style="16" customWidth="1"/>
    <col min="13059" max="13059" width="16.140625" style="16" customWidth="1"/>
    <col min="13060" max="13060" width="16.42578125" style="16" customWidth="1"/>
    <col min="13061" max="13061" width="17.42578125" style="16" customWidth="1"/>
    <col min="13062" max="13063" width="17.140625" style="16" customWidth="1"/>
    <col min="13064" max="13064" width="16.5703125" style="16" customWidth="1"/>
    <col min="13065" max="13065" width="18.140625" style="16" customWidth="1"/>
    <col min="13066" max="13070" width="13.85546875" style="16" customWidth="1"/>
    <col min="13071" max="13072" width="6.5703125" style="16" customWidth="1"/>
    <col min="13073" max="13073" width="7" style="16" customWidth="1"/>
    <col min="13074" max="13082" width="6.5703125" style="16" customWidth="1"/>
    <col min="13083" max="13083" width="11.5703125" style="16" customWidth="1"/>
    <col min="13084" max="13084" width="14.85546875" style="16" customWidth="1"/>
    <col min="13085" max="13085" width="14.42578125" style="16" customWidth="1"/>
    <col min="13086" max="13086" width="63.140625" style="16" customWidth="1"/>
    <col min="13087" max="13088" width="33.42578125" style="16" customWidth="1"/>
    <col min="13089" max="13312" width="11.42578125" style="16"/>
    <col min="13313" max="13313" width="15.85546875" style="16" customWidth="1"/>
    <col min="13314" max="13314" width="23.140625" style="16" customWidth="1"/>
    <col min="13315" max="13315" width="16.140625" style="16" customWidth="1"/>
    <col min="13316" max="13316" width="16.42578125" style="16" customWidth="1"/>
    <col min="13317" max="13317" width="17.42578125" style="16" customWidth="1"/>
    <col min="13318" max="13319" width="17.140625" style="16" customWidth="1"/>
    <col min="13320" max="13320" width="16.5703125" style="16" customWidth="1"/>
    <col min="13321" max="13321" width="18.140625" style="16" customWidth="1"/>
    <col min="13322" max="13326" width="13.85546875" style="16" customWidth="1"/>
    <col min="13327" max="13328" width="6.5703125" style="16" customWidth="1"/>
    <col min="13329" max="13329" width="7" style="16" customWidth="1"/>
    <col min="13330" max="13338" width="6.5703125" style="16" customWidth="1"/>
    <col min="13339" max="13339" width="11.5703125" style="16" customWidth="1"/>
    <col min="13340" max="13340" width="14.85546875" style="16" customWidth="1"/>
    <col min="13341" max="13341" width="14.42578125" style="16" customWidth="1"/>
    <col min="13342" max="13342" width="63.140625" style="16" customWidth="1"/>
    <col min="13343" max="13344" width="33.42578125" style="16" customWidth="1"/>
    <col min="13345" max="13568" width="11.42578125" style="16"/>
    <col min="13569" max="13569" width="15.85546875" style="16" customWidth="1"/>
    <col min="13570" max="13570" width="23.140625" style="16" customWidth="1"/>
    <col min="13571" max="13571" width="16.140625" style="16" customWidth="1"/>
    <col min="13572" max="13572" width="16.42578125" style="16" customWidth="1"/>
    <col min="13573" max="13573" width="17.42578125" style="16" customWidth="1"/>
    <col min="13574" max="13575" width="17.140625" style="16" customWidth="1"/>
    <col min="13576" max="13576" width="16.5703125" style="16" customWidth="1"/>
    <col min="13577" max="13577" width="18.140625" style="16" customWidth="1"/>
    <col min="13578" max="13582" width="13.85546875" style="16" customWidth="1"/>
    <col min="13583" max="13584" width="6.5703125" style="16" customWidth="1"/>
    <col min="13585" max="13585" width="7" style="16" customWidth="1"/>
    <col min="13586" max="13594" width="6.5703125" style="16" customWidth="1"/>
    <col min="13595" max="13595" width="11.5703125" style="16" customWidth="1"/>
    <col min="13596" max="13596" width="14.85546875" style="16" customWidth="1"/>
    <col min="13597" max="13597" width="14.42578125" style="16" customWidth="1"/>
    <col min="13598" max="13598" width="63.140625" style="16" customWidth="1"/>
    <col min="13599" max="13600" width="33.42578125" style="16" customWidth="1"/>
    <col min="13601" max="13824" width="11.42578125" style="16"/>
    <col min="13825" max="13825" width="15.85546875" style="16" customWidth="1"/>
    <col min="13826" max="13826" width="23.140625" style="16" customWidth="1"/>
    <col min="13827" max="13827" width="16.140625" style="16" customWidth="1"/>
    <col min="13828" max="13828" width="16.42578125" style="16" customWidth="1"/>
    <col min="13829" max="13829" width="17.42578125" style="16" customWidth="1"/>
    <col min="13830" max="13831" width="17.140625" style="16" customWidth="1"/>
    <col min="13832" max="13832" width="16.5703125" style="16" customWidth="1"/>
    <col min="13833" max="13833" width="18.140625" style="16" customWidth="1"/>
    <col min="13834" max="13838" width="13.85546875" style="16" customWidth="1"/>
    <col min="13839" max="13840" width="6.5703125" style="16" customWidth="1"/>
    <col min="13841" max="13841" width="7" style="16" customWidth="1"/>
    <col min="13842" max="13850" width="6.5703125" style="16" customWidth="1"/>
    <col min="13851" max="13851" width="11.5703125" style="16" customWidth="1"/>
    <col min="13852" max="13852" width="14.85546875" style="16" customWidth="1"/>
    <col min="13853" max="13853" width="14.42578125" style="16" customWidth="1"/>
    <col min="13854" max="13854" width="63.140625" style="16" customWidth="1"/>
    <col min="13855" max="13856" width="33.42578125" style="16" customWidth="1"/>
    <col min="13857" max="14080" width="11.42578125" style="16"/>
    <col min="14081" max="14081" width="15.85546875" style="16" customWidth="1"/>
    <col min="14082" max="14082" width="23.140625" style="16" customWidth="1"/>
    <col min="14083" max="14083" width="16.140625" style="16" customWidth="1"/>
    <col min="14084" max="14084" width="16.42578125" style="16" customWidth="1"/>
    <col min="14085" max="14085" width="17.42578125" style="16" customWidth="1"/>
    <col min="14086" max="14087" width="17.140625" style="16" customWidth="1"/>
    <col min="14088" max="14088" width="16.5703125" style="16" customWidth="1"/>
    <col min="14089" max="14089" width="18.140625" style="16" customWidth="1"/>
    <col min="14090" max="14094" width="13.85546875" style="16" customWidth="1"/>
    <col min="14095" max="14096" width="6.5703125" style="16" customWidth="1"/>
    <col min="14097" max="14097" width="7" style="16" customWidth="1"/>
    <col min="14098" max="14106" width="6.5703125" style="16" customWidth="1"/>
    <col min="14107" max="14107" width="11.5703125" style="16" customWidth="1"/>
    <col min="14108" max="14108" width="14.85546875" style="16" customWidth="1"/>
    <col min="14109" max="14109" width="14.42578125" style="16" customWidth="1"/>
    <col min="14110" max="14110" width="63.140625" style="16" customWidth="1"/>
    <col min="14111" max="14112" width="33.42578125" style="16" customWidth="1"/>
    <col min="14113" max="14336" width="11.42578125" style="16"/>
    <col min="14337" max="14337" width="15.85546875" style="16" customWidth="1"/>
    <col min="14338" max="14338" width="23.140625" style="16" customWidth="1"/>
    <col min="14339" max="14339" width="16.140625" style="16" customWidth="1"/>
    <col min="14340" max="14340" width="16.42578125" style="16" customWidth="1"/>
    <col min="14341" max="14341" width="17.42578125" style="16" customWidth="1"/>
    <col min="14342" max="14343" width="17.140625" style="16" customWidth="1"/>
    <col min="14344" max="14344" width="16.5703125" style="16" customWidth="1"/>
    <col min="14345" max="14345" width="18.140625" style="16" customWidth="1"/>
    <col min="14346" max="14350" width="13.85546875" style="16" customWidth="1"/>
    <col min="14351" max="14352" width="6.5703125" style="16" customWidth="1"/>
    <col min="14353" max="14353" width="7" style="16" customWidth="1"/>
    <col min="14354" max="14362" width="6.5703125" style="16" customWidth="1"/>
    <col min="14363" max="14363" width="11.5703125" style="16" customWidth="1"/>
    <col min="14364" max="14364" width="14.85546875" style="16" customWidth="1"/>
    <col min="14365" max="14365" width="14.42578125" style="16" customWidth="1"/>
    <col min="14366" max="14366" width="63.140625" style="16" customWidth="1"/>
    <col min="14367" max="14368" width="33.42578125" style="16" customWidth="1"/>
    <col min="14369" max="14592" width="11.42578125" style="16"/>
    <col min="14593" max="14593" width="15.85546875" style="16" customWidth="1"/>
    <col min="14594" max="14594" width="23.140625" style="16" customWidth="1"/>
    <col min="14595" max="14595" width="16.140625" style="16" customWidth="1"/>
    <col min="14596" max="14596" width="16.42578125" style="16" customWidth="1"/>
    <col min="14597" max="14597" width="17.42578125" style="16" customWidth="1"/>
    <col min="14598" max="14599" width="17.140625" style="16" customWidth="1"/>
    <col min="14600" max="14600" width="16.5703125" style="16" customWidth="1"/>
    <col min="14601" max="14601" width="18.140625" style="16" customWidth="1"/>
    <col min="14602" max="14606" width="13.85546875" style="16" customWidth="1"/>
    <col min="14607" max="14608" width="6.5703125" style="16" customWidth="1"/>
    <col min="14609" max="14609" width="7" style="16" customWidth="1"/>
    <col min="14610" max="14618" width="6.5703125" style="16" customWidth="1"/>
    <col min="14619" max="14619" width="11.5703125" style="16" customWidth="1"/>
    <col min="14620" max="14620" width="14.85546875" style="16" customWidth="1"/>
    <col min="14621" max="14621" width="14.42578125" style="16" customWidth="1"/>
    <col min="14622" max="14622" width="63.140625" style="16" customWidth="1"/>
    <col min="14623" max="14624" width="33.42578125" style="16" customWidth="1"/>
    <col min="14625" max="14848" width="11.42578125" style="16"/>
    <col min="14849" max="14849" width="15.85546875" style="16" customWidth="1"/>
    <col min="14850" max="14850" width="23.140625" style="16" customWidth="1"/>
    <col min="14851" max="14851" width="16.140625" style="16" customWidth="1"/>
    <col min="14852" max="14852" width="16.42578125" style="16" customWidth="1"/>
    <col min="14853" max="14853" width="17.42578125" style="16" customWidth="1"/>
    <col min="14854" max="14855" width="17.140625" style="16" customWidth="1"/>
    <col min="14856" max="14856" width="16.5703125" style="16" customWidth="1"/>
    <col min="14857" max="14857" width="18.140625" style="16" customWidth="1"/>
    <col min="14858" max="14862" width="13.85546875" style="16" customWidth="1"/>
    <col min="14863" max="14864" width="6.5703125" style="16" customWidth="1"/>
    <col min="14865" max="14865" width="7" style="16" customWidth="1"/>
    <col min="14866" max="14874" width="6.5703125" style="16" customWidth="1"/>
    <col min="14875" max="14875" width="11.5703125" style="16" customWidth="1"/>
    <col min="14876" max="14876" width="14.85546875" style="16" customWidth="1"/>
    <col min="14877" max="14877" width="14.42578125" style="16" customWidth="1"/>
    <col min="14878" max="14878" width="63.140625" style="16" customWidth="1"/>
    <col min="14879" max="14880" width="33.42578125" style="16" customWidth="1"/>
    <col min="14881" max="15104" width="11.42578125" style="16"/>
    <col min="15105" max="15105" width="15.85546875" style="16" customWidth="1"/>
    <col min="15106" max="15106" width="23.140625" style="16" customWidth="1"/>
    <col min="15107" max="15107" width="16.140625" style="16" customWidth="1"/>
    <col min="15108" max="15108" width="16.42578125" style="16" customWidth="1"/>
    <col min="15109" max="15109" width="17.42578125" style="16" customWidth="1"/>
    <col min="15110" max="15111" width="17.140625" style="16" customWidth="1"/>
    <col min="15112" max="15112" width="16.5703125" style="16" customWidth="1"/>
    <col min="15113" max="15113" width="18.140625" style="16" customWidth="1"/>
    <col min="15114" max="15118" width="13.85546875" style="16" customWidth="1"/>
    <col min="15119" max="15120" width="6.5703125" style="16" customWidth="1"/>
    <col min="15121" max="15121" width="7" style="16" customWidth="1"/>
    <col min="15122" max="15130" width="6.5703125" style="16" customWidth="1"/>
    <col min="15131" max="15131" width="11.5703125" style="16" customWidth="1"/>
    <col min="15132" max="15132" width="14.85546875" style="16" customWidth="1"/>
    <col min="15133" max="15133" width="14.42578125" style="16" customWidth="1"/>
    <col min="15134" max="15134" width="63.140625" style="16" customWidth="1"/>
    <col min="15135" max="15136" width="33.42578125" style="16" customWidth="1"/>
    <col min="15137" max="15360" width="11.42578125" style="16"/>
    <col min="15361" max="15361" width="15.85546875" style="16" customWidth="1"/>
    <col min="15362" max="15362" width="23.140625" style="16" customWidth="1"/>
    <col min="15363" max="15363" width="16.140625" style="16" customWidth="1"/>
    <col min="15364" max="15364" width="16.42578125" style="16" customWidth="1"/>
    <col min="15365" max="15365" width="17.42578125" style="16" customWidth="1"/>
    <col min="15366" max="15367" width="17.140625" style="16" customWidth="1"/>
    <col min="15368" max="15368" width="16.5703125" style="16" customWidth="1"/>
    <col min="15369" max="15369" width="18.140625" style="16" customWidth="1"/>
    <col min="15370" max="15374" width="13.85546875" style="16" customWidth="1"/>
    <col min="15375" max="15376" width="6.5703125" style="16" customWidth="1"/>
    <col min="15377" max="15377" width="7" style="16" customWidth="1"/>
    <col min="15378" max="15386" width="6.5703125" style="16" customWidth="1"/>
    <col min="15387" max="15387" width="11.5703125" style="16" customWidth="1"/>
    <col min="15388" max="15388" width="14.85546875" style="16" customWidth="1"/>
    <col min="15389" max="15389" width="14.42578125" style="16" customWidth="1"/>
    <col min="15390" max="15390" width="63.140625" style="16" customWidth="1"/>
    <col min="15391" max="15392" width="33.42578125" style="16" customWidth="1"/>
    <col min="15393" max="15616" width="11.42578125" style="16"/>
    <col min="15617" max="15617" width="15.85546875" style="16" customWidth="1"/>
    <col min="15618" max="15618" width="23.140625" style="16" customWidth="1"/>
    <col min="15619" max="15619" width="16.140625" style="16" customWidth="1"/>
    <col min="15620" max="15620" width="16.42578125" style="16" customWidth="1"/>
    <col min="15621" max="15621" width="17.42578125" style="16" customWidth="1"/>
    <col min="15622" max="15623" width="17.140625" style="16" customWidth="1"/>
    <col min="15624" max="15624" width="16.5703125" style="16" customWidth="1"/>
    <col min="15625" max="15625" width="18.140625" style="16" customWidth="1"/>
    <col min="15626" max="15630" width="13.85546875" style="16" customWidth="1"/>
    <col min="15631" max="15632" width="6.5703125" style="16" customWidth="1"/>
    <col min="15633" max="15633" width="7" style="16" customWidth="1"/>
    <col min="15634" max="15642" width="6.5703125" style="16" customWidth="1"/>
    <col min="15643" max="15643" width="11.5703125" style="16" customWidth="1"/>
    <col min="15644" max="15644" width="14.85546875" style="16" customWidth="1"/>
    <col min="15645" max="15645" width="14.42578125" style="16" customWidth="1"/>
    <col min="15646" max="15646" width="63.140625" style="16" customWidth="1"/>
    <col min="15647" max="15648" width="33.42578125" style="16" customWidth="1"/>
    <col min="15649" max="15872" width="11.42578125" style="16"/>
    <col min="15873" max="15873" width="15.85546875" style="16" customWidth="1"/>
    <col min="15874" max="15874" width="23.140625" style="16" customWidth="1"/>
    <col min="15875" max="15875" width="16.140625" style="16" customWidth="1"/>
    <col min="15876" max="15876" width="16.42578125" style="16" customWidth="1"/>
    <col min="15877" max="15877" width="17.42578125" style="16" customWidth="1"/>
    <col min="15878" max="15879" width="17.140625" style="16" customWidth="1"/>
    <col min="15880" max="15880" width="16.5703125" style="16" customWidth="1"/>
    <col min="15881" max="15881" width="18.140625" style="16" customWidth="1"/>
    <col min="15882" max="15886" width="13.85546875" style="16" customWidth="1"/>
    <col min="15887" max="15888" width="6.5703125" style="16" customWidth="1"/>
    <col min="15889" max="15889" width="7" style="16" customWidth="1"/>
    <col min="15890" max="15898" width="6.5703125" style="16" customWidth="1"/>
    <col min="15899" max="15899" width="11.5703125" style="16" customWidth="1"/>
    <col min="15900" max="15900" width="14.85546875" style="16" customWidth="1"/>
    <col min="15901" max="15901" width="14.42578125" style="16" customWidth="1"/>
    <col min="15902" max="15902" width="63.140625" style="16" customWidth="1"/>
    <col min="15903" max="15904" width="33.42578125" style="16" customWidth="1"/>
    <col min="15905" max="16128" width="11.42578125" style="16"/>
    <col min="16129" max="16129" width="15.85546875" style="16" customWidth="1"/>
    <col min="16130" max="16130" width="23.140625" style="16" customWidth="1"/>
    <col min="16131" max="16131" width="16.140625" style="16" customWidth="1"/>
    <col min="16132" max="16132" width="16.42578125" style="16" customWidth="1"/>
    <col min="16133" max="16133" width="17.42578125" style="16" customWidth="1"/>
    <col min="16134" max="16135" width="17.140625" style="16" customWidth="1"/>
    <col min="16136" max="16136" width="16.5703125" style="16" customWidth="1"/>
    <col min="16137" max="16137" width="18.140625" style="16" customWidth="1"/>
    <col min="16138" max="16142" width="13.85546875" style="16" customWidth="1"/>
    <col min="16143" max="16144" width="6.5703125" style="16" customWidth="1"/>
    <col min="16145" max="16145" width="7" style="16" customWidth="1"/>
    <col min="16146" max="16154" width="6.5703125" style="16" customWidth="1"/>
    <col min="16155" max="16155" width="11.5703125" style="16" customWidth="1"/>
    <col min="16156" max="16156" width="14.85546875" style="16" customWidth="1"/>
    <col min="16157" max="16157" width="14.42578125" style="16" customWidth="1"/>
    <col min="16158" max="16158" width="63.140625" style="16" customWidth="1"/>
    <col min="16159" max="16160" width="33.42578125" style="16" customWidth="1"/>
    <col min="16161" max="16384" width="11.42578125" style="16"/>
  </cols>
  <sheetData>
    <row r="2" spans="1:67" s="15" customFormat="1" ht="39.75" customHeight="1" x14ac:dyDescent="0.25">
      <c r="A2" s="520"/>
      <c r="B2" s="520"/>
      <c r="C2" s="521" t="s">
        <v>125</v>
      </c>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row>
    <row r="3" spans="1:67" s="15" customFormat="1" ht="40.5" customHeight="1" x14ac:dyDescent="0.25">
      <c r="A3" s="520"/>
      <c r="B3" s="520"/>
      <c r="C3" s="521" t="s">
        <v>18</v>
      </c>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1"/>
    </row>
    <row r="4" spans="1:67" s="15" customFormat="1" ht="42.75" customHeight="1" x14ac:dyDescent="0.25">
      <c r="A4" s="520"/>
      <c r="B4" s="520"/>
      <c r="C4" s="521" t="s">
        <v>126</v>
      </c>
      <c r="D4" s="521"/>
      <c r="E4" s="521"/>
      <c r="F4" s="521"/>
      <c r="G4" s="521"/>
      <c r="H4" s="521"/>
      <c r="I4" s="521"/>
      <c r="J4" s="521"/>
      <c r="K4" s="521"/>
      <c r="L4" s="521"/>
      <c r="M4" s="521"/>
      <c r="N4" s="521"/>
      <c r="O4" s="521"/>
      <c r="P4" s="521"/>
      <c r="Q4" s="521"/>
      <c r="R4" s="521"/>
      <c r="S4" s="521"/>
      <c r="T4" s="521"/>
      <c r="U4" s="521"/>
      <c r="V4" s="521"/>
      <c r="W4" s="521"/>
      <c r="X4" s="521"/>
      <c r="Y4" s="521"/>
      <c r="Z4" s="521"/>
      <c r="AA4" s="521"/>
      <c r="AB4" s="521"/>
      <c r="AC4" s="521"/>
      <c r="AD4" s="521"/>
      <c r="AE4" s="521"/>
    </row>
    <row r="5" spans="1:67" s="15" customFormat="1" ht="33.75" customHeight="1" x14ac:dyDescent="0.25">
      <c r="A5" s="520"/>
      <c r="B5" s="520"/>
      <c r="C5" s="522" t="s">
        <v>127</v>
      </c>
      <c r="D5" s="522"/>
      <c r="E5" s="522"/>
      <c r="F5" s="522"/>
      <c r="G5" s="522"/>
      <c r="H5" s="522"/>
      <c r="I5" s="522"/>
      <c r="J5" s="522"/>
      <c r="K5" s="522"/>
      <c r="L5" s="522"/>
      <c r="M5" s="522"/>
      <c r="N5" s="522"/>
      <c r="O5" s="522"/>
      <c r="P5" s="522"/>
      <c r="Q5" s="522"/>
      <c r="R5" s="523" t="s">
        <v>128</v>
      </c>
      <c r="S5" s="523"/>
      <c r="T5" s="523"/>
      <c r="U5" s="523"/>
      <c r="V5" s="523"/>
      <c r="W5" s="523"/>
      <c r="X5" s="523"/>
      <c r="Y5" s="523"/>
      <c r="Z5" s="523"/>
      <c r="AA5" s="523"/>
      <c r="AB5" s="523"/>
      <c r="AC5" s="523"/>
      <c r="AD5" s="523"/>
      <c r="AE5" s="523"/>
    </row>
    <row r="6" spans="1:67" ht="30.75" customHeight="1" x14ac:dyDescent="0.25"/>
    <row r="7" spans="1:67" ht="41.25" customHeight="1" x14ac:dyDescent="0.25">
      <c r="B7" s="37" t="s">
        <v>195</v>
      </c>
      <c r="C7" s="516" t="str">
        <f>+'[3]Sección 1. Metas - Magnitud'!B15</f>
        <v>Escriba  el nombre del  Eje o Pilar del Plan de Desarrollo Distrital que corresponda</v>
      </c>
      <c r="D7" s="516"/>
      <c r="E7" s="516"/>
      <c r="F7" s="516"/>
      <c r="G7" s="516"/>
    </row>
    <row r="8" spans="1:67" ht="41.25" customHeight="1" x14ac:dyDescent="0.25">
      <c r="B8" s="37" t="s">
        <v>196</v>
      </c>
      <c r="C8" s="516" t="str">
        <f>+'[3]Sección 1. Metas - Magnitud'!C15</f>
        <v>Escriba el nombre del Programa del PDD que corresponda</v>
      </c>
      <c r="D8" s="516"/>
      <c r="E8" s="516"/>
      <c r="F8" s="516"/>
      <c r="G8" s="516"/>
    </row>
    <row r="9" spans="1:67" ht="41.25" customHeight="1" x14ac:dyDescent="0.25">
      <c r="B9" s="38" t="s">
        <v>197</v>
      </c>
      <c r="C9" s="516" t="str">
        <f>+'[3]Sección 1. Metas - Magnitud'!D15</f>
        <v>Escriba el nombre del Proyecto Estratégico del PDD que corresponda</v>
      </c>
      <c r="D9" s="516"/>
      <c r="E9" s="516"/>
      <c r="F9" s="516"/>
      <c r="G9" s="516"/>
    </row>
    <row r="10" spans="1:67" s="41" customFormat="1" ht="24.75" customHeight="1" x14ac:dyDescent="0.2">
      <c r="A10" s="39"/>
      <c r="B10" s="39"/>
      <c r="C10" s="39"/>
      <c r="D10" s="39"/>
      <c r="E10" s="40"/>
      <c r="F10" s="40"/>
      <c r="G10" s="40"/>
      <c r="H10" s="40"/>
      <c r="I10" s="40"/>
      <c r="J10" s="40"/>
      <c r="K10" s="40"/>
      <c r="L10" s="40"/>
      <c r="M10" s="40"/>
      <c r="N10" s="40"/>
      <c r="O10" s="40"/>
      <c r="P10" s="40"/>
      <c r="Q10" s="40"/>
      <c r="R10" s="40"/>
      <c r="S10" s="40"/>
      <c r="T10" s="40"/>
      <c r="U10" s="40"/>
      <c r="V10" s="40"/>
      <c r="W10" s="40"/>
      <c r="X10" s="40"/>
      <c r="Y10" s="40"/>
      <c r="Z10" s="40"/>
      <c r="AA10" s="40"/>
      <c r="AB10" s="40"/>
      <c r="AC10" s="40"/>
    </row>
    <row r="11" spans="1:67" s="42" customFormat="1" ht="35.25" customHeight="1" x14ac:dyDescent="0.2">
      <c r="A11" s="506" t="s">
        <v>133</v>
      </c>
      <c r="B11" s="507"/>
      <c r="C11" s="507"/>
      <c r="D11" s="507"/>
      <c r="E11" s="507"/>
      <c r="F11" s="507"/>
      <c r="G11" s="507"/>
      <c r="H11" s="508"/>
      <c r="I11" s="517" t="s">
        <v>198</v>
      </c>
      <c r="J11" s="518"/>
      <c r="K11" s="518"/>
      <c r="L11" s="518"/>
      <c r="M11" s="518"/>
      <c r="N11" s="519"/>
      <c r="O11" s="513" t="s">
        <v>199</v>
      </c>
      <c r="P11" s="513"/>
      <c r="Q11" s="513"/>
      <c r="R11" s="513"/>
      <c r="S11" s="513"/>
      <c r="T11" s="513"/>
      <c r="U11" s="513"/>
      <c r="V11" s="513"/>
      <c r="W11" s="513"/>
      <c r="X11" s="513"/>
      <c r="Y11" s="513"/>
      <c r="Z11" s="513"/>
      <c r="AA11" s="513"/>
      <c r="AB11" s="513"/>
      <c r="AC11" s="513"/>
      <c r="AD11" s="506" t="s">
        <v>200</v>
      </c>
      <c r="AE11" s="507"/>
      <c r="AF11" s="508"/>
    </row>
    <row r="12" spans="1:67" s="42" customFormat="1" ht="49.5" customHeight="1" x14ac:dyDescent="0.2">
      <c r="A12" s="43" t="s">
        <v>201</v>
      </c>
      <c r="B12" s="43" t="s">
        <v>202</v>
      </c>
      <c r="C12" s="43" t="s">
        <v>203</v>
      </c>
      <c r="D12" s="43" t="s">
        <v>204</v>
      </c>
      <c r="E12" s="43" t="s">
        <v>205</v>
      </c>
      <c r="F12" s="43" t="s">
        <v>206</v>
      </c>
      <c r="G12" s="43" t="s">
        <v>207</v>
      </c>
      <c r="H12" s="43" t="s">
        <v>208</v>
      </c>
      <c r="I12" s="31" t="s">
        <v>164</v>
      </c>
      <c r="J12" s="31" t="s">
        <v>165</v>
      </c>
      <c r="K12" s="31" t="s">
        <v>166</v>
      </c>
      <c r="L12" s="31" t="s">
        <v>167</v>
      </c>
      <c r="M12" s="31" t="s">
        <v>168</v>
      </c>
      <c r="N12" s="31" t="s">
        <v>169</v>
      </c>
      <c r="O12" s="31" t="s">
        <v>172</v>
      </c>
      <c r="P12" s="31" t="s">
        <v>173</v>
      </c>
      <c r="Q12" s="31" t="s">
        <v>174</v>
      </c>
      <c r="R12" s="31" t="s">
        <v>175</v>
      </c>
      <c r="S12" s="31" t="s">
        <v>176</v>
      </c>
      <c r="T12" s="31" t="s">
        <v>177</v>
      </c>
      <c r="U12" s="31" t="s">
        <v>178</v>
      </c>
      <c r="V12" s="31" t="s">
        <v>179</v>
      </c>
      <c r="W12" s="31" t="s">
        <v>180</v>
      </c>
      <c r="X12" s="31" t="s">
        <v>181</v>
      </c>
      <c r="Y12" s="31" t="s">
        <v>182</v>
      </c>
      <c r="Z12" s="31" t="s">
        <v>183</v>
      </c>
      <c r="AA12" s="31" t="s">
        <v>209</v>
      </c>
      <c r="AB12" s="44" t="s">
        <v>185</v>
      </c>
      <c r="AC12" s="31" t="s">
        <v>186</v>
      </c>
      <c r="AD12" s="43" t="s">
        <v>210</v>
      </c>
      <c r="AE12" s="43" t="s">
        <v>211</v>
      </c>
      <c r="AF12" s="43" t="s">
        <v>212</v>
      </c>
    </row>
    <row r="13" spans="1:67" s="45" customFormat="1" ht="116.25" customHeight="1" x14ac:dyDescent="0.25">
      <c r="A13" s="509" t="s">
        <v>213</v>
      </c>
      <c r="B13" s="509" t="s">
        <v>214</v>
      </c>
      <c r="C13" s="509" t="s">
        <v>215</v>
      </c>
      <c r="D13" s="509" t="s">
        <v>216</v>
      </c>
      <c r="E13" s="509" t="s">
        <v>217</v>
      </c>
      <c r="F13" s="510" t="s">
        <v>218</v>
      </c>
      <c r="G13" s="510" t="s">
        <v>219</v>
      </c>
      <c r="H13" s="510" t="s">
        <v>220</v>
      </c>
      <c r="I13" s="511" t="str">
        <f>+'[3]Sección 2. Metas - Presupuesto'!F13</f>
        <v>Corresponde al valor total programado en magnitud de la meta para el Cuatrienio</v>
      </c>
      <c r="J13" s="504" t="s">
        <v>221</v>
      </c>
      <c r="K13" s="504"/>
      <c r="L13" s="504"/>
      <c r="M13" s="504"/>
      <c r="N13" s="504"/>
      <c r="O13" s="505" t="s">
        <v>189</v>
      </c>
      <c r="P13" s="505"/>
      <c r="Q13" s="505"/>
      <c r="R13" s="505"/>
      <c r="S13" s="505"/>
      <c r="T13" s="505"/>
      <c r="U13" s="505"/>
      <c r="V13" s="505"/>
      <c r="W13" s="505"/>
      <c r="X13" s="505"/>
      <c r="Y13" s="505"/>
      <c r="Z13" s="505"/>
      <c r="AA13" s="505"/>
      <c r="AB13" s="505" t="s">
        <v>190</v>
      </c>
      <c r="AC13" s="505" t="s">
        <v>222</v>
      </c>
      <c r="AD13" s="515" t="s">
        <v>223</v>
      </c>
      <c r="AE13" s="514" t="s">
        <v>224</v>
      </c>
      <c r="AF13" s="514" t="s">
        <v>225</v>
      </c>
    </row>
    <row r="14" spans="1:67" s="45" customFormat="1" ht="57.75" customHeight="1" x14ac:dyDescent="0.25">
      <c r="A14" s="509"/>
      <c r="B14" s="509"/>
      <c r="C14" s="509"/>
      <c r="D14" s="509"/>
      <c r="E14" s="509"/>
      <c r="F14" s="510"/>
      <c r="G14" s="510"/>
      <c r="H14" s="510"/>
      <c r="I14" s="512"/>
      <c r="J14" s="504"/>
      <c r="K14" s="504"/>
      <c r="L14" s="504"/>
      <c r="M14" s="504"/>
      <c r="N14" s="504"/>
      <c r="O14" s="505"/>
      <c r="P14" s="505"/>
      <c r="Q14" s="505"/>
      <c r="R14" s="505"/>
      <c r="S14" s="505"/>
      <c r="T14" s="505"/>
      <c r="U14" s="505"/>
      <c r="V14" s="505"/>
      <c r="W14" s="505"/>
      <c r="X14" s="505"/>
      <c r="Y14" s="505"/>
      <c r="Z14" s="505"/>
      <c r="AA14" s="505"/>
      <c r="AB14" s="505"/>
      <c r="AC14" s="505"/>
      <c r="AD14" s="515"/>
      <c r="AE14" s="514"/>
      <c r="AF14" s="514"/>
    </row>
    <row r="15" spans="1:67" s="51" customFormat="1" ht="18" customHeight="1" x14ac:dyDescent="0.25">
      <c r="A15" s="46"/>
      <c r="B15" s="47"/>
      <c r="C15" s="47"/>
      <c r="D15" s="47"/>
      <c r="E15" s="48"/>
      <c r="F15" s="48"/>
      <c r="G15" s="48"/>
      <c r="H15" s="48"/>
      <c r="I15" s="503"/>
      <c r="J15" s="503"/>
      <c r="K15" s="503"/>
      <c r="L15" s="503"/>
      <c r="M15" s="503"/>
      <c r="N15" s="503"/>
      <c r="O15" s="49"/>
      <c r="P15" s="49"/>
      <c r="Q15" s="49"/>
      <c r="R15" s="49"/>
      <c r="S15" s="49"/>
      <c r="T15" s="49"/>
      <c r="U15" s="49"/>
      <c r="V15" s="49"/>
      <c r="W15" s="49"/>
      <c r="X15" s="49"/>
      <c r="Y15" s="49"/>
      <c r="Z15" s="49"/>
      <c r="AA15" s="49"/>
      <c r="AB15" s="49"/>
      <c r="AC15" s="49"/>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row>
    <row r="17" spans="4:4" x14ac:dyDescent="0.25">
      <c r="D17" s="16"/>
    </row>
    <row r="18" spans="4:4" x14ac:dyDescent="0.25">
      <c r="D18" s="16"/>
    </row>
  </sheetData>
  <mergeCells count="30">
    <mergeCell ref="A2:B5"/>
    <mergeCell ref="C2:AE2"/>
    <mergeCell ref="C3:AE3"/>
    <mergeCell ref="C4:AE4"/>
    <mergeCell ref="C5:Q5"/>
    <mergeCell ref="R5:AE5"/>
    <mergeCell ref="C7:G7"/>
    <mergeCell ref="C8:G8"/>
    <mergeCell ref="C9:G9"/>
    <mergeCell ref="A11:H11"/>
    <mergeCell ref="I11:N11"/>
    <mergeCell ref="AD11:AF11"/>
    <mergeCell ref="A13:A14"/>
    <mergeCell ref="B13:B14"/>
    <mergeCell ref="C13:C14"/>
    <mergeCell ref="D13:D14"/>
    <mergeCell ref="E13:E14"/>
    <mergeCell ref="F13:F14"/>
    <mergeCell ref="G13:G14"/>
    <mergeCell ref="H13:H14"/>
    <mergeCell ref="I13:I14"/>
    <mergeCell ref="O11:AC11"/>
    <mergeCell ref="AF13:AF14"/>
    <mergeCell ref="AD13:AD14"/>
    <mergeCell ref="AE13:AE14"/>
    <mergeCell ref="I15:N15"/>
    <mergeCell ref="J13:N14"/>
    <mergeCell ref="O13:AA14"/>
    <mergeCell ref="AB13:AB14"/>
    <mergeCell ref="AC13:AC14"/>
  </mergeCells>
  <printOptions horizontalCentered="1"/>
  <pageMargins left="0.23622047244094491" right="0.23622047244094491" top="0.74803149606299213" bottom="0.74803149606299213" header="0.31496062992125984" footer="0.31496062992125984"/>
  <pageSetup scale="28" orientation="landscape" r:id="rId1"/>
  <headerFooter>
    <oddFooter>&amp;LUser&amp;CPágina &amp;P&amp;R&amp;D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4"/>
  <sheetViews>
    <sheetView showRowColHeaders="0" zoomScale="80" zoomScaleNormal="80" zoomScaleSheetLayoutView="70" workbookViewId="0">
      <selection sqref="A1:S63"/>
    </sheetView>
  </sheetViews>
  <sheetFormatPr baseColWidth="10" defaultRowHeight="12.75" x14ac:dyDescent="0.2"/>
  <cols>
    <col min="1" max="1" width="22" style="55" customWidth="1"/>
    <col min="2" max="2" width="9.28515625" style="55" customWidth="1"/>
    <col min="3" max="3" width="22.42578125" style="55" customWidth="1"/>
    <col min="4" max="6" width="20.28515625" style="55" customWidth="1"/>
    <col min="7" max="7" width="16.5703125" style="55" customWidth="1"/>
    <col min="8" max="8" width="16.28515625" style="55" customWidth="1"/>
    <col min="9" max="9" width="11.85546875" style="55" customWidth="1"/>
    <col min="10" max="10" width="16" style="55" customWidth="1"/>
    <col min="11" max="11" width="12" style="55" customWidth="1"/>
    <col min="12" max="12" width="16.140625" style="55" customWidth="1"/>
    <col min="13" max="13" width="11.7109375" style="55" customWidth="1"/>
    <col min="14" max="14" width="15.85546875" style="55" customWidth="1"/>
    <col min="15" max="15" width="13.5703125" style="55" customWidth="1"/>
    <col min="16" max="16" width="8.7109375" style="54" customWidth="1"/>
    <col min="17" max="17" width="9.5703125" style="54" customWidth="1"/>
    <col min="18" max="18" width="15.28515625" style="54" customWidth="1"/>
    <col min="19" max="19" width="13.28515625" style="55" customWidth="1"/>
    <col min="20" max="256" width="11.42578125" style="55"/>
    <col min="257" max="257" width="22" style="55" customWidth="1"/>
    <col min="258" max="258" width="9.28515625" style="55" customWidth="1"/>
    <col min="259" max="259" width="22.42578125" style="55" customWidth="1"/>
    <col min="260" max="262" width="20.28515625" style="55" customWidth="1"/>
    <col min="263" max="263" width="16.5703125" style="55" customWidth="1"/>
    <col min="264" max="264" width="16.28515625" style="55" customWidth="1"/>
    <col min="265" max="265" width="11.85546875" style="55" customWidth="1"/>
    <col min="266" max="266" width="16" style="55" customWidth="1"/>
    <col min="267" max="267" width="12" style="55" customWidth="1"/>
    <col min="268" max="268" width="16.140625" style="55" customWidth="1"/>
    <col min="269" max="269" width="11.7109375" style="55" customWidth="1"/>
    <col min="270" max="270" width="15.85546875" style="55" customWidth="1"/>
    <col min="271" max="271" width="13.5703125" style="55" customWidth="1"/>
    <col min="272" max="272" width="8.7109375" style="55" customWidth="1"/>
    <col min="273" max="273" width="9.5703125" style="55" customWidth="1"/>
    <col min="274" max="274" width="15.28515625" style="55" customWidth="1"/>
    <col min="275" max="275" width="13.28515625" style="55" customWidth="1"/>
    <col min="276" max="512" width="11.42578125" style="55"/>
    <col min="513" max="513" width="22" style="55" customWidth="1"/>
    <col min="514" max="514" width="9.28515625" style="55" customWidth="1"/>
    <col min="515" max="515" width="22.42578125" style="55" customWidth="1"/>
    <col min="516" max="518" width="20.28515625" style="55" customWidth="1"/>
    <col min="519" max="519" width="16.5703125" style="55" customWidth="1"/>
    <col min="520" max="520" width="16.28515625" style="55" customWidth="1"/>
    <col min="521" max="521" width="11.85546875" style="55" customWidth="1"/>
    <col min="522" max="522" width="16" style="55" customWidth="1"/>
    <col min="523" max="523" width="12" style="55" customWidth="1"/>
    <col min="524" max="524" width="16.140625" style="55" customWidth="1"/>
    <col min="525" max="525" width="11.7109375" style="55" customWidth="1"/>
    <col min="526" max="526" width="15.85546875" style="55" customWidth="1"/>
    <col min="527" max="527" width="13.5703125" style="55" customWidth="1"/>
    <col min="528" max="528" width="8.7109375" style="55" customWidth="1"/>
    <col min="529" max="529" width="9.5703125" style="55" customWidth="1"/>
    <col min="530" max="530" width="15.28515625" style="55" customWidth="1"/>
    <col min="531" max="531" width="13.28515625" style="55" customWidth="1"/>
    <col min="532" max="768" width="11.42578125" style="55"/>
    <col min="769" max="769" width="22" style="55" customWidth="1"/>
    <col min="770" max="770" width="9.28515625" style="55" customWidth="1"/>
    <col min="771" max="771" width="22.42578125" style="55" customWidth="1"/>
    <col min="772" max="774" width="20.28515625" style="55" customWidth="1"/>
    <col min="775" max="775" width="16.5703125" style="55" customWidth="1"/>
    <col min="776" max="776" width="16.28515625" style="55" customWidth="1"/>
    <col min="777" max="777" width="11.85546875" style="55" customWidth="1"/>
    <col min="778" max="778" width="16" style="55" customWidth="1"/>
    <col min="779" max="779" width="12" style="55" customWidth="1"/>
    <col min="780" max="780" width="16.140625" style="55" customWidth="1"/>
    <col min="781" max="781" width="11.7109375" style="55" customWidth="1"/>
    <col min="782" max="782" width="15.85546875" style="55" customWidth="1"/>
    <col min="783" max="783" width="13.5703125" style="55" customWidth="1"/>
    <col min="784" max="784" width="8.7109375" style="55" customWidth="1"/>
    <col min="785" max="785" width="9.5703125" style="55" customWidth="1"/>
    <col min="786" max="786" width="15.28515625" style="55" customWidth="1"/>
    <col min="787" max="787" width="13.28515625" style="55" customWidth="1"/>
    <col min="788" max="1024" width="11.42578125" style="55"/>
    <col min="1025" max="1025" width="22" style="55" customWidth="1"/>
    <col min="1026" max="1026" width="9.28515625" style="55" customWidth="1"/>
    <col min="1027" max="1027" width="22.42578125" style="55" customWidth="1"/>
    <col min="1028" max="1030" width="20.28515625" style="55" customWidth="1"/>
    <col min="1031" max="1031" width="16.5703125" style="55" customWidth="1"/>
    <col min="1032" max="1032" width="16.28515625" style="55" customWidth="1"/>
    <col min="1033" max="1033" width="11.85546875" style="55" customWidth="1"/>
    <col min="1034" max="1034" width="16" style="55" customWidth="1"/>
    <col min="1035" max="1035" width="12" style="55" customWidth="1"/>
    <col min="1036" max="1036" width="16.140625" style="55" customWidth="1"/>
    <col min="1037" max="1037" width="11.7109375" style="55" customWidth="1"/>
    <col min="1038" max="1038" width="15.85546875" style="55" customWidth="1"/>
    <col min="1039" max="1039" width="13.5703125" style="55" customWidth="1"/>
    <col min="1040" max="1040" width="8.7109375" style="55" customWidth="1"/>
    <col min="1041" max="1041" width="9.5703125" style="55" customWidth="1"/>
    <col min="1042" max="1042" width="15.28515625" style="55" customWidth="1"/>
    <col min="1043" max="1043" width="13.28515625" style="55" customWidth="1"/>
    <col min="1044" max="1280" width="11.42578125" style="55"/>
    <col min="1281" max="1281" width="22" style="55" customWidth="1"/>
    <col min="1282" max="1282" width="9.28515625" style="55" customWidth="1"/>
    <col min="1283" max="1283" width="22.42578125" style="55" customWidth="1"/>
    <col min="1284" max="1286" width="20.28515625" style="55" customWidth="1"/>
    <col min="1287" max="1287" width="16.5703125" style="55" customWidth="1"/>
    <col min="1288" max="1288" width="16.28515625" style="55" customWidth="1"/>
    <col min="1289" max="1289" width="11.85546875" style="55" customWidth="1"/>
    <col min="1290" max="1290" width="16" style="55" customWidth="1"/>
    <col min="1291" max="1291" width="12" style="55" customWidth="1"/>
    <col min="1292" max="1292" width="16.140625" style="55" customWidth="1"/>
    <col min="1293" max="1293" width="11.7109375" style="55" customWidth="1"/>
    <col min="1294" max="1294" width="15.85546875" style="55" customWidth="1"/>
    <col min="1295" max="1295" width="13.5703125" style="55" customWidth="1"/>
    <col min="1296" max="1296" width="8.7109375" style="55" customWidth="1"/>
    <col min="1297" max="1297" width="9.5703125" style="55" customWidth="1"/>
    <col min="1298" max="1298" width="15.28515625" style="55" customWidth="1"/>
    <col min="1299" max="1299" width="13.28515625" style="55" customWidth="1"/>
    <col min="1300" max="1536" width="11.42578125" style="55"/>
    <col min="1537" max="1537" width="22" style="55" customWidth="1"/>
    <col min="1538" max="1538" width="9.28515625" style="55" customWidth="1"/>
    <col min="1539" max="1539" width="22.42578125" style="55" customWidth="1"/>
    <col min="1540" max="1542" width="20.28515625" style="55" customWidth="1"/>
    <col min="1543" max="1543" width="16.5703125" style="55" customWidth="1"/>
    <col min="1544" max="1544" width="16.28515625" style="55" customWidth="1"/>
    <col min="1545" max="1545" width="11.85546875" style="55" customWidth="1"/>
    <col min="1546" max="1546" width="16" style="55" customWidth="1"/>
    <col min="1547" max="1547" width="12" style="55" customWidth="1"/>
    <col min="1548" max="1548" width="16.140625" style="55" customWidth="1"/>
    <col min="1549" max="1549" width="11.7109375" style="55" customWidth="1"/>
    <col min="1550" max="1550" width="15.85546875" style="55" customWidth="1"/>
    <col min="1551" max="1551" width="13.5703125" style="55" customWidth="1"/>
    <col min="1552" max="1552" width="8.7109375" style="55" customWidth="1"/>
    <col min="1553" max="1553" width="9.5703125" style="55" customWidth="1"/>
    <col min="1554" max="1554" width="15.28515625" style="55" customWidth="1"/>
    <col min="1555" max="1555" width="13.28515625" style="55" customWidth="1"/>
    <col min="1556" max="1792" width="11.42578125" style="55"/>
    <col min="1793" max="1793" width="22" style="55" customWidth="1"/>
    <col min="1794" max="1794" width="9.28515625" style="55" customWidth="1"/>
    <col min="1795" max="1795" width="22.42578125" style="55" customWidth="1"/>
    <col min="1796" max="1798" width="20.28515625" style="55" customWidth="1"/>
    <col min="1799" max="1799" width="16.5703125" style="55" customWidth="1"/>
    <col min="1800" max="1800" width="16.28515625" style="55" customWidth="1"/>
    <col min="1801" max="1801" width="11.85546875" style="55" customWidth="1"/>
    <col min="1802" max="1802" width="16" style="55" customWidth="1"/>
    <col min="1803" max="1803" width="12" style="55" customWidth="1"/>
    <col min="1804" max="1804" width="16.140625" style="55" customWidth="1"/>
    <col min="1805" max="1805" width="11.7109375" style="55" customWidth="1"/>
    <col min="1806" max="1806" width="15.85546875" style="55" customWidth="1"/>
    <col min="1807" max="1807" width="13.5703125" style="55" customWidth="1"/>
    <col min="1808" max="1808" width="8.7109375" style="55" customWidth="1"/>
    <col min="1809" max="1809" width="9.5703125" style="55" customWidth="1"/>
    <col min="1810" max="1810" width="15.28515625" style="55" customWidth="1"/>
    <col min="1811" max="1811" width="13.28515625" style="55" customWidth="1"/>
    <col min="1812" max="2048" width="11.42578125" style="55"/>
    <col min="2049" max="2049" width="22" style="55" customWidth="1"/>
    <col min="2050" max="2050" width="9.28515625" style="55" customWidth="1"/>
    <col min="2051" max="2051" width="22.42578125" style="55" customWidth="1"/>
    <col min="2052" max="2054" width="20.28515625" style="55" customWidth="1"/>
    <col min="2055" max="2055" width="16.5703125" style="55" customWidth="1"/>
    <col min="2056" max="2056" width="16.28515625" style="55" customWidth="1"/>
    <col min="2057" max="2057" width="11.85546875" style="55" customWidth="1"/>
    <col min="2058" max="2058" width="16" style="55" customWidth="1"/>
    <col min="2059" max="2059" width="12" style="55" customWidth="1"/>
    <col min="2060" max="2060" width="16.140625" style="55" customWidth="1"/>
    <col min="2061" max="2061" width="11.7109375" style="55" customWidth="1"/>
    <col min="2062" max="2062" width="15.85546875" style="55" customWidth="1"/>
    <col min="2063" max="2063" width="13.5703125" style="55" customWidth="1"/>
    <col min="2064" max="2064" width="8.7109375" style="55" customWidth="1"/>
    <col min="2065" max="2065" width="9.5703125" style="55" customWidth="1"/>
    <col min="2066" max="2066" width="15.28515625" style="55" customWidth="1"/>
    <col min="2067" max="2067" width="13.28515625" style="55" customWidth="1"/>
    <col min="2068" max="2304" width="11.42578125" style="55"/>
    <col min="2305" max="2305" width="22" style="55" customWidth="1"/>
    <col min="2306" max="2306" width="9.28515625" style="55" customWidth="1"/>
    <col min="2307" max="2307" width="22.42578125" style="55" customWidth="1"/>
    <col min="2308" max="2310" width="20.28515625" style="55" customWidth="1"/>
    <col min="2311" max="2311" width="16.5703125" style="55" customWidth="1"/>
    <col min="2312" max="2312" width="16.28515625" style="55" customWidth="1"/>
    <col min="2313" max="2313" width="11.85546875" style="55" customWidth="1"/>
    <col min="2314" max="2314" width="16" style="55" customWidth="1"/>
    <col min="2315" max="2315" width="12" style="55" customWidth="1"/>
    <col min="2316" max="2316" width="16.140625" style="55" customWidth="1"/>
    <col min="2317" max="2317" width="11.7109375" style="55" customWidth="1"/>
    <col min="2318" max="2318" width="15.85546875" style="55" customWidth="1"/>
    <col min="2319" max="2319" width="13.5703125" style="55" customWidth="1"/>
    <col min="2320" max="2320" width="8.7109375" style="55" customWidth="1"/>
    <col min="2321" max="2321" width="9.5703125" style="55" customWidth="1"/>
    <col min="2322" max="2322" width="15.28515625" style="55" customWidth="1"/>
    <col min="2323" max="2323" width="13.28515625" style="55" customWidth="1"/>
    <col min="2324" max="2560" width="11.42578125" style="55"/>
    <col min="2561" max="2561" width="22" style="55" customWidth="1"/>
    <col min="2562" max="2562" width="9.28515625" style="55" customWidth="1"/>
    <col min="2563" max="2563" width="22.42578125" style="55" customWidth="1"/>
    <col min="2564" max="2566" width="20.28515625" style="55" customWidth="1"/>
    <col min="2567" max="2567" width="16.5703125" style="55" customWidth="1"/>
    <col min="2568" max="2568" width="16.28515625" style="55" customWidth="1"/>
    <col min="2569" max="2569" width="11.85546875" style="55" customWidth="1"/>
    <col min="2570" max="2570" width="16" style="55" customWidth="1"/>
    <col min="2571" max="2571" width="12" style="55" customWidth="1"/>
    <col min="2572" max="2572" width="16.140625" style="55" customWidth="1"/>
    <col min="2573" max="2573" width="11.7109375" style="55" customWidth="1"/>
    <col min="2574" max="2574" width="15.85546875" style="55" customWidth="1"/>
    <col min="2575" max="2575" width="13.5703125" style="55" customWidth="1"/>
    <col min="2576" max="2576" width="8.7109375" style="55" customWidth="1"/>
    <col min="2577" max="2577" width="9.5703125" style="55" customWidth="1"/>
    <col min="2578" max="2578" width="15.28515625" style="55" customWidth="1"/>
    <col min="2579" max="2579" width="13.28515625" style="55" customWidth="1"/>
    <col min="2580" max="2816" width="11.42578125" style="55"/>
    <col min="2817" max="2817" width="22" style="55" customWidth="1"/>
    <col min="2818" max="2818" width="9.28515625" style="55" customWidth="1"/>
    <col min="2819" max="2819" width="22.42578125" style="55" customWidth="1"/>
    <col min="2820" max="2822" width="20.28515625" style="55" customWidth="1"/>
    <col min="2823" max="2823" width="16.5703125" style="55" customWidth="1"/>
    <col min="2824" max="2824" width="16.28515625" style="55" customWidth="1"/>
    <col min="2825" max="2825" width="11.85546875" style="55" customWidth="1"/>
    <col min="2826" max="2826" width="16" style="55" customWidth="1"/>
    <col min="2827" max="2827" width="12" style="55" customWidth="1"/>
    <col min="2828" max="2828" width="16.140625" style="55" customWidth="1"/>
    <col min="2829" max="2829" width="11.7109375" style="55" customWidth="1"/>
    <col min="2830" max="2830" width="15.85546875" style="55" customWidth="1"/>
    <col min="2831" max="2831" width="13.5703125" style="55" customWidth="1"/>
    <col min="2832" max="2832" width="8.7109375" style="55" customWidth="1"/>
    <col min="2833" max="2833" width="9.5703125" style="55" customWidth="1"/>
    <col min="2834" max="2834" width="15.28515625" style="55" customWidth="1"/>
    <col min="2835" max="2835" width="13.28515625" style="55" customWidth="1"/>
    <col min="2836" max="3072" width="11.42578125" style="55"/>
    <col min="3073" max="3073" width="22" style="55" customWidth="1"/>
    <col min="3074" max="3074" width="9.28515625" style="55" customWidth="1"/>
    <col min="3075" max="3075" width="22.42578125" style="55" customWidth="1"/>
    <col min="3076" max="3078" width="20.28515625" style="55" customWidth="1"/>
    <col min="3079" max="3079" width="16.5703125" style="55" customWidth="1"/>
    <col min="3080" max="3080" width="16.28515625" style="55" customWidth="1"/>
    <col min="3081" max="3081" width="11.85546875" style="55" customWidth="1"/>
    <col min="3082" max="3082" width="16" style="55" customWidth="1"/>
    <col min="3083" max="3083" width="12" style="55" customWidth="1"/>
    <col min="3084" max="3084" width="16.140625" style="55" customWidth="1"/>
    <col min="3085" max="3085" width="11.7109375" style="55" customWidth="1"/>
    <col min="3086" max="3086" width="15.85546875" style="55" customWidth="1"/>
    <col min="3087" max="3087" width="13.5703125" style="55" customWidth="1"/>
    <col min="3088" max="3088" width="8.7109375" style="55" customWidth="1"/>
    <col min="3089" max="3089" width="9.5703125" style="55" customWidth="1"/>
    <col min="3090" max="3090" width="15.28515625" style="55" customWidth="1"/>
    <col min="3091" max="3091" width="13.28515625" style="55" customWidth="1"/>
    <col min="3092" max="3328" width="11.42578125" style="55"/>
    <col min="3329" max="3329" width="22" style="55" customWidth="1"/>
    <col min="3330" max="3330" width="9.28515625" style="55" customWidth="1"/>
    <col min="3331" max="3331" width="22.42578125" style="55" customWidth="1"/>
    <col min="3332" max="3334" width="20.28515625" style="55" customWidth="1"/>
    <col min="3335" max="3335" width="16.5703125" style="55" customWidth="1"/>
    <col min="3336" max="3336" width="16.28515625" style="55" customWidth="1"/>
    <col min="3337" max="3337" width="11.85546875" style="55" customWidth="1"/>
    <col min="3338" max="3338" width="16" style="55" customWidth="1"/>
    <col min="3339" max="3339" width="12" style="55" customWidth="1"/>
    <col min="3340" max="3340" width="16.140625" style="55" customWidth="1"/>
    <col min="3341" max="3341" width="11.7109375" style="55" customWidth="1"/>
    <col min="3342" max="3342" width="15.85546875" style="55" customWidth="1"/>
    <col min="3343" max="3343" width="13.5703125" style="55" customWidth="1"/>
    <col min="3344" max="3344" width="8.7109375" style="55" customWidth="1"/>
    <col min="3345" max="3345" width="9.5703125" style="55" customWidth="1"/>
    <col min="3346" max="3346" width="15.28515625" style="55" customWidth="1"/>
    <col min="3347" max="3347" width="13.28515625" style="55" customWidth="1"/>
    <col min="3348" max="3584" width="11.42578125" style="55"/>
    <col min="3585" max="3585" width="22" style="55" customWidth="1"/>
    <col min="3586" max="3586" width="9.28515625" style="55" customWidth="1"/>
    <col min="3587" max="3587" width="22.42578125" style="55" customWidth="1"/>
    <col min="3588" max="3590" width="20.28515625" style="55" customWidth="1"/>
    <col min="3591" max="3591" width="16.5703125" style="55" customWidth="1"/>
    <col min="3592" max="3592" width="16.28515625" style="55" customWidth="1"/>
    <col min="3593" max="3593" width="11.85546875" style="55" customWidth="1"/>
    <col min="3594" max="3594" width="16" style="55" customWidth="1"/>
    <col min="3595" max="3595" width="12" style="55" customWidth="1"/>
    <col min="3596" max="3596" width="16.140625" style="55" customWidth="1"/>
    <col min="3597" max="3597" width="11.7109375" style="55" customWidth="1"/>
    <col min="3598" max="3598" width="15.85546875" style="55" customWidth="1"/>
    <col min="3599" max="3599" width="13.5703125" style="55" customWidth="1"/>
    <col min="3600" max="3600" width="8.7109375" style="55" customWidth="1"/>
    <col min="3601" max="3601" width="9.5703125" style="55" customWidth="1"/>
    <col min="3602" max="3602" width="15.28515625" style="55" customWidth="1"/>
    <col min="3603" max="3603" width="13.28515625" style="55" customWidth="1"/>
    <col min="3604" max="3840" width="11.42578125" style="55"/>
    <col min="3841" max="3841" width="22" style="55" customWidth="1"/>
    <col min="3842" max="3842" width="9.28515625" style="55" customWidth="1"/>
    <col min="3843" max="3843" width="22.42578125" style="55" customWidth="1"/>
    <col min="3844" max="3846" width="20.28515625" style="55" customWidth="1"/>
    <col min="3847" max="3847" width="16.5703125" style="55" customWidth="1"/>
    <col min="3848" max="3848" width="16.28515625" style="55" customWidth="1"/>
    <col min="3849" max="3849" width="11.85546875" style="55" customWidth="1"/>
    <col min="3850" max="3850" width="16" style="55" customWidth="1"/>
    <col min="3851" max="3851" width="12" style="55" customWidth="1"/>
    <col min="3852" max="3852" width="16.140625" style="55" customWidth="1"/>
    <col min="3853" max="3853" width="11.7109375" style="55" customWidth="1"/>
    <col min="3854" max="3854" width="15.85546875" style="55" customWidth="1"/>
    <col min="3855" max="3855" width="13.5703125" style="55" customWidth="1"/>
    <col min="3856" max="3856" width="8.7109375" style="55" customWidth="1"/>
    <col min="3857" max="3857" width="9.5703125" style="55" customWidth="1"/>
    <col min="3858" max="3858" width="15.28515625" style="55" customWidth="1"/>
    <col min="3859" max="3859" width="13.28515625" style="55" customWidth="1"/>
    <col min="3860" max="4096" width="11.42578125" style="55"/>
    <col min="4097" max="4097" width="22" style="55" customWidth="1"/>
    <col min="4098" max="4098" width="9.28515625" style="55" customWidth="1"/>
    <col min="4099" max="4099" width="22.42578125" style="55" customWidth="1"/>
    <col min="4100" max="4102" width="20.28515625" style="55" customWidth="1"/>
    <col min="4103" max="4103" width="16.5703125" style="55" customWidth="1"/>
    <col min="4104" max="4104" width="16.28515625" style="55" customWidth="1"/>
    <col min="4105" max="4105" width="11.85546875" style="55" customWidth="1"/>
    <col min="4106" max="4106" width="16" style="55" customWidth="1"/>
    <col min="4107" max="4107" width="12" style="55" customWidth="1"/>
    <col min="4108" max="4108" width="16.140625" style="55" customWidth="1"/>
    <col min="4109" max="4109" width="11.7109375" style="55" customWidth="1"/>
    <col min="4110" max="4110" width="15.85546875" style="55" customWidth="1"/>
    <col min="4111" max="4111" width="13.5703125" style="55" customWidth="1"/>
    <col min="4112" max="4112" width="8.7109375" style="55" customWidth="1"/>
    <col min="4113" max="4113" width="9.5703125" style="55" customWidth="1"/>
    <col min="4114" max="4114" width="15.28515625" style="55" customWidth="1"/>
    <col min="4115" max="4115" width="13.28515625" style="55" customWidth="1"/>
    <col min="4116" max="4352" width="11.42578125" style="55"/>
    <col min="4353" max="4353" width="22" style="55" customWidth="1"/>
    <col min="4354" max="4354" width="9.28515625" style="55" customWidth="1"/>
    <col min="4355" max="4355" width="22.42578125" style="55" customWidth="1"/>
    <col min="4356" max="4358" width="20.28515625" style="55" customWidth="1"/>
    <col min="4359" max="4359" width="16.5703125" style="55" customWidth="1"/>
    <col min="4360" max="4360" width="16.28515625" style="55" customWidth="1"/>
    <col min="4361" max="4361" width="11.85546875" style="55" customWidth="1"/>
    <col min="4362" max="4362" width="16" style="55" customWidth="1"/>
    <col min="4363" max="4363" width="12" style="55" customWidth="1"/>
    <col min="4364" max="4364" width="16.140625" style="55" customWidth="1"/>
    <col min="4365" max="4365" width="11.7109375" style="55" customWidth="1"/>
    <col min="4366" max="4366" width="15.85546875" style="55" customWidth="1"/>
    <col min="4367" max="4367" width="13.5703125" style="55" customWidth="1"/>
    <col min="4368" max="4368" width="8.7109375" style="55" customWidth="1"/>
    <col min="4369" max="4369" width="9.5703125" style="55" customWidth="1"/>
    <col min="4370" max="4370" width="15.28515625" style="55" customWidth="1"/>
    <col min="4371" max="4371" width="13.28515625" style="55" customWidth="1"/>
    <col min="4372" max="4608" width="11.42578125" style="55"/>
    <col min="4609" max="4609" width="22" style="55" customWidth="1"/>
    <col min="4610" max="4610" width="9.28515625" style="55" customWidth="1"/>
    <col min="4611" max="4611" width="22.42578125" style="55" customWidth="1"/>
    <col min="4612" max="4614" width="20.28515625" style="55" customWidth="1"/>
    <col min="4615" max="4615" width="16.5703125" style="55" customWidth="1"/>
    <col min="4616" max="4616" width="16.28515625" style="55" customWidth="1"/>
    <col min="4617" max="4617" width="11.85546875" style="55" customWidth="1"/>
    <col min="4618" max="4618" width="16" style="55" customWidth="1"/>
    <col min="4619" max="4619" width="12" style="55" customWidth="1"/>
    <col min="4620" max="4620" width="16.140625" style="55" customWidth="1"/>
    <col min="4621" max="4621" width="11.7109375" style="55" customWidth="1"/>
    <col min="4622" max="4622" width="15.85546875" style="55" customWidth="1"/>
    <col min="4623" max="4623" width="13.5703125" style="55" customWidth="1"/>
    <col min="4624" max="4624" width="8.7109375" style="55" customWidth="1"/>
    <col min="4625" max="4625" width="9.5703125" style="55" customWidth="1"/>
    <col min="4626" max="4626" width="15.28515625" style="55" customWidth="1"/>
    <col min="4627" max="4627" width="13.28515625" style="55" customWidth="1"/>
    <col min="4628" max="4864" width="11.42578125" style="55"/>
    <col min="4865" max="4865" width="22" style="55" customWidth="1"/>
    <col min="4866" max="4866" width="9.28515625" style="55" customWidth="1"/>
    <col min="4867" max="4867" width="22.42578125" style="55" customWidth="1"/>
    <col min="4868" max="4870" width="20.28515625" style="55" customWidth="1"/>
    <col min="4871" max="4871" width="16.5703125" style="55" customWidth="1"/>
    <col min="4872" max="4872" width="16.28515625" style="55" customWidth="1"/>
    <col min="4873" max="4873" width="11.85546875" style="55" customWidth="1"/>
    <col min="4874" max="4874" width="16" style="55" customWidth="1"/>
    <col min="4875" max="4875" width="12" style="55" customWidth="1"/>
    <col min="4876" max="4876" width="16.140625" style="55" customWidth="1"/>
    <col min="4877" max="4877" width="11.7109375" style="55" customWidth="1"/>
    <col min="4878" max="4878" width="15.85546875" style="55" customWidth="1"/>
    <col min="4879" max="4879" width="13.5703125" style="55" customWidth="1"/>
    <col min="4880" max="4880" width="8.7109375" style="55" customWidth="1"/>
    <col min="4881" max="4881" width="9.5703125" style="55" customWidth="1"/>
    <col min="4882" max="4882" width="15.28515625" style="55" customWidth="1"/>
    <col min="4883" max="4883" width="13.28515625" style="55" customWidth="1"/>
    <col min="4884" max="5120" width="11.42578125" style="55"/>
    <col min="5121" max="5121" width="22" style="55" customWidth="1"/>
    <col min="5122" max="5122" width="9.28515625" style="55" customWidth="1"/>
    <col min="5123" max="5123" width="22.42578125" style="55" customWidth="1"/>
    <col min="5124" max="5126" width="20.28515625" style="55" customWidth="1"/>
    <col min="5127" max="5127" width="16.5703125" style="55" customWidth="1"/>
    <col min="5128" max="5128" width="16.28515625" style="55" customWidth="1"/>
    <col min="5129" max="5129" width="11.85546875" style="55" customWidth="1"/>
    <col min="5130" max="5130" width="16" style="55" customWidth="1"/>
    <col min="5131" max="5131" width="12" style="55" customWidth="1"/>
    <col min="5132" max="5132" width="16.140625" style="55" customWidth="1"/>
    <col min="5133" max="5133" width="11.7109375" style="55" customWidth="1"/>
    <col min="5134" max="5134" width="15.85546875" style="55" customWidth="1"/>
    <col min="5135" max="5135" width="13.5703125" style="55" customWidth="1"/>
    <col min="5136" max="5136" width="8.7109375" style="55" customWidth="1"/>
    <col min="5137" max="5137" width="9.5703125" style="55" customWidth="1"/>
    <col min="5138" max="5138" width="15.28515625" style="55" customWidth="1"/>
    <col min="5139" max="5139" width="13.28515625" style="55" customWidth="1"/>
    <col min="5140" max="5376" width="11.42578125" style="55"/>
    <col min="5377" max="5377" width="22" style="55" customWidth="1"/>
    <col min="5378" max="5378" width="9.28515625" style="55" customWidth="1"/>
    <col min="5379" max="5379" width="22.42578125" style="55" customWidth="1"/>
    <col min="5380" max="5382" width="20.28515625" style="55" customWidth="1"/>
    <col min="5383" max="5383" width="16.5703125" style="55" customWidth="1"/>
    <col min="5384" max="5384" width="16.28515625" style="55" customWidth="1"/>
    <col min="5385" max="5385" width="11.85546875" style="55" customWidth="1"/>
    <col min="5386" max="5386" width="16" style="55" customWidth="1"/>
    <col min="5387" max="5387" width="12" style="55" customWidth="1"/>
    <col min="5388" max="5388" width="16.140625" style="55" customWidth="1"/>
    <col min="5389" max="5389" width="11.7109375" style="55" customWidth="1"/>
    <col min="5390" max="5390" width="15.85546875" style="55" customWidth="1"/>
    <col min="5391" max="5391" width="13.5703125" style="55" customWidth="1"/>
    <col min="5392" max="5392" width="8.7109375" style="55" customWidth="1"/>
    <col min="5393" max="5393" width="9.5703125" style="55" customWidth="1"/>
    <col min="5394" max="5394" width="15.28515625" style="55" customWidth="1"/>
    <col min="5395" max="5395" width="13.28515625" style="55" customWidth="1"/>
    <col min="5396" max="5632" width="11.42578125" style="55"/>
    <col min="5633" max="5633" width="22" style="55" customWidth="1"/>
    <col min="5634" max="5634" width="9.28515625" style="55" customWidth="1"/>
    <col min="5635" max="5635" width="22.42578125" style="55" customWidth="1"/>
    <col min="5636" max="5638" width="20.28515625" style="55" customWidth="1"/>
    <col min="5639" max="5639" width="16.5703125" style="55" customWidth="1"/>
    <col min="5640" max="5640" width="16.28515625" style="55" customWidth="1"/>
    <col min="5641" max="5641" width="11.85546875" style="55" customWidth="1"/>
    <col min="5642" max="5642" width="16" style="55" customWidth="1"/>
    <col min="5643" max="5643" width="12" style="55" customWidth="1"/>
    <col min="5644" max="5644" width="16.140625" style="55" customWidth="1"/>
    <col min="5645" max="5645" width="11.7109375" style="55" customWidth="1"/>
    <col min="5646" max="5646" width="15.85546875" style="55" customWidth="1"/>
    <col min="5647" max="5647" width="13.5703125" style="55" customWidth="1"/>
    <col min="5648" max="5648" width="8.7109375" style="55" customWidth="1"/>
    <col min="5649" max="5649" width="9.5703125" style="55" customWidth="1"/>
    <col min="5650" max="5650" width="15.28515625" style="55" customWidth="1"/>
    <col min="5651" max="5651" width="13.28515625" style="55" customWidth="1"/>
    <col min="5652" max="5888" width="11.42578125" style="55"/>
    <col min="5889" max="5889" width="22" style="55" customWidth="1"/>
    <col min="5890" max="5890" width="9.28515625" style="55" customWidth="1"/>
    <col min="5891" max="5891" width="22.42578125" style="55" customWidth="1"/>
    <col min="5892" max="5894" width="20.28515625" style="55" customWidth="1"/>
    <col min="5895" max="5895" width="16.5703125" style="55" customWidth="1"/>
    <col min="5896" max="5896" width="16.28515625" style="55" customWidth="1"/>
    <col min="5897" max="5897" width="11.85546875" style="55" customWidth="1"/>
    <col min="5898" max="5898" width="16" style="55" customWidth="1"/>
    <col min="5899" max="5899" width="12" style="55" customWidth="1"/>
    <col min="5900" max="5900" width="16.140625" style="55" customWidth="1"/>
    <col min="5901" max="5901" width="11.7109375" style="55" customWidth="1"/>
    <col min="5902" max="5902" width="15.85546875" style="55" customWidth="1"/>
    <col min="5903" max="5903" width="13.5703125" style="55" customWidth="1"/>
    <col min="5904" max="5904" width="8.7109375" style="55" customWidth="1"/>
    <col min="5905" max="5905" width="9.5703125" style="55" customWidth="1"/>
    <col min="5906" max="5906" width="15.28515625" style="55" customWidth="1"/>
    <col min="5907" max="5907" width="13.28515625" style="55" customWidth="1"/>
    <col min="5908" max="6144" width="11.42578125" style="55"/>
    <col min="6145" max="6145" width="22" style="55" customWidth="1"/>
    <col min="6146" max="6146" width="9.28515625" style="55" customWidth="1"/>
    <col min="6147" max="6147" width="22.42578125" style="55" customWidth="1"/>
    <col min="6148" max="6150" width="20.28515625" style="55" customWidth="1"/>
    <col min="6151" max="6151" width="16.5703125" style="55" customWidth="1"/>
    <col min="6152" max="6152" width="16.28515625" style="55" customWidth="1"/>
    <col min="6153" max="6153" width="11.85546875" style="55" customWidth="1"/>
    <col min="6154" max="6154" width="16" style="55" customWidth="1"/>
    <col min="6155" max="6155" width="12" style="55" customWidth="1"/>
    <col min="6156" max="6156" width="16.140625" style="55" customWidth="1"/>
    <col min="6157" max="6157" width="11.7109375" style="55" customWidth="1"/>
    <col min="6158" max="6158" width="15.85546875" style="55" customWidth="1"/>
    <col min="6159" max="6159" width="13.5703125" style="55" customWidth="1"/>
    <col min="6160" max="6160" width="8.7109375" style="55" customWidth="1"/>
    <col min="6161" max="6161" width="9.5703125" style="55" customWidth="1"/>
    <col min="6162" max="6162" width="15.28515625" style="55" customWidth="1"/>
    <col min="6163" max="6163" width="13.28515625" style="55" customWidth="1"/>
    <col min="6164" max="6400" width="11.42578125" style="55"/>
    <col min="6401" max="6401" width="22" style="55" customWidth="1"/>
    <col min="6402" max="6402" width="9.28515625" style="55" customWidth="1"/>
    <col min="6403" max="6403" width="22.42578125" style="55" customWidth="1"/>
    <col min="6404" max="6406" width="20.28515625" style="55" customWidth="1"/>
    <col min="6407" max="6407" width="16.5703125" style="55" customWidth="1"/>
    <col min="6408" max="6408" width="16.28515625" style="55" customWidth="1"/>
    <col min="6409" max="6409" width="11.85546875" style="55" customWidth="1"/>
    <col min="6410" max="6410" width="16" style="55" customWidth="1"/>
    <col min="6411" max="6411" width="12" style="55" customWidth="1"/>
    <col min="6412" max="6412" width="16.140625" style="55" customWidth="1"/>
    <col min="6413" max="6413" width="11.7109375" style="55" customWidth="1"/>
    <col min="6414" max="6414" width="15.85546875" style="55" customWidth="1"/>
    <col min="6415" max="6415" width="13.5703125" style="55" customWidth="1"/>
    <col min="6416" max="6416" width="8.7109375" style="55" customWidth="1"/>
    <col min="6417" max="6417" width="9.5703125" style="55" customWidth="1"/>
    <col min="6418" max="6418" width="15.28515625" style="55" customWidth="1"/>
    <col min="6419" max="6419" width="13.28515625" style="55" customWidth="1"/>
    <col min="6420" max="6656" width="11.42578125" style="55"/>
    <col min="6657" max="6657" width="22" style="55" customWidth="1"/>
    <col min="6658" max="6658" width="9.28515625" style="55" customWidth="1"/>
    <col min="6659" max="6659" width="22.42578125" style="55" customWidth="1"/>
    <col min="6660" max="6662" width="20.28515625" style="55" customWidth="1"/>
    <col min="6663" max="6663" width="16.5703125" style="55" customWidth="1"/>
    <col min="6664" max="6664" width="16.28515625" style="55" customWidth="1"/>
    <col min="6665" max="6665" width="11.85546875" style="55" customWidth="1"/>
    <col min="6666" max="6666" width="16" style="55" customWidth="1"/>
    <col min="6667" max="6667" width="12" style="55" customWidth="1"/>
    <col min="6668" max="6668" width="16.140625" style="55" customWidth="1"/>
    <col min="6669" max="6669" width="11.7109375" style="55" customWidth="1"/>
    <col min="6670" max="6670" width="15.85546875" style="55" customWidth="1"/>
    <col min="6671" max="6671" width="13.5703125" style="55" customWidth="1"/>
    <col min="6672" max="6672" width="8.7109375" style="55" customWidth="1"/>
    <col min="6673" max="6673" width="9.5703125" style="55" customWidth="1"/>
    <col min="6674" max="6674" width="15.28515625" style="55" customWidth="1"/>
    <col min="6675" max="6675" width="13.28515625" style="55" customWidth="1"/>
    <col min="6676" max="6912" width="11.42578125" style="55"/>
    <col min="6913" max="6913" width="22" style="55" customWidth="1"/>
    <col min="6914" max="6914" width="9.28515625" style="55" customWidth="1"/>
    <col min="6915" max="6915" width="22.42578125" style="55" customWidth="1"/>
    <col min="6916" max="6918" width="20.28515625" style="55" customWidth="1"/>
    <col min="6919" max="6919" width="16.5703125" style="55" customWidth="1"/>
    <col min="6920" max="6920" width="16.28515625" style="55" customWidth="1"/>
    <col min="6921" max="6921" width="11.85546875" style="55" customWidth="1"/>
    <col min="6922" max="6922" width="16" style="55" customWidth="1"/>
    <col min="6923" max="6923" width="12" style="55" customWidth="1"/>
    <col min="6924" max="6924" width="16.140625" style="55" customWidth="1"/>
    <col min="6925" max="6925" width="11.7109375" style="55" customWidth="1"/>
    <col min="6926" max="6926" width="15.85546875" style="55" customWidth="1"/>
    <col min="6927" max="6927" width="13.5703125" style="55" customWidth="1"/>
    <col min="6928" max="6928" width="8.7109375" style="55" customWidth="1"/>
    <col min="6929" max="6929" width="9.5703125" style="55" customWidth="1"/>
    <col min="6930" max="6930" width="15.28515625" style="55" customWidth="1"/>
    <col min="6931" max="6931" width="13.28515625" style="55" customWidth="1"/>
    <col min="6932" max="7168" width="11.42578125" style="55"/>
    <col min="7169" max="7169" width="22" style="55" customWidth="1"/>
    <col min="7170" max="7170" width="9.28515625" style="55" customWidth="1"/>
    <col min="7171" max="7171" width="22.42578125" style="55" customWidth="1"/>
    <col min="7172" max="7174" width="20.28515625" style="55" customWidth="1"/>
    <col min="7175" max="7175" width="16.5703125" style="55" customWidth="1"/>
    <col min="7176" max="7176" width="16.28515625" style="55" customWidth="1"/>
    <col min="7177" max="7177" width="11.85546875" style="55" customWidth="1"/>
    <col min="7178" max="7178" width="16" style="55" customWidth="1"/>
    <col min="7179" max="7179" width="12" style="55" customWidth="1"/>
    <col min="7180" max="7180" width="16.140625" style="55" customWidth="1"/>
    <col min="7181" max="7181" width="11.7109375" style="55" customWidth="1"/>
    <col min="7182" max="7182" width="15.85546875" style="55" customWidth="1"/>
    <col min="7183" max="7183" width="13.5703125" style="55" customWidth="1"/>
    <col min="7184" max="7184" width="8.7109375" style="55" customWidth="1"/>
    <col min="7185" max="7185" width="9.5703125" style="55" customWidth="1"/>
    <col min="7186" max="7186" width="15.28515625" style="55" customWidth="1"/>
    <col min="7187" max="7187" width="13.28515625" style="55" customWidth="1"/>
    <col min="7188" max="7424" width="11.42578125" style="55"/>
    <col min="7425" max="7425" width="22" style="55" customWidth="1"/>
    <col min="7426" max="7426" width="9.28515625" style="55" customWidth="1"/>
    <col min="7427" max="7427" width="22.42578125" style="55" customWidth="1"/>
    <col min="7428" max="7430" width="20.28515625" style="55" customWidth="1"/>
    <col min="7431" max="7431" width="16.5703125" style="55" customWidth="1"/>
    <col min="7432" max="7432" width="16.28515625" style="55" customWidth="1"/>
    <col min="7433" max="7433" width="11.85546875" style="55" customWidth="1"/>
    <col min="7434" max="7434" width="16" style="55" customWidth="1"/>
    <col min="7435" max="7435" width="12" style="55" customWidth="1"/>
    <col min="7436" max="7436" width="16.140625" style="55" customWidth="1"/>
    <col min="7437" max="7437" width="11.7109375" style="55" customWidth="1"/>
    <col min="7438" max="7438" width="15.85546875" style="55" customWidth="1"/>
    <col min="7439" max="7439" width="13.5703125" style="55" customWidth="1"/>
    <col min="7440" max="7440" width="8.7109375" style="55" customWidth="1"/>
    <col min="7441" max="7441" width="9.5703125" style="55" customWidth="1"/>
    <col min="7442" max="7442" width="15.28515625" style="55" customWidth="1"/>
    <col min="7443" max="7443" width="13.28515625" style="55" customWidth="1"/>
    <col min="7444" max="7680" width="11.42578125" style="55"/>
    <col min="7681" max="7681" width="22" style="55" customWidth="1"/>
    <col min="7682" max="7682" width="9.28515625" style="55" customWidth="1"/>
    <col min="7683" max="7683" width="22.42578125" style="55" customWidth="1"/>
    <col min="7684" max="7686" width="20.28515625" style="55" customWidth="1"/>
    <col min="7687" max="7687" width="16.5703125" style="55" customWidth="1"/>
    <col min="7688" max="7688" width="16.28515625" style="55" customWidth="1"/>
    <col min="7689" max="7689" width="11.85546875" style="55" customWidth="1"/>
    <col min="7690" max="7690" width="16" style="55" customWidth="1"/>
    <col min="7691" max="7691" width="12" style="55" customWidth="1"/>
    <col min="7692" max="7692" width="16.140625" style="55" customWidth="1"/>
    <col min="7693" max="7693" width="11.7109375" style="55" customWidth="1"/>
    <col min="7694" max="7694" width="15.85546875" style="55" customWidth="1"/>
    <col min="7695" max="7695" width="13.5703125" style="55" customWidth="1"/>
    <col min="7696" max="7696" width="8.7109375" style="55" customWidth="1"/>
    <col min="7697" max="7697" width="9.5703125" style="55" customWidth="1"/>
    <col min="7698" max="7698" width="15.28515625" style="55" customWidth="1"/>
    <col min="7699" max="7699" width="13.28515625" style="55" customWidth="1"/>
    <col min="7700" max="7936" width="11.42578125" style="55"/>
    <col min="7937" max="7937" width="22" style="55" customWidth="1"/>
    <col min="7938" max="7938" width="9.28515625" style="55" customWidth="1"/>
    <col min="7939" max="7939" width="22.42578125" style="55" customWidth="1"/>
    <col min="7940" max="7942" width="20.28515625" style="55" customWidth="1"/>
    <col min="7943" max="7943" width="16.5703125" style="55" customWidth="1"/>
    <col min="7944" max="7944" width="16.28515625" style="55" customWidth="1"/>
    <col min="7945" max="7945" width="11.85546875" style="55" customWidth="1"/>
    <col min="7946" max="7946" width="16" style="55" customWidth="1"/>
    <col min="7947" max="7947" width="12" style="55" customWidth="1"/>
    <col min="7948" max="7948" width="16.140625" style="55" customWidth="1"/>
    <col min="7949" max="7949" width="11.7109375" style="55" customWidth="1"/>
    <col min="7950" max="7950" width="15.85546875" style="55" customWidth="1"/>
    <col min="7951" max="7951" width="13.5703125" style="55" customWidth="1"/>
    <col min="7952" max="7952" width="8.7109375" style="55" customWidth="1"/>
    <col min="7953" max="7953" width="9.5703125" style="55" customWidth="1"/>
    <col min="7954" max="7954" width="15.28515625" style="55" customWidth="1"/>
    <col min="7955" max="7955" width="13.28515625" style="55" customWidth="1"/>
    <col min="7956" max="8192" width="11.42578125" style="55"/>
    <col min="8193" max="8193" width="22" style="55" customWidth="1"/>
    <col min="8194" max="8194" width="9.28515625" style="55" customWidth="1"/>
    <col min="8195" max="8195" width="22.42578125" style="55" customWidth="1"/>
    <col min="8196" max="8198" width="20.28515625" style="55" customWidth="1"/>
    <col min="8199" max="8199" width="16.5703125" style="55" customWidth="1"/>
    <col min="8200" max="8200" width="16.28515625" style="55" customWidth="1"/>
    <col min="8201" max="8201" width="11.85546875" style="55" customWidth="1"/>
    <col min="8202" max="8202" width="16" style="55" customWidth="1"/>
    <col min="8203" max="8203" width="12" style="55" customWidth="1"/>
    <col min="8204" max="8204" width="16.140625" style="55" customWidth="1"/>
    <col min="8205" max="8205" width="11.7109375" style="55" customWidth="1"/>
    <col min="8206" max="8206" width="15.85546875" style="55" customWidth="1"/>
    <col min="8207" max="8207" width="13.5703125" style="55" customWidth="1"/>
    <col min="8208" max="8208" width="8.7109375" style="55" customWidth="1"/>
    <col min="8209" max="8209" width="9.5703125" style="55" customWidth="1"/>
    <col min="8210" max="8210" width="15.28515625" style="55" customWidth="1"/>
    <col min="8211" max="8211" width="13.28515625" style="55" customWidth="1"/>
    <col min="8212" max="8448" width="11.42578125" style="55"/>
    <col min="8449" max="8449" width="22" style="55" customWidth="1"/>
    <col min="8450" max="8450" width="9.28515625" style="55" customWidth="1"/>
    <col min="8451" max="8451" width="22.42578125" style="55" customWidth="1"/>
    <col min="8452" max="8454" width="20.28515625" style="55" customWidth="1"/>
    <col min="8455" max="8455" width="16.5703125" style="55" customWidth="1"/>
    <col min="8456" max="8456" width="16.28515625" style="55" customWidth="1"/>
    <col min="8457" max="8457" width="11.85546875" style="55" customWidth="1"/>
    <col min="8458" max="8458" width="16" style="55" customWidth="1"/>
    <col min="8459" max="8459" width="12" style="55" customWidth="1"/>
    <col min="8460" max="8460" width="16.140625" style="55" customWidth="1"/>
    <col min="8461" max="8461" width="11.7109375" style="55" customWidth="1"/>
    <col min="8462" max="8462" width="15.85546875" style="55" customWidth="1"/>
    <col min="8463" max="8463" width="13.5703125" style="55" customWidth="1"/>
    <col min="8464" max="8464" width="8.7109375" style="55" customWidth="1"/>
    <col min="8465" max="8465" width="9.5703125" style="55" customWidth="1"/>
    <col min="8466" max="8466" width="15.28515625" style="55" customWidth="1"/>
    <col min="8467" max="8467" width="13.28515625" style="55" customWidth="1"/>
    <col min="8468" max="8704" width="11.42578125" style="55"/>
    <col min="8705" max="8705" width="22" style="55" customWidth="1"/>
    <col min="8706" max="8706" width="9.28515625" style="55" customWidth="1"/>
    <col min="8707" max="8707" width="22.42578125" style="55" customWidth="1"/>
    <col min="8708" max="8710" width="20.28515625" style="55" customWidth="1"/>
    <col min="8711" max="8711" width="16.5703125" style="55" customWidth="1"/>
    <col min="8712" max="8712" width="16.28515625" style="55" customWidth="1"/>
    <col min="8713" max="8713" width="11.85546875" style="55" customWidth="1"/>
    <col min="8714" max="8714" width="16" style="55" customWidth="1"/>
    <col min="8715" max="8715" width="12" style="55" customWidth="1"/>
    <col min="8716" max="8716" width="16.140625" style="55" customWidth="1"/>
    <col min="8717" max="8717" width="11.7109375" style="55" customWidth="1"/>
    <col min="8718" max="8718" width="15.85546875" style="55" customWidth="1"/>
    <col min="8719" max="8719" width="13.5703125" style="55" customWidth="1"/>
    <col min="8720" max="8720" width="8.7109375" style="55" customWidth="1"/>
    <col min="8721" max="8721" width="9.5703125" style="55" customWidth="1"/>
    <col min="8722" max="8722" width="15.28515625" style="55" customWidth="1"/>
    <col min="8723" max="8723" width="13.28515625" style="55" customWidth="1"/>
    <col min="8724" max="8960" width="11.42578125" style="55"/>
    <col min="8961" max="8961" width="22" style="55" customWidth="1"/>
    <col min="8962" max="8962" width="9.28515625" style="55" customWidth="1"/>
    <col min="8963" max="8963" width="22.42578125" style="55" customWidth="1"/>
    <col min="8964" max="8966" width="20.28515625" style="55" customWidth="1"/>
    <col min="8967" max="8967" width="16.5703125" style="55" customWidth="1"/>
    <col min="8968" max="8968" width="16.28515625" style="55" customWidth="1"/>
    <col min="8969" max="8969" width="11.85546875" style="55" customWidth="1"/>
    <col min="8970" max="8970" width="16" style="55" customWidth="1"/>
    <col min="8971" max="8971" width="12" style="55" customWidth="1"/>
    <col min="8972" max="8972" width="16.140625" style="55" customWidth="1"/>
    <col min="8973" max="8973" width="11.7109375" style="55" customWidth="1"/>
    <col min="8974" max="8974" width="15.85546875" style="55" customWidth="1"/>
    <col min="8975" max="8975" width="13.5703125" style="55" customWidth="1"/>
    <col min="8976" max="8976" width="8.7109375" style="55" customWidth="1"/>
    <col min="8977" max="8977" width="9.5703125" style="55" customWidth="1"/>
    <col min="8978" max="8978" width="15.28515625" style="55" customWidth="1"/>
    <col min="8979" max="8979" width="13.28515625" style="55" customWidth="1"/>
    <col min="8980" max="9216" width="11.42578125" style="55"/>
    <col min="9217" max="9217" width="22" style="55" customWidth="1"/>
    <col min="9218" max="9218" width="9.28515625" style="55" customWidth="1"/>
    <col min="9219" max="9219" width="22.42578125" style="55" customWidth="1"/>
    <col min="9220" max="9222" width="20.28515625" style="55" customWidth="1"/>
    <col min="9223" max="9223" width="16.5703125" style="55" customWidth="1"/>
    <col min="9224" max="9224" width="16.28515625" style="55" customWidth="1"/>
    <col min="9225" max="9225" width="11.85546875" style="55" customWidth="1"/>
    <col min="9226" max="9226" width="16" style="55" customWidth="1"/>
    <col min="9227" max="9227" width="12" style="55" customWidth="1"/>
    <col min="9228" max="9228" width="16.140625" style="55" customWidth="1"/>
    <col min="9229" max="9229" width="11.7109375" style="55" customWidth="1"/>
    <col min="9230" max="9230" width="15.85546875" style="55" customWidth="1"/>
    <col min="9231" max="9231" width="13.5703125" style="55" customWidth="1"/>
    <col min="9232" max="9232" width="8.7109375" style="55" customWidth="1"/>
    <col min="9233" max="9233" width="9.5703125" style="55" customWidth="1"/>
    <col min="9234" max="9234" width="15.28515625" style="55" customWidth="1"/>
    <col min="9235" max="9235" width="13.28515625" style="55" customWidth="1"/>
    <col min="9236" max="9472" width="11.42578125" style="55"/>
    <col min="9473" max="9473" width="22" style="55" customWidth="1"/>
    <col min="9474" max="9474" width="9.28515625" style="55" customWidth="1"/>
    <col min="9475" max="9475" width="22.42578125" style="55" customWidth="1"/>
    <col min="9476" max="9478" width="20.28515625" style="55" customWidth="1"/>
    <col min="9479" max="9479" width="16.5703125" style="55" customWidth="1"/>
    <col min="9480" max="9480" width="16.28515625" style="55" customWidth="1"/>
    <col min="9481" max="9481" width="11.85546875" style="55" customWidth="1"/>
    <col min="9482" max="9482" width="16" style="55" customWidth="1"/>
    <col min="9483" max="9483" width="12" style="55" customWidth="1"/>
    <col min="9484" max="9484" width="16.140625" style="55" customWidth="1"/>
    <col min="9485" max="9485" width="11.7109375" style="55" customWidth="1"/>
    <col min="9486" max="9486" width="15.85546875" style="55" customWidth="1"/>
    <col min="9487" max="9487" width="13.5703125" style="55" customWidth="1"/>
    <col min="9488" max="9488" width="8.7109375" style="55" customWidth="1"/>
    <col min="9489" max="9489" width="9.5703125" style="55" customWidth="1"/>
    <col min="9490" max="9490" width="15.28515625" style="55" customWidth="1"/>
    <col min="9491" max="9491" width="13.28515625" style="55" customWidth="1"/>
    <col min="9492" max="9728" width="11.42578125" style="55"/>
    <col min="9729" max="9729" width="22" style="55" customWidth="1"/>
    <col min="9730" max="9730" width="9.28515625" style="55" customWidth="1"/>
    <col min="9731" max="9731" width="22.42578125" style="55" customWidth="1"/>
    <col min="9732" max="9734" width="20.28515625" style="55" customWidth="1"/>
    <col min="9735" max="9735" width="16.5703125" style="55" customWidth="1"/>
    <col min="9736" max="9736" width="16.28515625" style="55" customWidth="1"/>
    <col min="9737" max="9737" width="11.85546875" style="55" customWidth="1"/>
    <col min="9738" max="9738" width="16" style="55" customWidth="1"/>
    <col min="9739" max="9739" width="12" style="55" customWidth="1"/>
    <col min="9740" max="9740" width="16.140625" style="55" customWidth="1"/>
    <col min="9741" max="9741" width="11.7109375" style="55" customWidth="1"/>
    <col min="9742" max="9742" width="15.85546875" style="55" customWidth="1"/>
    <col min="9743" max="9743" width="13.5703125" style="55" customWidth="1"/>
    <col min="9744" max="9744" width="8.7109375" style="55" customWidth="1"/>
    <col min="9745" max="9745" width="9.5703125" style="55" customWidth="1"/>
    <col min="9746" max="9746" width="15.28515625" style="55" customWidth="1"/>
    <col min="9747" max="9747" width="13.28515625" style="55" customWidth="1"/>
    <col min="9748" max="9984" width="11.42578125" style="55"/>
    <col min="9985" max="9985" width="22" style="55" customWidth="1"/>
    <col min="9986" max="9986" width="9.28515625" style="55" customWidth="1"/>
    <col min="9987" max="9987" width="22.42578125" style="55" customWidth="1"/>
    <col min="9988" max="9990" width="20.28515625" style="55" customWidth="1"/>
    <col min="9991" max="9991" width="16.5703125" style="55" customWidth="1"/>
    <col min="9992" max="9992" width="16.28515625" style="55" customWidth="1"/>
    <col min="9993" max="9993" width="11.85546875" style="55" customWidth="1"/>
    <col min="9994" max="9994" width="16" style="55" customWidth="1"/>
    <col min="9995" max="9995" width="12" style="55" customWidth="1"/>
    <col min="9996" max="9996" width="16.140625" style="55" customWidth="1"/>
    <col min="9997" max="9997" width="11.7109375" style="55" customWidth="1"/>
    <col min="9998" max="9998" width="15.85546875" style="55" customWidth="1"/>
    <col min="9999" max="9999" width="13.5703125" style="55" customWidth="1"/>
    <col min="10000" max="10000" width="8.7109375" style="55" customWidth="1"/>
    <col min="10001" max="10001" width="9.5703125" style="55" customWidth="1"/>
    <col min="10002" max="10002" width="15.28515625" style="55" customWidth="1"/>
    <col min="10003" max="10003" width="13.28515625" style="55" customWidth="1"/>
    <col min="10004" max="10240" width="11.42578125" style="55"/>
    <col min="10241" max="10241" width="22" style="55" customWidth="1"/>
    <col min="10242" max="10242" width="9.28515625" style="55" customWidth="1"/>
    <col min="10243" max="10243" width="22.42578125" style="55" customWidth="1"/>
    <col min="10244" max="10246" width="20.28515625" style="55" customWidth="1"/>
    <col min="10247" max="10247" width="16.5703125" style="55" customWidth="1"/>
    <col min="10248" max="10248" width="16.28515625" style="55" customWidth="1"/>
    <col min="10249" max="10249" width="11.85546875" style="55" customWidth="1"/>
    <col min="10250" max="10250" width="16" style="55" customWidth="1"/>
    <col min="10251" max="10251" width="12" style="55" customWidth="1"/>
    <col min="10252" max="10252" width="16.140625" style="55" customWidth="1"/>
    <col min="10253" max="10253" width="11.7109375" style="55" customWidth="1"/>
    <col min="10254" max="10254" width="15.85546875" style="55" customWidth="1"/>
    <col min="10255" max="10255" width="13.5703125" style="55" customWidth="1"/>
    <col min="10256" max="10256" width="8.7109375" style="55" customWidth="1"/>
    <col min="10257" max="10257" width="9.5703125" style="55" customWidth="1"/>
    <col min="10258" max="10258" width="15.28515625" style="55" customWidth="1"/>
    <col min="10259" max="10259" width="13.28515625" style="55" customWidth="1"/>
    <col min="10260" max="10496" width="11.42578125" style="55"/>
    <col min="10497" max="10497" width="22" style="55" customWidth="1"/>
    <col min="10498" max="10498" width="9.28515625" style="55" customWidth="1"/>
    <col min="10499" max="10499" width="22.42578125" style="55" customWidth="1"/>
    <col min="10500" max="10502" width="20.28515625" style="55" customWidth="1"/>
    <col min="10503" max="10503" width="16.5703125" style="55" customWidth="1"/>
    <col min="10504" max="10504" width="16.28515625" style="55" customWidth="1"/>
    <col min="10505" max="10505" width="11.85546875" style="55" customWidth="1"/>
    <col min="10506" max="10506" width="16" style="55" customWidth="1"/>
    <col min="10507" max="10507" width="12" style="55" customWidth="1"/>
    <col min="10508" max="10508" width="16.140625" style="55" customWidth="1"/>
    <col min="10509" max="10509" width="11.7109375" style="55" customWidth="1"/>
    <col min="10510" max="10510" width="15.85546875" style="55" customWidth="1"/>
    <col min="10511" max="10511" width="13.5703125" style="55" customWidth="1"/>
    <col min="10512" max="10512" width="8.7109375" style="55" customWidth="1"/>
    <col min="10513" max="10513" width="9.5703125" style="55" customWidth="1"/>
    <col min="10514" max="10514" width="15.28515625" style="55" customWidth="1"/>
    <col min="10515" max="10515" width="13.28515625" style="55" customWidth="1"/>
    <col min="10516" max="10752" width="11.42578125" style="55"/>
    <col min="10753" max="10753" width="22" style="55" customWidth="1"/>
    <col min="10754" max="10754" width="9.28515625" style="55" customWidth="1"/>
    <col min="10755" max="10755" width="22.42578125" style="55" customWidth="1"/>
    <col min="10756" max="10758" width="20.28515625" style="55" customWidth="1"/>
    <col min="10759" max="10759" width="16.5703125" style="55" customWidth="1"/>
    <col min="10760" max="10760" width="16.28515625" style="55" customWidth="1"/>
    <col min="10761" max="10761" width="11.85546875" style="55" customWidth="1"/>
    <col min="10762" max="10762" width="16" style="55" customWidth="1"/>
    <col min="10763" max="10763" width="12" style="55" customWidth="1"/>
    <col min="10764" max="10764" width="16.140625" style="55" customWidth="1"/>
    <col min="10765" max="10765" width="11.7109375" style="55" customWidth="1"/>
    <col min="10766" max="10766" width="15.85546875" style="55" customWidth="1"/>
    <col min="10767" max="10767" width="13.5703125" style="55" customWidth="1"/>
    <col min="10768" max="10768" width="8.7109375" style="55" customWidth="1"/>
    <col min="10769" max="10769" width="9.5703125" style="55" customWidth="1"/>
    <col min="10770" max="10770" width="15.28515625" style="55" customWidth="1"/>
    <col min="10771" max="10771" width="13.28515625" style="55" customWidth="1"/>
    <col min="10772" max="11008" width="11.42578125" style="55"/>
    <col min="11009" max="11009" width="22" style="55" customWidth="1"/>
    <col min="11010" max="11010" width="9.28515625" style="55" customWidth="1"/>
    <col min="11011" max="11011" width="22.42578125" style="55" customWidth="1"/>
    <col min="11012" max="11014" width="20.28515625" style="55" customWidth="1"/>
    <col min="11015" max="11015" width="16.5703125" style="55" customWidth="1"/>
    <col min="11016" max="11016" width="16.28515625" style="55" customWidth="1"/>
    <col min="11017" max="11017" width="11.85546875" style="55" customWidth="1"/>
    <col min="11018" max="11018" width="16" style="55" customWidth="1"/>
    <col min="11019" max="11019" width="12" style="55" customWidth="1"/>
    <col min="11020" max="11020" width="16.140625" style="55" customWidth="1"/>
    <col min="11021" max="11021" width="11.7109375" style="55" customWidth="1"/>
    <col min="11022" max="11022" width="15.85546875" style="55" customWidth="1"/>
    <col min="11023" max="11023" width="13.5703125" style="55" customWidth="1"/>
    <col min="11024" max="11024" width="8.7109375" style="55" customWidth="1"/>
    <col min="11025" max="11025" width="9.5703125" style="55" customWidth="1"/>
    <col min="11026" max="11026" width="15.28515625" style="55" customWidth="1"/>
    <col min="11027" max="11027" width="13.28515625" style="55" customWidth="1"/>
    <col min="11028" max="11264" width="11.42578125" style="55"/>
    <col min="11265" max="11265" width="22" style="55" customWidth="1"/>
    <col min="11266" max="11266" width="9.28515625" style="55" customWidth="1"/>
    <col min="11267" max="11267" width="22.42578125" style="55" customWidth="1"/>
    <col min="11268" max="11270" width="20.28515625" style="55" customWidth="1"/>
    <col min="11271" max="11271" width="16.5703125" style="55" customWidth="1"/>
    <col min="11272" max="11272" width="16.28515625" style="55" customWidth="1"/>
    <col min="11273" max="11273" width="11.85546875" style="55" customWidth="1"/>
    <col min="11274" max="11274" width="16" style="55" customWidth="1"/>
    <col min="11275" max="11275" width="12" style="55" customWidth="1"/>
    <col min="11276" max="11276" width="16.140625" style="55" customWidth="1"/>
    <col min="11277" max="11277" width="11.7109375" style="55" customWidth="1"/>
    <col min="11278" max="11278" width="15.85546875" style="55" customWidth="1"/>
    <col min="11279" max="11279" width="13.5703125" style="55" customWidth="1"/>
    <col min="11280" max="11280" width="8.7109375" style="55" customWidth="1"/>
    <col min="11281" max="11281" width="9.5703125" style="55" customWidth="1"/>
    <col min="11282" max="11282" width="15.28515625" style="55" customWidth="1"/>
    <col min="11283" max="11283" width="13.28515625" style="55" customWidth="1"/>
    <col min="11284" max="11520" width="11.42578125" style="55"/>
    <col min="11521" max="11521" width="22" style="55" customWidth="1"/>
    <col min="11522" max="11522" width="9.28515625" style="55" customWidth="1"/>
    <col min="11523" max="11523" width="22.42578125" style="55" customWidth="1"/>
    <col min="11524" max="11526" width="20.28515625" style="55" customWidth="1"/>
    <col min="11527" max="11527" width="16.5703125" style="55" customWidth="1"/>
    <col min="11528" max="11528" width="16.28515625" style="55" customWidth="1"/>
    <col min="11529" max="11529" width="11.85546875" style="55" customWidth="1"/>
    <col min="11530" max="11530" width="16" style="55" customWidth="1"/>
    <col min="11531" max="11531" width="12" style="55" customWidth="1"/>
    <col min="11532" max="11532" width="16.140625" style="55" customWidth="1"/>
    <col min="11533" max="11533" width="11.7109375" style="55" customWidth="1"/>
    <col min="11534" max="11534" width="15.85546875" style="55" customWidth="1"/>
    <col min="11535" max="11535" width="13.5703125" style="55" customWidth="1"/>
    <col min="11536" max="11536" width="8.7109375" style="55" customWidth="1"/>
    <col min="11537" max="11537" width="9.5703125" style="55" customWidth="1"/>
    <col min="11538" max="11538" width="15.28515625" style="55" customWidth="1"/>
    <col min="11539" max="11539" width="13.28515625" style="55" customWidth="1"/>
    <col min="11540" max="11776" width="11.42578125" style="55"/>
    <col min="11777" max="11777" width="22" style="55" customWidth="1"/>
    <col min="11778" max="11778" width="9.28515625" style="55" customWidth="1"/>
    <col min="11779" max="11779" width="22.42578125" style="55" customWidth="1"/>
    <col min="11780" max="11782" width="20.28515625" style="55" customWidth="1"/>
    <col min="11783" max="11783" width="16.5703125" style="55" customWidth="1"/>
    <col min="11784" max="11784" width="16.28515625" style="55" customWidth="1"/>
    <col min="11785" max="11785" width="11.85546875" style="55" customWidth="1"/>
    <col min="11786" max="11786" width="16" style="55" customWidth="1"/>
    <col min="11787" max="11787" width="12" style="55" customWidth="1"/>
    <col min="11788" max="11788" width="16.140625" style="55" customWidth="1"/>
    <col min="11789" max="11789" width="11.7109375" style="55" customWidth="1"/>
    <col min="11790" max="11790" width="15.85546875" style="55" customWidth="1"/>
    <col min="11791" max="11791" width="13.5703125" style="55" customWidth="1"/>
    <col min="11792" max="11792" width="8.7109375" style="55" customWidth="1"/>
    <col min="11793" max="11793" width="9.5703125" style="55" customWidth="1"/>
    <col min="11794" max="11794" width="15.28515625" style="55" customWidth="1"/>
    <col min="11795" max="11795" width="13.28515625" style="55" customWidth="1"/>
    <col min="11796" max="12032" width="11.42578125" style="55"/>
    <col min="12033" max="12033" width="22" style="55" customWidth="1"/>
    <col min="12034" max="12034" width="9.28515625" style="55" customWidth="1"/>
    <col min="12035" max="12035" width="22.42578125" style="55" customWidth="1"/>
    <col min="12036" max="12038" width="20.28515625" style="55" customWidth="1"/>
    <col min="12039" max="12039" width="16.5703125" style="55" customWidth="1"/>
    <col min="12040" max="12040" width="16.28515625" style="55" customWidth="1"/>
    <col min="12041" max="12041" width="11.85546875" style="55" customWidth="1"/>
    <col min="12042" max="12042" width="16" style="55" customWidth="1"/>
    <col min="12043" max="12043" width="12" style="55" customWidth="1"/>
    <col min="12044" max="12044" width="16.140625" style="55" customWidth="1"/>
    <col min="12045" max="12045" width="11.7109375" style="55" customWidth="1"/>
    <col min="12046" max="12046" width="15.85546875" style="55" customWidth="1"/>
    <col min="12047" max="12047" width="13.5703125" style="55" customWidth="1"/>
    <col min="12048" max="12048" width="8.7109375" style="55" customWidth="1"/>
    <col min="12049" max="12049" width="9.5703125" style="55" customWidth="1"/>
    <col min="12050" max="12050" width="15.28515625" style="55" customWidth="1"/>
    <col min="12051" max="12051" width="13.28515625" style="55" customWidth="1"/>
    <col min="12052" max="12288" width="11.42578125" style="55"/>
    <col min="12289" max="12289" width="22" style="55" customWidth="1"/>
    <col min="12290" max="12290" width="9.28515625" style="55" customWidth="1"/>
    <col min="12291" max="12291" width="22.42578125" style="55" customWidth="1"/>
    <col min="12292" max="12294" width="20.28515625" style="55" customWidth="1"/>
    <col min="12295" max="12295" width="16.5703125" style="55" customWidth="1"/>
    <col min="12296" max="12296" width="16.28515625" style="55" customWidth="1"/>
    <col min="12297" max="12297" width="11.85546875" style="55" customWidth="1"/>
    <col min="12298" max="12298" width="16" style="55" customWidth="1"/>
    <col min="12299" max="12299" width="12" style="55" customWidth="1"/>
    <col min="12300" max="12300" width="16.140625" style="55" customWidth="1"/>
    <col min="12301" max="12301" width="11.7109375" style="55" customWidth="1"/>
    <col min="12302" max="12302" width="15.85546875" style="55" customWidth="1"/>
    <col min="12303" max="12303" width="13.5703125" style="55" customWidth="1"/>
    <col min="12304" max="12304" width="8.7109375" style="55" customWidth="1"/>
    <col min="12305" max="12305" width="9.5703125" style="55" customWidth="1"/>
    <col min="12306" max="12306" width="15.28515625" style="55" customWidth="1"/>
    <col min="12307" max="12307" width="13.28515625" style="55" customWidth="1"/>
    <col min="12308" max="12544" width="11.42578125" style="55"/>
    <col min="12545" max="12545" width="22" style="55" customWidth="1"/>
    <col min="12546" max="12546" width="9.28515625" style="55" customWidth="1"/>
    <col min="12547" max="12547" width="22.42578125" style="55" customWidth="1"/>
    <col min="12548" max="12550" width="20.28515625" style="55" customWidth="1"/>
    <col min="12551" max="12551" width="16.5703125" style="55" customWidth="1"/>
    <col min="12552" max="12552" width="16.28515625" style="55" customWidth="1"/>
    <col min="12553" max="12553" width="11.85546875" style="55" customWidth="1"/>
    <col min="12554" max="12554" width="16" style="55" customWidth="1"/>
    <col min="12555" max="12555" width="12" style="55" customWidth="1"/>
    <col min="12556" max="12556" width="16.140625" style="55" customWidth="1"/>
    <col min="12557" max="12557" width="11.7109375" style="55" customWidth="1"/>
    <col min="12558" max="12558" width="15.85546875" style="55" customWidth="1"/>
    <col min="12559" max="12559" width="13.5703125" style="55" customWidth="1"/>
    <col min="12560" max="12560" width="8.7109375" style="55" customWidth="1"/>
    <col min="12561" max="12561" width="9.5703125" style="55" customWidth="1"/>
    <col min="12562" max="12562" width="15.28515625" style="55" customWidth="1"/>
    <col min="12563" max="12563" width="13.28515625" style="55" customWidth="1"/>
    <col min="12564" max="12800" width="11.42578125" style="55"/>
    <col min="12801" max="12801" width="22" style="55" customWidth="1"/>
    <col min="12802" max="12802" width="9.28515625" style="55" customWidth="1"/>
    <col min="12803" max="12803" width="22.42578125" style="55" customWidth="1"/>
    <col min="12804" max="12806" width="20.28515625" style="55" customWidth="1"/>
    <col min="12807" max="12807" width="16.5703125" style="55" customWidth="1"/>
    <col min="12808" max="12808" width="16.28515625" style="55" customWidth="1"/>
    <col min="12809" max="12809" width="11.85546875" style="55" customWidth="1"/>
    <col min="12810" max="12810" width="16" style="55" customWidth="1"/>
    <col min="12811" max="12811" width="12" style="55" customWidth="1"/>
    <col min="12812" max="12812" width="16.140625" style="55" customWidth="1"/>
    <col min="12813" max="12813" width="11.7109375" style="55" customWidth="1"/>
    <col min="12814" max="12814" width="15.85546875" style="55" customWidth="1"/>
    <col min="12815" max="12815" width="13.5703125" style="55" customWidth="1"/>
    <col min="12816" max="12816" width="8.7109375" style="55" customWidth="1"/>
    <col min="12817" max="12817" width="9.5703125" style="55" customWidth="1"/>
    <col min="12818" max="12818" width="15.28515625" style="55" customWidth="1"/>
    <col min="12819" max="12819" width="13.28515625" style="55" customWidth="1"/>
    <col min="12820" max="13056" width="11.42578125" style="55"/>
    <col min="13057" max="13057" width="22" style="55" customWidth="1"/>
    <col min="13058" max="13058" width="9.28515625" style="55" customWidth="1"/>
    <col min="13059" max="13059" width="22.42578125" style="55" customWidth="1"/>
    <col min="13060" max="13062" width="20.28515625" style="55" customWidth="1"/>
    <col min="13063" max="13063" width="16.5703125" style="55" customWidth="1"/>
    <col min="13064" max="13064" width="16.28515625" style="55" customWidth="1"/>
    <col min="13065" max="13065" width="11.85546875" style="55" customWidth="1"/>
    <col min="13066" max="13066" width="16" style="55" customWidth="1"/>
    <col min="13067" max="13067" width="12" style="55" customWidth="1"/>
    <col min="13068" max="13068" width="16.140625" style="55" customWidth="1"/>
    <col min="13069" max="13069" width="11.7109375" style="55" customWidth="1"/>
    <col min="13070" max="13070" width="15.85546875" style="55" customWidth="1"/>
    <col min="13071" max="13071" width="13.5703125" style="55" customWidth="1"/>
    <col min="13072" max="13072" width="8.7109375" style="55" customWidth="1"/>
    <col min="13073" max="13073" width="9.5703125" style="55" customWidth="1"/>
    <col min="13074" max="13074" width="15.28515625" style="55" customWidth="1"/>
    <col min="13075" max="13075" width="13.28515625" style="55" customWidth="1"/>
    <col min="13076" max="13312" width="11.42578125" style="55"/>
    <col min="13313" max="13313" width="22" style="55" customWidth="1"/>
    <col min="13314" max="13314" width="9.28515625" style="55" customWidth="1"/>
    <col min="13315" max="13315" width="22.42578125" style="55" customWidth="1"/>
    <col min="13316" max="13318" width="20.28515625" style="55" customWidth="1"/>
    <col min="13319" max="13319" width="16.5703125" style="55" customWidth="1"/>
    <col min="13320" max="13320" width="16.28515625" style="55" customWidth="1"/>
    <col min="13321" max="13321" width="11.85546875" style="55" customWidth="1"/>
    <col min="13322" max="13322" width="16" style="55" customWidth="1"/>
    <col min="13323" max="13323" width="12" style="55" customWidth="1"/>
    <col min="13324" max="13324" width="16.140625" style="55" customWidth="1"/>
    <col min="13325" max="13325" width="11.7109375" style="55" customWidth="1"/>
    <col min="13326" max="13326" width="15.85546875" style="55" customWidth="1"/>
    <col min="13327" max="13327" width="13.5703125" style="55" customWidth="1"/>
    <col min="13328" max="13328" width="8.7109375" style="55" customWidth="1"/>
    <col min="13329" max="13329" width="9.5703125" style="55" customWidth="1"/>
    <col min="13330" max="13330" width="15.28515625" style="55" customWidth="1"/>
    <col min="13331" max="13331" width="13.28515625" style="55" customWidth="1"/>
    <col min="13332" max="13568" width="11.42578125" style="55"/>
    <col min="13569" max="13569" width="22" style="55" customWidth="1"/>
    <col min="13570" max="13570" width="9.28515625" style="55" customWidth="1"/>
    <col min="13571" max="13571" width="22.42578125" style="55" customWidth="1"/>
    <col min="13572" max="13574" width="20.28515625" style="55" customWidth="1"/>
    <col min="13575" max="13575" width="16.5703125" style="55" customWidth="1"/>
    <col min="13576" max="13576" width="16.28515625" style="55" customWidth="1"/>
    <col min="13577" max="13577" width="11.85546875" style="55" customWidth="1"/>
    <col min="13578" max="13578" width="16" style="55" customWidth="1"/>
    <col min="13579" max="13579" width="12" style="55" customWidth="1"/>
    <col min="13580" max="13580" width="16.140625" style="55" customWidth="1"/>
    <col min="13581" max="13581" width="11.7109375" style="55" customWidth="1"/>
    <col min="13582" max="13582" width="15.85546875" style="55" customWidth="1"/>
    <col min="13583" max="13583" width="13.5703125" style="55" customWidth="1"/>
    <col min="13584" max="13584" width="8.7109375" style="55" customWidth="1"/>
    <col min="13585" max="13585" width="9.5703125" style="55" customWidth="1"/>
    <col min="13586" max="13586" width="15.28515625" style="55" customWidth="1"/>
    <col min="13587" max="13587" width="13.28515625" style="55" customWidth="1"/>
    <col min="13588" max="13824" width="11.42578125" style="55"/>
    <col min="13825" max="13825" width="22" style="55" customWidth="1"/>
    <col min="13826" max="13826" width="9.28515625" style="55" customWidth="1"/>
    <col min="13827" max="13827" width="22.42578125" style="55" customWidth="1"/>
    <col min="13828" max="13830" width="20.28515625" style="55" customWidth="1"/>
    <col min="13831" max="13831" width="16.5703125" style="55" customWidth="1"/>
    <col min="13832" max="13832" width="16.28515625" style="55" customWidth="1"/>
    <col min="13833" max="13833" width="11.85546875" style="55" customWidth="1"/>
    <col min="13834" max="13834" width="16" style="55" customWidth="1"/>
    <col min="13835" max="13835" width="12" style="55" customWidth="1"/>
    <col min="13836" max="13836" width="16.140625" style="55" customWidth="1"/>
    <col min="13837" max="13837" width="11.7109375" style="55" customWidth="1"/>
    <col min="13838" max="13838" width="15.85546875" style="55" customWidth="1"/>
    <col min="13839" max="13839" width="13.5703125" style="55" customWidth="1"/>
    <col min="13840" max="13840" width="8.7109375" style="55" customWidth="1"/>
    <col min="13841" max="13841" width="9.5703125" style="55" customWidth="1"/>
    <col min="13842" max="13842" width="15.28515625" style="55" customWidth="1"/>
    <col min="13843" max="13843" width="13.28515625" style="55" customWidth="1"/>
    <col min="13844" max="14080" width="11.42578125" style="55"/>
    <col min="14081" max="14081" width="22" style="55" customWidth="1"/>
    <col min="14082" max="14082" width="9.28515625" style="55" customWidth="1"/>
    <col min="14083" max="14083" width="22.42578125" style="55" customWidth="1"/>
    <col min="14084" max="14086" width="20.28515625" style="55" customWidth="1"/>
    <col min="14087" max="14087" width="16.5703125" style="55" customWidth="1"/>
    <col min="14088" max="14088" width="16.28515625" style="55" customWidth="1"/>
    <col min="14089" max="14089" width="11.85546875" style="55" customWidth="1"/>
    <col min="14090" max="14090" width="16" style="55" customWidth="1"/>
    <col min="14091" max="14091" width="12" style="55" customWidth="1"/>
    <col min="14092" max="14092" width="16.140625" style="55" customWidth="1"/>
    <col min="14093" max="14093" width="11.7109375" style="55" customWidth="1"/>
    <col min="14094" max="14094" width="15.85546875" style="55" customWidth="1"/>
    <col min="14095" max="14095" width="13.5703125" style="55" customWidth="1"/>
    <col min="14096" max="14096" width="8.7109375" style="55" customWidth="1"/>
    <col min="14097" max="14097" width="9.5703125" style="55" customWidth="1"/>
    <col min="14098" max="14098" width="15.28515625" style="55" customWidth="1"/>
    <col min="14099" max="14099" width="13.28515625" style="55" customWidth="1"/>
    <col min="14100" max="14336" width="11.42578125" style="55"/>
    <col min="14337" max="14337" width="22" style="55" customWidth="1"/>
    <col min="14338" max="14338" width="9.28515625" style="55" customWidth="1"/>
    <col min="14339" max="14339" width="22.42578125" style="55" customWidth="1"/>
    <col min="14340" max="14342" width="20.28515625" style="55" customWidth="1"/>
    <col min="14343" max="14343" width="16.5703125" style="55" customWidth="1"/>
    <col min="14344" max="14344" width="16.28515625" style="55" customWidth="1"/>
    <col min="14345" max="14345" width="11.85546875" style="55" customWidth="1"/>
    <col min="14346" max="14346" width="16" style="55" customWidth="1"/>
    <col min="14347" max="14347" width="12" style="55" customWidth="1"/>
    <col min="14348" max="14348" width="16.140625" style="55" customWidth="1"/>
    <col min="14349" max="14349" width="11.7109375" style="55" customWidth="1"/>
    <col min="14350" max="14350" width="15.85546875" style="55" customWidth="1"/>
    <col min="14351" max="14351" width="13.5703125" style="55" customWidth="1"/>
    <col min="14352" max="14352" width="8.7109375" style="55" customWidth="1"/>
    <col min="14353" max="14353" width="9.5703125" style="55" customWidth="1"/>
    <col min="14354" max="14354" width="15.28515625" style="55" customWidth="1"/>
    <col min="14355" max="14355" width="13.28515625" style="55" customWidth="1"/>
    <col min="14356" max="14592" width="11.42578125" style="55"/>
    <col min="14593" max="14593" width="22" style="55" customWidth="1"/>
    <col min="14594" max="14594" width="9.28515625" style="55" customWidth="1"/>
    <col min="14595" max="14595" width="22.42578125" style="55" customWidth="1"/>
    <col min="14596" max="14598" width="20.28515625" style="55" customWidth="1"/>
    <col min="14599" max="14599" width="16.5703125" style="55" customWidth="1"/>
    <col min="14600" max="14600" width="16.28515625" style="55" customWidth="1"/>
    <col min="14601" max="14601" width="11.85546875" style="55" customWidth="1"/>
    <col min="14602" max="14602" width="16" style="55" customWidth="1"/>
    <col min="14603" max="14603" width="12" style="55" customWidth="1"/>
    <col min="14604" max="14604" width="16.140625" style="55" customWidth="1"/>
    <col min="14605" max="14605" width="11.7109375" style="55" customWidth="1"/>
    <col min="14606" max="14606" width="15.85546875" style="55" customWidth="1"/>
    <col min="14607" max="14607" width="13.5703125" style="55" customWidth="1"/>
    <col min="14608" max="14608" width="8.7109375" style="55" customWidth="1"/>
    <col min="14609" max="14609" width="9.5703125" style="55" customWidth="1"/>
    <col min="14610" max="14610" width="15.28515625" style="55" customWidth="1"/>
    <col min="14611" max="14611" width="13.28515625" style="55" customWidth="1"/>
    <col min="14612" max="14848" width="11.42578125" style="55"/>
    <col min="14849" max="14849" width="22" style="55" customWidth="1"/>
    <col min="14850" max="14850" width="9.28515625" style="55" customWidth="1"/>
    <col min="14851" max="14851" width="22.42578125" style="55" customWidth="1"/>
    <col min="14852" max="14854" width="20.28515625" style="55" customWidth="1"/>
    <col min="14855" max="14855" width="16.5703125" style="55" customWidth="1"/>
    <col min="14856" max="14856" width="16.28515625" style="55" customWidth="1"/>
    <col min="14857" max="14857" width="11.85546875" style="55" customWidth="1"/>
    <col min="14858" max="14858" width="16" style="55" customWidth="1"/>
    <col min="14859" max="14859" width="12" style="55" customWidth="1"/>
    <col min="14860" max="14860" width="16.140625" style="55" customWidth="1"/>
    <col min="14861" max="14861" width="11.7109375" style="55" customWidth="1"/>
    <col min="14862" max="14862" width="15.85546875" style="55" customWidth="1"/>
    <col min="14863" max="14863" width="13.5703125" style="55" customWidth="1"/>
    <col min="14864" max="14864" width="8.7109375" style="55" customWidth="1"/>
    <col min="14865" max="14865" width="9.5703125" style="55" customWidth="1"/>
    <col min="14866" max="14866" width="15.28515625" style="55" customWidth="1"/>
    <col min="14867" max="14867" width="13.28515625" style="55" customWidth="1"/>
    <col min="14868" max="15104" width="11.42578125" style="55"/>
    <col min="15105" max="15105" width="22" style="55" customWidth="1"/>
    <col min="15106" max="15106" width="9.28515625" style="55" customWidth="1"/>
    <col min="15107" max="15107" width="22.42578125" style="55" customWidth="1"/>
    <col min="15108" max="15110" width="20.28515625" style="55" customWidth="1"/>
    <col min="15111" max="15111" width="16.5703125" style="55" customWidth="1"/>
    <col min="15112" max="15112" width="16.28515625" style="55" customWidth="1"/>
    <col min="15113" max="15113" width="11.85546875" style="55" customWidth="1"/>
    <col min="15114" max="15114" width="16" style="55" customWidth="1"/>
    <col min="15115" max="15115" width="12" style="55" customWidth="1"/>
    <col min="15116" max="15116" width="16.140625" style="55" customWidth="1"/>
    <col min="15117" max="15117" width="11.7109375" style="55" customWidth="1"/>
    <col min="15118" max="15118" width="15.85546875" style="55" customWidth="1"/>
    <col min="15119" max="15119" width="13.5703125" style="55" customWidth="1"/>
    <col min="15120" max="15120" width="8.7109375" style="55" customWidth="1"/>
    <col min="15121" max="15121" width="9.5703125" style="55" customWidth="1"/>
    <col min="15122" max="15122" width="15.28515625" style="55" customWidth="1"/>
    <col min="15123" max="15123" width="13.28515625" style="55" customWidth="1"/>
    <col min="15124" max="15360" width="11.42578125" style="55"/>
    <col min="15361" max="15361" width="22" style="55" customWidth="1"/>
    <col min="15362" max="15362" width="9.28515625" style="55" customWidth="1"/>
    <col min="15363" max="15363" width="22.42578125" style="55" customWidth="1"/>
    <col min="15364" max="15366" width="20.28515625" style="55" customWidth="1"/>
    <col min="15367" max="15367" width="16.5703125" style="55" customWidth="1"/>
    <col min="15368" max="15368" width="16.28515625" style="55" customWidth="1"/>
    <col min="15369" max="15369" width="11.85546875" style="55" customWidth="1"/>
    <col min="15370" max="15370" width="16" style="55" customWidth="1"/>
    <col min="15371" max="15371" width="12" style="55" customWidth="1"/>
    <col min="15372" max="15372" width="16.140625" style="55" customWidth="1"/>
    <col min="15373" max="15373" width="11.7109375" style="55" customWidth="1"/>
    <col min="15374" max="15374" width="15.85546875" style="55" customWidth="1"/>
    <col min="15375" max="15375" width="13.5703125" style="55" customWidth="1"/>
    <col min="15376" max="15376" width="8.7109375" style="55" customWidth="1"/>
    <col min="15377" max="15377" width="9.5703125" style="55" customWidth="1"/>
    <col min="15378" max="15378" width="15.28515625" style="55" customWidth="1"/>
    <col min="15379" max="15379" width="13.28515625" style="55" customWidth="1"/>
    <col min="15380" max="15616" width="11.42578125" style="55"/>
    <col min="15617" max="15617" width="22" style="55" customWidth="1"/>
    <col min="15618" max="15618" width="9.28515625" style="55" customWidth="1"/>
    <col min="15619" max="15619" width="22.42578125" style="55" customWidth="1"/>
    <col min="15620" max="15622" width="20.28515625" style="55" customWidth="1"/>
    <col min="15623" max="15623" width="16.5703125" style="55" customWidth="1"/>
    <col min="15624" max="15624" width="16.28515625" style="55" customWidth="1"/>
    <col min="15625" max="15625" width="11.85546875" style="55" customWidth="1"/>
    <col min="15626" max="15626" width="16" style="55" customWidth="1"/>
    <col min="15627" max="15627" width="12" style="55" customWidth="1"/>
    <col min="15628" max="15628" width="16.140625" style="55" customWidth="1"/>
    <col min="15629" max="15629" width="11.7109375" style="55" customWidth="1"/>
    <col min="15630" max="15630" width="15.85546875" style="55" customWidth="1"/>
    <col min="15631" max="15631" width="13.5703125" style="55" customWidth="1"/>
    <col min="15632" max="15632" width="8.7109375" style="55" customWidth="1"/>
    <col min="15633" max="15633" width="9.5703125" style="55" customWidth="1"/>
    <col min="15634" max="15634" width="15.28515625" style="55" customWidth="1"/>
    <col min="15635" max="15635" width="13.28515625" style="55" customWidth="1"/>
    <col min="15636" max="15872" width="11.42578125" style="55"/>
    <col min="15873" max="15873" width="22" style="55" customWidth="1"/>
    <col min="15874" max="15874" width="9.28515625" style="55" customWidth="1"/>
    <col min="15875" max="15875" width="22.42578125" style="55" customWidth="1"/>
    <col min="15876" max="15878" width="20.28515625" style="55" customWidth="1"/>
    <col min="15879" max="15879" width="16.5703125" style="55" customWidth="1"/>
    <col min="15880" max="15880" width="16.28515625" style="55" customWidth="1"/>
    <col min="15881" max="15881" width="11.85546875" style="55" customWidth="1"/>
    <col min="15882" max="15882" width="16" style="55" customWidth="1"/>
    <col min="15883" max="15883" width="12" style="55" customWidth="1"/>
    <col min="15884" max="15884" width="16.140625" style="55" customWidth="1"/>
    <col min="15885" max="15885" width="11.7109375" style="55" customWidth="1"/>
    <col min="15886" max="15886" width="15.85546875" style="55" customWidth="1"/>
    <col min="15887" max="15887" width="13.5703125" style="55" customWidth="1"/>
    <col min="15888" max="15888" width="8.7109375" style="55" customWidth="1"/>
    <col min="15889" max="15889" width="9.5703125" style="55" customWidth="1"/>
    <col min="15890" max="15890" width="15.28515625" style="55" customWidth="1"/>
    <col min="15891" max="15891" width="13.28515625" style="55" customWidth="1"/>
    <col min="15892" max="16128" width="11.42578125" style="55"/>
    <col min="16129" max="16129" width="22" style="55" customWidth="1"/>
    <col min="16130" max="16130" width="9.28515625" style="55" customWidth="1"/>
    <col min="16131" max="16131" width="22.42578125" style="55" customWidth="1"/>
    <col min="16132" max="16134" width="20.28515625" style="55" customWidth="1"/>
    <col min="16135" max="16135" width="16.5703125" style="55" customWidth="1"/>
    <col min="16136" max="16136" width="16.28515625" style="55" customWidth="1"/>
    <col min="16137" max="16137" width="11.85546875" style="55" customWidth="1"/>
    <col min="16138" max="16138" width="16" style="55" customWidth="1"/>
    <col min="16139" max="16139" width="12" style="55" customWidth="1"/>
    <col min="16140" max="16140" width="16.140625" style="55" customWidth="1"/>
    <col min="16141" max="16141" width="11.7109375" style="55" customWidth="1"/>
    <col min="16142" max="16142" width="15.85546875" style="55" customWidth="1"/>
    <col min="16143" max="16143" width="13.5703125" style="55" customWidth="1"/>
    <col min="16144" max="16144" width="8.7109375" style="55" customWidth="1"/>
    <col min="16145" max="16145" width="9.5703125" style="55" customWidth="1"/>
    <col min="16146" max="16146" width="15.28515625" style="55" customWidth="1"/>
    <col min="16147" max="16147" width="13.28515625" style="55" customWidth="1"/>
    <col min="16148" max="16384" width="11.42578125" style="55"/>
  </cols>
  <sheetData>
    <row r="1" spans="1:19" s="15" customFormat="1" ht="39.75" customHeight="1" x14ac:dyDescent="0.25">
      <c r="A1" s="520"/>
      <c r="B1" s="521" t="s">
        <v>125</v>
      </c>
      <c r="C1" s="521"/>
      <c r="D1" s="521"/>
      <c r="E1" s="521"/>
      <c r="F1" s="521"/>
      <c r="G1" s="521"/>
      <c r="H1" s="521"/>
      <c r="I1" s="521"/>
      <c r="J1" s="521"/>
      <c r="K1" s="521"/>
      <c r="L1" s="521"/>
      <c r="M1" s="521"/>
      <c r="N1" s="521"/>
      <c r="O1" s="521"/>
      <c r="P1" s="521"/>
      <c r="Q1" s="521"/>
    </row>
    <row r="2" spans="1:19" s="15" customFormat="1" ht="40.5" customHeight="1" x14ac:dyDescent="0.25">
      <c r="A2" s="520"/>
      <c r="B2" s="521" t="s">
        <v>18</v>
      </c>
      <c r="C2" s="521"/>
      <c r="D2" s="521"/>
      <c r="E2" s="521"/>
      <c r="F2" s="521"/>
      <c r="G2" s="521"/>
      <c r="H2" s="521"/>
      <c r="I2" s="521"/>
      <c r="J2" s="521"/>
      <c r="K2" s="521"/>
      <c r="L2" s="521"/>
      <c r="M2" s="521"/>
      <c r="N2" s="521"/>
      <c r="O2" s="521"/>
      <c r="P2" s="521"/>
      <c r="Q2" s="521"/>
    </row>
    <row r="3" spans="1:19" s="15" customFormat="1" ht="42.75" customHeight="1" x14ac:dyDescent="0.25">
      <c r="A3" s="520"/>
      <c r="B3" s="521" t="s">
        <v>126</v>
      </c>
      <c r="C3" s="521"/>
      <c r="D3" s="521"/>
      <c r="E3" s="521"/>
      <c r="F3" s="521"/>
      <c r="G3" s="521"/>
      <c r="H3" s="521"/>
      <c r="I3" s="521"/>
      <c r="J3" s="521"/>
      <c r="K3" s="521"/>
      <c r="L3" s="521"/>
      <c r="M3" s="521"/>
      <c r="N3" s="521"/>
      <c r="O3" s="521"/>
      <c r="P3" s="521"/>
      <c r="Q3" s="521"/>
    </row>
    <row r="4" spans="1:19" s="15" customFormat="1" ht="33.75" customHeight="1" x14ac:dyDescent="0.25">
      <c r="A4" s="520"/>
      <c r="B4" s="522" t="s">
        <v>127</v>
      </c>
      <c r="C4" s="522"/>
      <c r="D4" s="522"/>
      <c r="E4" s="522"/>
      <c r="F4" s="522"/>
      <c r="G4" s="522"/>
      <c r="H4" s="522"/>
      <c r="I4" s="522"/>
      <c r="J4" s="522"/>
      <c r="K4" s="522"/>
      <c r="L4" s="493" t="s">
        <v>128</v>
      </c>
      <c r="M4" s="493"/>
      <c r="N4" s="493"/>
      <c r="O4" s="493"/>
      <c r="P4" s="493"/>
      <c r="Q4" s="494"/>
    </row>
    <row r="5" spans="1:19" ht="12" customHeight="1" x14ac:dyDescent="0.2">
      <c r="A5" s="52"/>
      <c r="B5" s="53"/>
      <c r="C5" s="53"/>
      <c r="D5" s="53"/>
      <c r="E5" s="53"/>
      <c r="F5" s="53"/>
      <c r="G5" s="53"/>
      <c r="H5" s="53"/>
      <c r="I5" s="53"/>
      <c r="J5" s="53"/>
      <c r="K5" s="53"/>
      <c r="L5" s="53"/>
      <c r="M5" s="53"/>
      <c r="N5" s="53"/>
      <c r="O5" s="53"/>
    </row>
    <row r="6" spans="1:19" ht="31.5" customHeight="1" x14ac:dyDescent="0.2">
      <c r="A6" s="37" t="s">
        <v>195</v>
      </c>
      <c r="B6" s="564"/>
      <c r="C6" s="564"/>
      <c r="D6" s="56"/>
      <c r="E6" s="56"/>
      <c r="F6" s="56"/>
      <c r="G6" s="56"/>
      <c r="H6" s="56"/>
      <c r="I6" s="56"/>
      <c r="J6" s="56"/>
      <c r="K6" s="56"/>
      <c r="L6" s="56"/>
      <c r="M6" s="56"/>
      <c r="N6" s="56"/>
      <c r="O6" s="56"/>
      <c r="P6" s="57"/>
      <c r="Q6" s="57"/>
      <c r="R6" s="57"/>
      <c r="S6" s="58"/>
    </row>
    <row r="7" spans="1:19" s="61" customFormat="1" ht="31.5" customHeight="1" x14ac:dyDescent="0.2">
      <c r="A7" s="37" t="s">
        <v>196</v>
      </c>
      <c r="B7" s="565"/>
      <c r="C7" s="565"/>
      <c r="D7" s="59"/>
      <c r="E7" s="59"/>
      <c r="F7" s="59"/>
      <c r="G7" s="59"/>
      <c r="H7" s="59"/>
      <c r="I7" s="59"/>
      <c r="J7" s="59"/>
      <c r="K7" s="59"/>
      <c r="L7" s="59"/>
      <c r="M7" s="59"/>
      <c r="N7" s="59"/>
      <c r="O7" s="59"/>
      <c r="P7" s="60"/>
      <c r="Q7" s="60"/>
      <c r="R7" s="60"/>
    </row>
    <row r="8" spans="1:19" s="61" customFormat="1" ht="31.5" customHeight="1" x14ac:dyDescent="0.2">
      <c r="A8" s="37" t="s">
        <v>226</v>
      </c>
      <c r="B8" s="565"/>
      <c r="C8" s="565"/>
      <c r="D8" s="59"/>
      <c r="E8" s="59"/>
      <c r="F8" s="59"/>
      <c r="G8" s="59"/>
      <c r="H8" s="59"/>
      <c r="I8" s="59"/>
      <c r="J8" s="59"/>
      <c r="K8" s="59"/>
      <c r="L8" s="59"/>
      <c r="M8" s="59"/>
      <c r="N8" s="59"/>
      <c r="O8" s="59"/>
      <c r="P8" s="60"/>
      <c r="Q8" s="60"/>
      <c r="R8" s="60"/>
    </row>
    <row r="9" spans="1:19" s="61" customFormat="1" ht="12" x14ac:dyDescent="0.2">
      <c r="P9" s="60"/>
      <c r="Q9" s="60"/>
      <c r="R9" s="60"/>
    </row>
    <row r="10" spans="1:19" s="61" customFormat="1" ht="27.75" customHeight="1" x14ac:dyDescent="0.2">
      <c r="A10" s="532" t="s">
        <v>227</v>
      </c>
      <c r="B10" s="532" t="s">
        <v>228</v>
      </c>
      <c r="C10" s="532"/>
      <c r="D10" s="556" t="s">
        <v>229</v>
      </c>
      <c r="E10" s="556"/>
      <c r="F10" s="556"/>
      <c r="G10" s="556"/>
      <c r="H10" s="532" t="s">
        <v>230</v>
      </c>
      <c r="I10" s="532"/>
      <c r="J10" s="532"/>
      <c r="K10" s="532"/>
      <c r="L10" s="533" t="s">
        <v>231</v>
      </c>
      <c r="M10" s="533"/>
      <c r="N10" s="533"/>
      <c r="O10" s="533"/>
      <c r="P10" s="534" t="s">
        <v>232</v>
      </c>
      <c r="Q10" s="534"/>
      <c r="R10" s="534"/>
      <c r="S10" s="534"/>
    </row>
    <row r="11" spans="1:19" s="65" customFormat="1" ht="47.25" customHeight="1" x14ac:dyDescent="0.25">
      <c r="A11" s="532"/>
      <c r="B11" s="62" t="s">
        <v>233</v>
      </c>
      <c r="C11" s="62" t="s">
        <v>234</v>
      </c>
      <c r="D11" s="63" t="s">
        <v>235</v>
      </c>
      <c r="E11" s="64" t="s">
        <v>236</v>
      </c>
      <c r="F11" s="63" t="s">
        <v>237</v>
      </c>
      <c r="G11" s="64" t="s">
        <v>238</v>
      </c>
      <c r="H11" s="63" t="s">
        <v>235</v>
      </c>
      <c r="I11" s="64" t="s">
        <v>236</v>
      </c>
      <c r="J11" s="63" t="s">
        <v>237</v>
      </c>
      <c r="K11" s="64" t="s">
        <v>238</v>
      </c>
      <c r="L11" s="63" t="s">
        <v>235</v>
      </c>
      <c r="M11" s="64" t="s">
        <v>236</v>
      </c>
      <c r="N11" s="63" t="s">
        <v>237</v>
      </c>
      <c r="O11" s="64" t="s">
        <v>238</v>
      </c>
      <c r="P11" s="62" t="s">
        <v>239</v>
      </c>
      <c r="Q11" s="62" t="s">
        <v>240</v>
      </c>
      <c r="R11" s="62" t="s">
        <v>241</v>
      </c>
      <c r="S11" s="62" t="s">
        <v>242</v>
      </c>
    </row>
    <row r="12" spans="1:19" s="61" customFormat="1" ht="10.5" customHeight="1" x14ac:dyDescent="0.2">
      <c r="A12" s="535" t="s">
        <v>243</v>
      </c>
      <c r="B12" s="66">
        <v>1</v>
      </c>
      <c r="C12" s="67" t="s">
        <v>244</v>
      </c>
      <c r="D12" s="536" t="s">
        <v>245</v>
      </c>
      <c r="E12" s="537"/>
      <c r="F12" s="537"/>
      <c r="G12" s="538"/>
      <c r="H12" s="545" t="s">
        <v>189</v>
      </c>
      <c r="I12" s="545"/>
      <c r="J12" s="545"/>
      <c r="K12" s="545"/>
      <c r="L12" s="546" t="s">
        <v>246</v>
      </c>
      <c r="M12" s="547"/>
      <c r="N12" s="547"/>
      <c r="O12" s="548"/>
      <c r="P12" s="555" t="s">
        <v>247</v>
      </c>
      <c r="Q12" s="555" t="s">
        <v>248</v>
      </c>
      <c r="R12" s="555" t="s">
        <v>249</v>
      </c>
      <c r="S12" s="555" t="s">
        <v>250</v>
      </c>
    </row>
    <row r="13" spans="1:19" s="61" customFormat="1" ht="10.5" customHeight="1" x14ac:dyDescent="0.2">
      <c r="A13" s="535"/>
      <c r="B13" s="66">
        <v>2</v>
      </c>
      <c r="C13" s="67" t="s">
        <v>251</v>
      </c>
      <c r="D13" s="539"/>
      <c r="E13" s="540"/>
      <c r="F13" s="540"/>
      <c r="G13" s="541"/>
      <c r="H13" s="545"/>
      <c r="I13" s="545"/>
      <c r="J13" s="545"/>
      <c r="K13" s="545"/>
      <c r="L13" s="549"/>
      <c r="M13" s="550"/>
      <c r="N13" s="550"/>
      <c r="O13" s="551"/>
      <c r="P13" s="555"/>
      <c r="Q13" s="555"/>
      <c r="R13" s="555"/>
      <c r="S13" s="555"/>
    </row>
    <row r="14" spans="1:19" s="61" customFormat="1" ht="10.5" customHeight="1" x14ac:dyDescent="0.2">
      <c r="A14" s="535"/>
      <c r="B14" s="66">
        <v>3</v>
      </c>
      <c r="C14" s="67" t="s">
        <v>252</v>
      </c>
      <c r="D14" s="539"/>
      <c r="E14" s="540"/>
      <c r="F14" s="540"/>
      <c r="G14" s="541"/>
      <c r="H14" s="545"/>
      <c r="I14" s="545"/>
      <c r="J14" s="545"/>
      <c r="K14" s="545"/>
      <c r="L14" s="549"/>
      <c r="M14" s="550"/>
      <c r="N14" s="550"/>
      <c r="O14" s="551"/>
      <c r="P14" s="555"/>
      <c r="Q14" s="555"/>
      <c r="R14" s="555"/>
      <c r="S14" s="555"/>
    </row>
    <row r="15" spans="1:19" s="61" customFormat="1" ht="10.5" customHeight="1" x14ac:dyDescent="0.2">
      <c r="A15" s="535"/>
      <c r="B15" s="66">
        <v>4</v>
      </c>
      <c r="C15" s="67" t="s">
        <v>253</v>
      </c>
      <c r="D15" s="539"/>
      <c r="E15" s="540"/>
      <c r="F15" s="540"/>
      <c r="G15" s="541"/>
      <c r="H15" s="545"/>
      <c r="I15" s="545"/>
      <c r="J15" s="545"/>
      <c r="K15" s="545"/>
      <c r="L15" s="549"/>
      <c r="M15" s="550"/>
      <c r="N15" s="550"/>
      <c r="O15" s="551"/>
      <c r="P15" s="555"/>
      <c r="Q15" s="555"/>
      <c r="R15" s="555"/>
      <c r="S15" s="555"/>
    </row>
    <row r="16" spans="1:19" s="61" customFormat="1" ht="10.5" customHeight="1" x14ac:dyDescent="0.2">
      <c r="A16" s="535"/>
      <c r="B16" s="66">
        <v>5</v>
      </c>
      <c r="C16" s="67" t="s">
        <v>254</v>
      </c>
      <c r="D16" s="539"/>
      <c r="E16" s="540"/>
      <c r="F16" s="540"/>
      <c r="G16" s="541"/>
      <c r="H16" s="545"/>
      <c r="I16" s="545"/>
      <c r="J16" s="545"/>
      <c r="K16" s="545"/>
      <c r="L16" s="549"/>
      <c r="M16" s="550"/>
      <c r="N16" s="550"/>
      <c r="O16" s="551"/>
      <c r="P16" s="555"/>
      <c r="Q16" s="555"/>
      <c r="R16" s="555"/>
      <c r="S16" s="555"/>
    </row>
    <row r="17" spans="1:19" s="61" customFormat="1" ht="10.5" customHeight="1" x14ac:dyDescent="0.2">
      <c r="A17" s="535"/>
      <c r="B17" s="66">
        <v>6</v>
      </c>
      <c r="C17" s="67" t="s">
        <v>255</v>
      </c>
      <c r="D17" s="539"/>
      <c r="E17" s="540"/>
      <c r="F17" s="540"/>
      <c r="G17" s="541"/>
      <c r="H17" s="545"/>
      <c r="I17" s="545"/>
      <c r="J17" s="545"/>
      <c r="K17" s="545"/>
      <c r="L17" s="549"/>
      <c r="M17" s="550"/>
      <c r="N17" s="550"/>
      <c r="O17" s="551"/>
      <c r="P17" s="555"/>
      <c r="Q17" s="555"/>
      <c r="R17" s="555"/>
      <c r="S17" s="555"/>
    </row>
    <row r="18" spans="1:19" s="61" customFormat="1" ht="10.5" customHeight="1" x14ac:dyDescent="0.2">
      <c r="A18" s="535"/>
      <c r="B18" s="66">
        <v>7</v>
      </c>
      <c r="C18" s="67" t="s">
        <v>256</v>
      </c>
      <c r="D18" s="539"/>
      <c r="E18" s="540"/>
      <c r="F18" s="540"/>
      <c r="G18" s="541"/>
      <c r="H18" s="545"/>
      <c r="I18" s="545"/>
      <c r="J18" s="545"/>
      <c r="K18" s="545"/>
      <c r="L18" s="549"/>
      <c r="M18" s="550"/>
      <c r="N18" s="550"/>
      <c r="O18" s="551"/>
      <c r="P18" s="555"/>
      <c r="Q18" s="555"/>
      <c r="R18" s="555"/>
      <c r="S18" s="555"/>
    </row>
    <row r="19" spans="1:19" s="61" customFormat="1" ht="10.5" customHeight="1" x14ac:dyDescent="0.2">
      <c r="A19" s="535"/>
      <c r="B19" s="66">
        <v>8</v>
      </c>
      <c r="C19" s="67" t="s">
        <v>257</v>
      </c>
      <c r="D19" s="539"/>
      <c r="E19" s="540"/>
      <c r="F19" s="540"/>
      <c r="G19" s="541"/>
      <c r="H19" s="545"/>
      <c r="I19" s="545"/>
      <c r="J19" s="545"/>
      <c r="K19" s="545"/>
      <c r="L19" s="549"/>
      <c r="M19" s="550"/>
      <c r="N19" s="550"/>
      <c r="O19" s="551"/>
      <c r="P19" s="555"/>
      <c r="Q19" s="555"/>
      <c r="R19" s="555"/>
      <c r="S19" s="555"/>
    </row>
    <row r="20" spans="1:19" s="61" customFormat="1" ht="10.5" customHeight="1" x14ac:dyDescent="0.2">
      <c r="A20" s="535"/>
      <c r="B20" s="66">
        <v>9</v>
      </c>
      <c r="C20" s="67" t="s">
        <v>258</v>
      </c>
      <c r="D20" s="539"/>
      <c r="E20" s="540"/>
      <c r="F20" s="540"/>
      <c r="G20" s="541"/>
      <c r="H20" s="545"/>
      <c r="I20" s="545"/>
      <c r="J20" s="545"/>
      <c r="K20" s="545"/>
      <c r="L20" s="549"/>
      <c r="M20" s="550"/>
      <c r="N20" s="550"/>
      <c r="O20" s="551"/>
      <c r="P20" s="555"/>
      <c r="Q20" s="555"/>
      <c r="R20" s="555"/>
      <c r="S20" s="555"/>
    </row>
    <row r="21" spans="1:19" s="61" customFormat="1" ht="10.5" customHeight="1" x14ac:dyDescent="0.2">
      <c r="A21" s="535"/>
      <c r="B21" s="66">
        <v>10</v>
      </c>
      <c r="C21" s="67" t="s">
        <v>259</v>
      </c>
      <c r="D21" s="539"/>
      <c r="E21" s="540"/>
      <c r="F21" s="540"/>
      <c r="G21" s="541"/>
      <c r="H21" s="545"/>
      <c r="I21" s="545"/>
      <c r="J21" s="545"/>
      <c r="K21" s="545"/>
      <c r="L21" s="549"/>
      <c r="M21" s="550"/>
      <c r="N21" s="550"/>
      <c r="O21" s="551"/>
      <c r="P21" s="555"/>
      <c r="Q21" s="555"/>
      <c r="R21" s="555"/>
      <c r="S21" s="555"/>
    </row>
    <row r="22" spans="1:19" s="61" customFormat="1" ht="10.5" customHeight="1" x14ac:dyDescent="0.2">
      <c r="A22" s="535"/>
      <c r="B22" s="66">
        <v>11</v>
      </c>
      <c r="C22" s="67" t="s">
        <v>260</v>
      </c>
      <c r="D22" s="539"/>
      <c r="E22" s="540"/>
      <c r="F22" s="540"/>
      <c r="G22" s="541"/>
      <c r="H22" s="545"/>
      <c r="I22" s="545"/>
      <c r="J22" s="545"/>
      <c r="K22" s="545"/>
      <c r="L22" s="549"/>
      <c r="M22" s="550"/>
      <c r="N22" s="550"/>
      <c r="O22" s="551"/>
      <c r="P22" s="555"/>
      <c r="Q22" s="555"/>
      <c r="R22" s="555"/>
      <c r="S22" s="555"/>
    </row>
    <row r="23" spans="1:19" s="61" customFormat="1" ht="10.5" customHeight="1" x14ac:dyDescent="0.2">
      <c r="A23" s="535"/>
      <c r="B23" s="66">
        <v>12</v>
      </c>
      <c r="C23" s="67" t="s">
        <v>261</v>
      </c>
      <c r="D23" s="539"/>
      <c r="E23" s="540"/>
      <c r="F23" s="540"/>
      <c r="G23" s="541"/>
      <c r="H23" s="545"/>
      <c r="I23" s="545"/>
      <c r="J23" s="545"/>
      <c r="K23" s="545"/>
      <c r="L23" s="549"/>
      <c r="M23" s="550"/>
      <c r="N23" s="550"/>
      <c r="O23" s="551"/>
      <c r="P23" s="555"/>
      <c r="Q23" s="555"/>
      <c r="R23" s="555"/>
      <c r="S23" s="555"/>
    </row>
    <row r="24" spans="1:19" s="61" customFormat="1" ht="10.5" customHeight="1" x14ac:dyDescent="0.2">
      <c r="A24" s="535"/>
      <c r="B24" s="66">
        <v>13</v>
      </c>
      <c r="C24" s="67" t="s">
        <v>262</v>
      </c>
      <c r="D24" s="539"/>
      <c r="E24" s="540"/>
      <c r="F24" s="540"/>
      <c r="G24" s="541"/>
      <c r="H24" s="545"/>
      <c r="I24" s="545"/>
      <c r="J24" s="545"/>
      <c r="K24" s="545"/>
      <c r="L24" s="549"/>
      <c r="M24" s="550"/>
      <c r="N24" s="550"/>
      <c r="O24" s="551"/>
      <c r="P24" s="555"/>
      <c r="Q24" s="555"/>
      <c r="R24" s="555"/>
      <c r="S24" s="555"/>
    </row>
    <row r="25" spans="1:19" s="61" customFormat="1" ht="10.5" customHeight="1" x14ac:dyDescent="0.2">
      <c r="A25" s="535"/>
      <c r="B25" s="66">
        <v>14</v>
      </c>
      <c r="C25" s="67" t="s">
        <v>263</v>
      </c>
      <c r="D25" s="539"/>
      <c r="E25" s="540"/>
      <c r="F25" s="540"/>
      <c r="G25" s="541"/>
      <c r="H25" s="545"/>
      <c r="I25" s="545"/>
      <c r="J25" s="545"/>
      <c r="K25" s="545"/>
      <c r="L25" s="549"/>
      <c r="M25" s="550"/>
      <c r="N25" s="550"/>
      <c r="O25" s="551"/>
      <c r="P25" s="555"/>
      <c r="Q25" s="555"/>
      <c r="R25" s="555"/>
      <c r="S25" s="555"/>
    </row>
    <row r="26" spans="1:19" s="61" customFormat="1" ht="10.5" customHeight="1" x14ac:dyDescent="0.2">
      <c r="A26" s="535"/>
      <c r="B26" s="66">
        <v>15</v>
      </c>
      <c r="C26" s="67" t="s">
        <v>264</v>
      </c>
      <c r="D26" s="539"/>
      <c r="E26" s="540"/>
      <c r="F26" s="540"/>
      <c r="G26" s="541"/>
      <c r="H26" s="545"/>
      <c r="I26" s="545"/>
      <c r="J26" s="545"/>
      <c r="K26" s="545"/>
      <c r="L26" s="549"/>
      <c r="M26" s="550"/>
      <c r="N26" s="550"/>
      <c r="O26" s="551"/>
      <c r="P26" s="555"/>
      <c r="Q26" s="555"/>
      <c r="R26" s="555"/>
      <c r="S26" s="555"/>
    </row>
    <row r="27" spans="1:19" s="61" customFormat="1" ht="10.5" customHeight="1" x14ac:dyDescent="0.2">
      <c r="A27" s="535"/>
      <c r="B27" s="66">
        <v>16</v>
      </c>
      <c r="C27" s="67" t="s">
        <v>265</v>
      </c>
      <c r="D27" s="539"/>
      <c r="E27" s="540"/>
      <c r="F27" s="540"/>
      <c r="G27" s="541"/>
      <c r="H27" s="545"/>
      <c r="I27" s="545"/>
      <c r="J27" s="545"/>
      <c r="K27" s="545"/>
      <c r="L27" s="549"/>
      <c r="M27" s="550"/>
      <c r="N27" s="550"/>
      <c r="O27" s="551"/>
      <c r="P27" s="555"/>
      <c r="Q27" s="555"/>
      <c r="R27" s="555"/>
      <c r="S27" s="555"/>
    </row>
    <row r="28" spans="1:19" s="61" customFormat="1" ht="10.5" customHeight="1" x14ac:dyDescent="0.2">
      <c r="A28" s="535"/>
      <c r="B28" s="66">
        <v>17</v>
      </c>
      <c r="C28" s="67" t="s">
        <v>266</v>
      </c>
      <c r="D28" s="539"/>
      <c r="E28" s="540"/>
      <c r="F28" s="540"/>
      <c r="G28" s="541"/>
      <c r="H28" s="545"/>
      <c r="I28" s="545"/>
      <c r="J28" s="545"/>
      <c r="K28" s="545"/>
      <c r="L28" s="549"/>
      <c r="M28" s="550"/>
      <c r="N28" s="550"/>
      <c r="O28" s="551"/>
      <c r="P28" s="555"/>
      <c r="Q28" s="555"/>
      <c r="R28" s="555"/>
      <c r="S28" s="555"/>
    </row>
    <row r="29" spans="1:19" s="61" customFormat="1" ht="10.5" customHeight="1" x14ac:dyDescent="0.2">
      <c r="A29" s="535"/>
      <c r="B29" s="66">
        <v>18</v>
      </c>
      <c r="C29" s="67" t="s">
        <v>267</v>
      </c>
      <c r="D29" s="539"/>
      <c r="E29" s="540"/>
      <c r="F29" s="540"/>
      <c r="G29" s="541"/>
      <c r="H29" s="545"/>
      <c r="I29" s="545"/>
      <c r="J29" s="545"/>
      <c r="K29" s="545"/>
      <c r="L29" s="549"/>
      <c r="M29" s="550"/>
      <c r="N29" s="550"/>
      <c r="O29" s="551"/>
      <c r="P29" s="555"/>
      <c r="Q29" s="555"/>
      <c r="R29" s="555"/>
      <c r="S29" s="555"/>
    </row>
    <row r="30" spans="1:19" s="61" customFormat="1" ht="10.5" customHeight="1" x14ac:dyDescent="0.2">
      <c r="A30" s="535"/>
      <c r="B30" s="66">
        <v>19</v>
      </c>
      <c r="C30" s="67" t="s">
        <v>268</v>
      </c>
      <c r="D30" s="539"/>
      <c r="E30" s="540"/>
      <c r="F30" s="540"/>
      <c r="G30" s="541"/>
      <c r="H30" s="545"/>
      <c r="I30" s="545"/>
      <c r="J30" s="545"/>
      <c r="K30" s="545"/>
      <c r="L30" s="549"/>
      <c r="M30" s="550"/>
      <c r="N30" s="550"/>
      <c r="O30" s="551"/>
      <c r="P30" s="555"/>
      <c r="Q30" s="555"/>
      <c r="R30" s="555"/>
      <c r="S30" s="555"/>
    </row>
    <row r="31" spans="1:19" s="61" customFormat="1" ht="10.5" customHeight="1" x14ac:dyDescent="0.2">
      <c r="A31" s="535"/>
      <c r="B31" s="66">
        <v>20</v>
      </c>
      <c r="C31" s="67" t="s">
        <v>269</v>
      </c>
      <c r="D31" s="539"/>
      <c r="E31" s="540"/>
      <c r="F31" s="540"/>
      <c r="G31" s="541"/>
      <c r="H31" s="545"/>
      <c r="I31" s="545"/>
      <c r="J31" s="545"/>
      <c r="K31" s="545"/>
      <c r="L31" s="549"/>
      <c r="M31" s="550"/>
      <c r="N31" s="550"/>
      <c r="O31" s="551"/>
      <c r="P31" s="555"/>
      <c r="Q31" s="555"/>
      <c r="R31" s="555"/>
      <c r="S31" s="555"/>
    </row>
    <row r="32" spans="1:19" s="61" customFormat="1" ht="10.5" customHeight="1" x14ac:dyDescent="0.2">
      <c r="A32" s="535"/>
      <c r="B32" s="66">
        <v>21</v>
      </c>
      <c r="C32" s="67" t="s">
        <v>270</v>
      </c>
      <c r="D32" s="539"/>
      <c r="E32" s="540"/>
      <c r="F32" s="540"/>
      <c r="G32" s="541"/>
      <c r="H32" s="545"/>
      <c r="I32" s="545"/>
      <c r="J32" s="545"/>
      <c r="K32" s="545"/>
      <c r="L32" s="549"/>
      <c r="M32" s="550"/>
      <c r="N32" s="550"/>
      <c r="O32" s="551"/>
      <c r="P32" s="555"/>
      <c r="Q32" s="555"/>
      <c r="R32" s="555"/>
      <c r="S32" s="555"/>
    </row>
    <row r="33" spans="1:19" s="60" customFormat="1" ht="10.5" customHeight="1" x14ac:dyDescent="0.2">
      <c r="A33" s="535"/>
      <c r="B33" s="66">
        <v>22</v>
      </c>
      <c r="C33" s="67" t="s">
        <v>271</v>
      </c>
      <c r="D33" s="539"/>
      <c r="E33" s="540"/>
      <c r="F33" s="540"/>
      <c r="G33" s="541"/>
      <c r="H33" s="545"/>
      <c r="I33" s="545"/>
      <c r="J33" s="545"/>
      <c r="K33" s="545"/>
      <c r="L33" s="549"/>
      <c r="M33" s="550"/>
      <c r="N33" s="550"/>
      <c r="O33" s="551"/>
      <c r="P33" s="555"/>
      <c r="Q33" s="555"/>
      <c r="R33" s="555"/>
      <c r="S33" s="555"/>
    </row>
    <row r="34" spans="1:19" s="60" customFormat="1" ht="10.5" customHeight="1" x14ac:dyDescent="0.2">
      <c r="A34" s="535"/>
      <c r="B34" s="66">
        <v>23</v>
      </c>
      <c r="C34" s="67" t="s">
        <v>272</v>
      </c>
      <c r="D34" s="539"/>
      <c r="E34" s="540"/>
      <c r="F34" s="540"/>
      <c r="G34" s="541"/>
      <c r="H34" s="545"/>
      <c r="I34" s="545"/>
      <c r="J34" s="545"/>
      <c r="K34" s="545"/>
      <c r="L34" s="549"/>
      <c r="M34" s="550"/>
      <c r="N34" s="550"/>
      <c r="O34" s="551"/>
      <c r="P34" s="555"/>
      <c r="Q34" s="555"/>
      <c r="R34" s="555"/>
      <c r="S34" s="555"/>
    </row>
    <row r="35" spans="1:19" s="60" customFormat="1" ht="10.5" customHeight="1" x14ac:dyDescent="0.2">
      <c r="A35" s="535"/>
      <c r="B35" s="66">
        <v>24</v>
      </c>
      <c r="C35" s="67" t="s">
        <v>273</v>
      </c>
      <c r="D35" s="539"/>
      <c r="E35" s="540"/>
      <c r="F35" s="540"/>
      <c r="G35" s="541"/>
      <c r="H35" s="545"/>
      <c r="I35" s="545"/>
      <c r="J35" s="545"/>
      <c r="K35" s="545"/>
      <c r="L35" s="549"/>
      <c r="M35" s="550"/>
      <c r="N35" s="550"/>
      <c r="O35" s="551"/>
      <c r="P35" s="555"/>
      <c r="Q35" s="555"/>
      <c r="R35" s="555"/>
      <c r="S35" s="555"/>
    </row>
    <row r="36" spans="1:19" s="60" customFormat="1" ht="10.5" customHeight="1" x14ac:dyDescent="0.2">
      <c r="A36" s="535"/>
      <c r="B36" s="66">
        <v>25</v>
      </c>
      <c r="C36" s="67" t="s">
        <v>274</v>
      </c>
      <c r="D36" s="542"/>
      <c r="E36" s="543"/>
      <c r="F36" s="543"/>
      <c r="G36" s="544"/>
      <c r="H36" s="545"/>
      <c r="I36" s="545"/>
      <c r="J36" s="545"/>
      <c r="K36" s="545"/>
      <c r="L36" s="552"/>
      <c r="M36" s="553"/>
      <c r="N36" s="553"/>
      <c r="O36" s="554"/>
      <c r="P36" s="555"/>
      <c r="Q36" s="555"/>
      <c r="R36" s="555"/>
      <c r="S36" s="555"/>
    </row>
    <row r="37" spans="1:19" s="60" customFormat="1" ht="15.75" customHeight="1" x14ac:dyDescent="0.2">
      <c r="A37" s="535"/>
      <c r="B37" s="557" t="s">
        <v>124</v>
      </c>
      <c r="C37" s="557"/>
      <c r="D37" s="558" t="s">
        <v>124</v>
      </c>
      <c r="E37" s="559"/>
      <c r="F37" s="559"/>
      <c r="G37" s="560"/>
      <c r="H37" s="561" t="s">
        <v>124</v>
      </c>
      <c r="I37" s="562"/>
      <c r="J37" s="562"/>
      <c r="K37" s="563"/>
      <c r="L37" s="68"/>
      <c r="M37" s="68"/>
      <c r="N37" s="68"/>
      <c r="O37" s="68"/>
      <c r="P37" s="69"/>
      <c r="Q37" s="70"/>
      <c r="R37" s="71"/>
      <c r="S37" s="72"/>
    </row>
    <row r="38" spans="1:19" s="60" customFormat="1" ht="32.25" customHeight="1" x14ac:dyDescent="0.2">
      <c r="A38" s="524" t="s">
        <v>275</v>
      </c>
      <c r="B38" s="73">
        <v>1</v>
      </c>
      <c r="C38" s="74" t="s">
        <v>244</v>
      </c>
      <c r="D38" s="75"/>
      <c r="E38" s="76"/>
      <c r="F38" s="77"/>
      <c r="G38" s="78"/>
      <c r="H38" s="79"/>
      <c r="I38" s="80"/>
      <c r="J38" s="80"/>
      <c r="K38" s="81"/>
      <c r="L38" s="82"/>
      <c r="M38" s="82"/>
      <c r="N38" s="82"/>
      <c r="O38" s="82"/>
      <c r="P38" s="83"/>
      <c r="Q38" s="84"/>
      <c r="R38" s="85"/>
      <c r="S38" s="86"/>
    </row>
    <row r="39" spans="1:19" s="60" customFormat="1" ht="32.25" customHeight="1" x14ac:dyDescent="0.2">
      <c r="A39" s="524"/>
      <c r="B39" s="73">
        <v>2</v>
      </c>
      <c r="C39" s="87" t="s">
        <v>251</v>
      </c>
      <c r="D39" s="75"/>
      <c r="E39" s="76"/>
      <c r="F39" s="77"/>
      <c r="G39" s="78"/>
      <c r="H39" s="88"/>
      <c r="I39" s="89"/>
      <c r="J39" s="89"/>
      <c r="K39" s="90"/>
      <c r="L39" s="91"/>
      <c r="M39" s="91"/>
      <c r="N39" s="91"/>
      <c r="O39" s="91"/>
      <c r="P39" s="92"/>
      <c r="Q39" s="84"/>
      <c r="R39" s="85"/>
      <c r="S39" s="86"/>
    </row>
    <row r="40" spans="1:19" s="60" customFormat="1" ht="32.25" customHeight="1" x14ac:dyDescent="0.2">
      <c r="A40" s="524"/>
      <c r="B40" s="93">
        <v>3</v>
      </c>
      <c r="C40" s="87" t="s">
        <v>252</v>
      </c>
      <c r="D40" s="75"/>
      <c r="E40" s="76"/>
      <c r="F40" s="77"/>
      <c r="G40" s="78"/>
      <c r="H40" s="88"/>
      <c r="I40" s="89"/>
      <c r="J40" s="89"/>
      <c r="K40" s="90"/>
      <c r="L40" s="91"/>
      <c r="M40" s="91"/>
      <c r="N40" s="91"/>
      <c r="O40" s="91"/>
      <c r="P40" s="92"/>
      <c r="Q40" s="84"/>
      <c r="R40" s="85"/>
      <c r="S40" s="86"/>
    </row>
    <row r="41" spans="1:19" s="60" customFormat="1" ht="32.25" customHeight="1" x14ac:dyDescent="0.2">
      <c r="A41" s="524"/>
      <c r="B41" s="73">
        <v>4</v>
      </c>
      <c r="C41" s="87" t="s">
        <v>253</v>
      </c>
      <c r="D41" s="75"/>
      <c r="E41" s="76"/>
      <c r="F41" s="77"/>
      <c r="G41" s="78"/>
      <c r="H41" s="88"/>
      <c r="I41" s="89"/>
      <c r="J41" s="89"/>
      <c r="K41" s="90"/>
      <c r="L41" s="91"/>
      <c r="M41" s="91"/>
      <c r="N41" s="91"/>
      <c r="O41" s="91"/>
      <c r="P41" s="92"/>
      <c r="Q41" s="84"/>
      <c r="R41" s="85"/>
      <c r="S41" s="86"/>
    </row>
    <row r="42" spans="1:19" s="60" customFormat="1" ht="32.25" customHeight="1" x14ac:dyDescent="0.2">
      <c r="A42" s="524"/>
      <c r="B42" s="73">
        <v>5</v>
      </c>
      <c r="C42" s="87" t="s">
        <v>254</v>
      </c>
      <c r="D42" s="75"/>
      <c r="E42" s="76"/>
      <c r="F42" s="77"/>
      <c r="G42" s="78"/>
      <c r="H42" s="88"/>
      <c r="I42" s="89"/>
      <c r="J42" s="89"/>
      <c r="K42" s="90"/>
      <c r="L42" s="91"/>
      <c r="M42" s="91"/>
      <c r="N42" s="91"/>
      <c r="O42" s="91"/>
      <c r="P42" s="92"/>
      <c r="Q42" s="84"/>
      <c r="R42" s="85"/>
      <c r="S42" s="86"/>
    </row>
    <row r="43" spans="1:19" s="60" customFormat="1" ht="32.25" customHeight="1" x14ac:dyDescent="0.2">
      <c r="A43" s="524"/>
      <c r="B43" s="93">
        <v>6</v>
      </c>
      <c r="C43" s="87" t="s">
        <v>255</v>
      </c>
      <c r="D43" s="75"/>
      <c r="E43" s="76"/>
      <c r="F43" s="77"/>
      <c r="G43" s="78"/>
      <c r="H43" s="88"/>
      <c r="I43" s="89"/>
      <c r="J43" s="89"/>
      <c r="K43" s="90"/>
      <c r="L43" s="91"/>
      <c r="M43" s="91"/>
      <c r="N43" s="91"/>
      <c r="O43" s="91"/>
      <c r="P43" s="92"/>
      <c r="Q43" s="84"/>
      <c r="R43" s="85"/>
      <c r="S43" s="86"/>
    </row>
    <row r="44" spans="1:19" s="60" customFormat="1" ht="32.25" customHeight="1" x14ac:dyDescent="0.2">
      <c r="A44" s="524"/>
      <c r="B44" s="73">
        <v>7</v>
      </c>
      <c r="C44" s="87" t="s">
        <v>256</v>
      </c>
      <c r="D44" s="75"/>
      <c r="E44" s="76"/>
      <c r="F44" s="77"/>
      <c r="G44" s="78"/>
      <c r="H44" s="88"/>
      <c r="I44" s="89"/>
      <c r="J44" s="89"/>
      <c r="K44" s="90"/>
      <c r="L44" s="91"/>
      <c r="M44" s="91"/>
      <c r="N44" s="91"/>
      <c r="O44" s="91"/>
      <c r="P44" s="92"/>
      <c r="Q44" s="84"/>
      <c r="R44" s="85"/>
      <c r="S44" s="86"/>
    </row>
    <row r="45" spans="1:19" s="60" customFormat="1" ht="32.25" customHeight="1" x14ac:dyDescent="0.2">
      <c r="A45" s="524"/>
      <c r="B45" s="73">
        <v>8</v>
      </c>
      <c r="C45" s="87" t="s">
        <v>257</v>
      </c>
      <c r="D45" s="75"/>
      <c r="E45" s="76"/>
      <c r="F45" s="77"/>
      <c r="G45" s="78"/>
      <c r="H45" s="88"/>
      <c r="I45" s="89"/>
      <c r="J45" s="89"/>
      <c r="K45" s="90"/>
      <c r="L45" s="91"/>
      <c r="M45" s="91"/>
      <c r="N45" s="91"/>
      <c r="O45" s="91"/>
      <c r="P45" s="92"/>
      <c r="Q45" s="84"/>
      <c r="R45" s="85"/>
      <c r="S45" s="86"/>
    </row>
    <row r="46" spans="1:19" s="60" customFormat="1" ht="32.25" customHeight="1" x14ac:dyDescent="0.2">
      <c r="A46" s="524"/>
      <c r="B46" s="93">
        <v>9</v>
      </c>
      <c r="C46" s="87" t="s">
        <v>258</v>
      </c>
      <c r="D46" s="75"/>
      <c r="E46" s="76"/>
      <c r="F46" s="77"/>
      <c r="G46" s="78"/>
      <c r="H46" s="88"/>
      <c r="I46" s="89"/>
      <c r="J46" s="89"/>
      <c r="K46" s="90"/>
      <c r="L46" s="91"/>
      <c r="M46" s="91"/>
      <c r="N46" s="91"/>
      <c r="O46" s="91"/>
      <c r="P46" s="92"/>
      <c r="Q46" s="84"/>
      <c r="R46" s="85"/>
      <c r="S46" s="86"/>
    </row>
    <row r="47" spans="1:19" s="60" customFormat="1" ht="32.25" customHeight="1" x14ac:dyDescent="0.2">
      <c r="A47" s="524"/>
      <c r="B47" s="73">
        <v>10</v>
      </c>
      <c r="C47" s="87" t="s">
        <v>259</v>
      </c>
      <c r="D47" s="75"/>
      <c r="E47" s="76"/>
      <c r="F47" s="77"/>
      <c r="G47" s="78"/>
      <c r="H47" s="88"/>
      <c r="I47" s="89"/>
      <c r="J47" s="89"/>
      <c r="K47" s="90"/>
      <c r="L47" s="91"/>
      <c r="M47" s="91"/>
      <c r="N47" s="91"/>
      <c r="O47" s="91"/>
      <c r="P47" s="92"/>
      <c r="Q47" s="84"/>
      <c r="R47" s="85"/>
      <c r="S47" s="86"/>
    </row>
    <row r="48" spans="1:19" s="60" customFormat="1" ht="32.25" customHeight="1" x14ac:dyDescent="0.2">
      <c r="A48" s="525"/>
      <c r="B48" s="73">
        <v>11</v>
      </c>
      <c r="C48" s="87" t="s">
        <v>260</v>
      </c>
      <c r="D48" s="94"/>
      <c r="E48" s="95"/>
      <c r="F48" s="96"/>
      <c r="G48" s="97"/>
      <c r="H48" s="88"/>
      <c r="I48" s="89"/>
      <c r="J48" s="89"/>
      <c r="K48" s="90"/>
      <c r="L48" s="91"/>
      <c r="M48" s="91"/>
      <c r="N48" s="91"/>
      <c r="O48" s="91"/>
      <c r="P48" s="92"/>
      <c r="Q48" s="98"/>
      <c r="R48" s="99"/>
      <c r="S48" s="100"/>
    </row>
    <row r="49" spans="1:19" s="60" customFormat="1" ht="32.25" customHeight="1" x14ac:dyDescent="0.2">
      <c r="A49" s="525"/>
      <c r="B49" s="93">
        <v>12</v>
      </c>
      <c r="C49" s="87" t="s">
        <v>261</v>
      </c>
      <c r="D49" s="94"/>
      <c r="E49" s="95"/>
      <c r="F49" s="96"/>
      <c r="G49" s="97"/>
      <c r="H49" s="88"/>
      <c r="I49" s="89"/>
      <c r="J49" s="89"/>
      <c r="K49" s="90"/>
      <c r="L49" s="91"/>
      <c r="M49" s="91"/>
      <c r="N49" s="91"/>
      <c r="O49" s="91"/>
      <c r="P49" s="92"/>
      <c r="Q49" s="98"/>
      <c r="R49" s="99"/>
      <c r="S49" s="100"/>
    </row>
    <row r="50" spans="1:19" s="60" customFormat="1" ht="32.25" customHeight="1" x14ac:dyDescent="0.2">
      <c r="A50" s="525"/>
      <c r="B50" s="73">
        <v>13</v>
      </c>
      <c r="C50" s="87" t="s">
        <v>262</v>
      </c>
      <c r="D50" s="94"/>
      <c r="E50" s="95"/>
      <c r="F50" s="96"/>
      <c r="G50" s="97"/>
      <c r="H50" s="88"/>
      <c r="I50" s="89"/>
      <c r="J50" s="89"/>
      <c r="K50" s="90"/>
      <c r="L50" s="91"/>
      <c r="M50" s="91"/>
      <c r="N50" s="91"/>
      <c r="O50" s="91"/>
      <c r="P50" s="92"/>
      <c r="Q50" s="98"/>
      <c r="R50" s="99"/>
      <c r="S50" s="100"/>
    </row>
    <row r="51" spans="1:19" s="60" customFormat="1" ht="32.25" customHeight="1" x14ac:dyDescent="0.2">
      <c r="A51" s="525"/>
      <c r="B51" s="73">
        <v>14</v>
      </c>
      <c r="C51" s="87" t="s">
        <v>263</v>
      </c>
      <c r="D51" s="94"/>
      <c r="E51" s="95"/>
      <c r="F51" s="96"/>
      <c r="G51" s="97"/>
      <c r="H51" s="88"/>
      <c r="I51" s="89"/>
      <c r="J51" s="89"/>
      <c r="K51" s="90"/>
      <c r="L51" s="91"/>
      <c r="M51" s="91"/>
      <c r="N51" s="91"/>
      <c r="O51" s="91"/>
      <c r="P51" s="92"/>
      <c r="Q51" s="98"/>
      <c r="R51" s="99"/>
      <c r="S51" s="100"/>
    </row>
    <row r="52" spans="1:19" s="60" customFormat="1" ht="32.25" customHeight="1" x14ac:dyDescent="0.2">
      <c r="A52" s="525"/>
      <c r="B52" s="73">
        <v>15</v>
      </c>
      <c r="C52" s="87" t="s">
        <v>264</v>
      </c>
      <c r="D52" s="94"/>
      <c r="E52" s="95"/>
      <c r="F52" s="96"/>
      <c r="G52" s="97"/>
      <c r="H52" s="88"/>
      <c r="I52" s="89"/>
      <c r="J52" s="89"/>
      <c r="K52" s="90"/>
      <c r="L52" s="91"/>
      <c r="M52" s="91"/>
      <c r="N52" s="91"/>
      <c r="O52" s="91"/>
      <c r="P52" s="92"/>
      <c r="Q52" s="98"/>
      <c r="R52" s="99"/>
      <c r="S52" s="100"/>
    </row>
    <row r="53" spans="1:19" s="61" customFormat="1" ht="32.25" customHeight="1" x14ac:dyDescent="0.2">
      <c r="A53" s="525"/>
      <c r="B53" s="93">
        <v>16</v>
      </c>
      <c r="C53" s="87" t="s">
        <v>265</v>
      </c>
      <c r="D53" s="94"/>
      <c r="E53" s="95"/>
      <c r="F53" s="96"/>
      <c r="G53" s="97"/>
      <c r="H53" s="88"/>
      <c r="I53" s="89"/>
      <c r="J53" s="89"/>
      <c r="K53" s="90"/>
      <c r="L53" s="91"/>
      <c r="M53" s="91"/>
      <c r="N53" s="91"/>
      <c r="O53" s="91"/>
      <c r="P53" s="92"/>
      <c r="Q53" s="98"/>
      <c r="R53" s="99"/>
      <c r="S53" s="100"/>
    </row>
    <row r="54" spans="1:19" s="60" customFormat="1" ht="32.25" customHeight="1" x14ac:dyDescent="0.2">
      <c r="A54" s="525"/>
      <c r="B54" s="73">
        <v>17</v>
      </c>
      <c r="C54" s="87" t="s">
        <v>266</v>
      </c>
      <c r="D54" s="94"/>
      <c r="E54" s="95"/>
      <c r="F54" s="96"/>
      <c r="G54" s="97"/>
      <c r="H54" s="88"/>
      <c r="I54" s="89"/>
      <c r="J54" s="89"/>
      <c r="K54" s="90"/>
      <c r="L54" s="91"/>
      <c r="M54" s="91"/>
      <c r="N54" s="91"/>
      <c r="O54" s="91"/>
      <c r="P54" s="92"/>
      <c r="Q54" s="98"/>
      <c r="R54" s="99"/>
      <c r="S54" s="100"/>
    </row>
    <row r="55" spans="1:19" s="61" customFormat="1" ht="32.25" customHeight="1" x14ac:dyDescent="0.2">
      <c r="A55" s="525"/>
      <c r="B55" s="73">
        <v>18</v>
      </c>
      <c r="C55" s="87" t="s">
        <v>267</v>
      </c>
      <c r="D55" s="94"/>
      <c r="E55" s="95"/>
      <c r="F55" s="96"/>
      <c r="G55" s="97"/>
      <c r="H55" s="88"/>
      <c r="I55" s="89"/>
      <c r="J55" s="89"/>
      <c r="K55" s="90"/>
      <c r="L55" s="91"/>
      <c r="M55" s="91"/>
      <c r="N55" s="91"/>
      <c r="O55" s="91"/>
      <c r="P55" s="92"/>
      <c r="Q55" s="98"/>
      <c r="R55" s="99"/>
      <c r="S55" s="100"/>
    </row>
    <row r="56" spans="1:19" s="61" customFormat="1" ht="32.25" customHeight="1" x14ac:dyDescent="0.2">
      <c r="A56" s="525"/>
      <c r="B56" s="73">
        <v>19</v>
      </c>
      <c r="C56" s="87" t="s">
        <v>268</v>
      </c>
      <c r="D56" s="94"/>
      <c r="E56" s="95"/>
      <c r="F56" s="96"/>
      <c r="G56" s="97"/>
      <c r="H56" s="88"/>
      <c r="I56" s="89"/>
      <c r="J56" s="89"/>
      <c r="K56" s="90"/>
      <c r="L56" s="91"/>
      <c r="M56" s="91"/>
      <c r="N56" s="91"/>
      <c r="O56" s="91"/>
      <c r="P56" s="92"/>
      <c r="Q56" s="98"/>
      <c r="R56" s="99"/>
      <c r="S56" s="100"/>
    </row>
    <row r="57" spans="1:19" s="61" customFormat="1" ht="32.25" customHeight="1" x14ac:dyDescent="0.2">
      <c r="A57" s="525"/>
      <c r="B57" s="93">
        <v>20</v>
      </c>
      <c r="C57" s="87" t="s">
        <v>269</v>
      </c>
      <c r="D57" s="94"/>
      <c r="E57" s="95"/>
      <c r="F57" s="96"/>
      <c r="G57" s="97"/>
      <c r="H57" s="88"/>
      <c r="I57" s="89"/>
      <c r="J57" s="89"/>
      <c r="K57" s="90"/>
      <c r="L57" s="91"/>
      <c r="M57" s="91"/>
      <c r="N57" s="91"/>
      <c r="O57" s="91"/>
      <c r="P57" s="92"/>
      <c r="Q57" s="98"/>
      <c r="R57" s="99"/>
      <c r="S57" s="100"/>
    </row>
    <row r="58" spans="1:19" s="61" customFormat="1" ht="32.25" customHeight="1" x14ac:dyDescent="0.2">
      <c r="A58" s="525"/>
      <c r="B58" s="73">
        <v>21</v>
      </c>
      <c r="C58" s="87" t="s">
        <v>270</v>
      </c>
      <c r="D58" s="94"/>
      <c r="E58" s="95"/>
      <c r="F58" s="96"/>
      <c r="G58" s="97"/>
      <c r="H58" s="88"/>
      <c r="I58" s="89"/>
      <c r="J58" s="89"/>
      <c r="K58" s="90"/>
      <c r="L58" s="91"/>
      <c r="M58" s="91"/>
      <c r="N58" s="91"/>
      <c r="O58" s="91"/>
      <c r="P58" s="92"/>
      <c r="Q58" s="98"/>
      <c r="R58" s="99"/>
      <c r="S58" s="100"/>
    </row>
    <row r="59" spans="1:19" s="61" customFormat="1" ht="32.25" customHeight="1" x14ac:dyDescent="0.2">
      <c r="A59" s="525"/>
      <c r="B59" s="73">
        <v>22</v>
      </c>
      <c r="C59" s="87" t="s">
        <v>271</v>
      </c>
      <c r="D59" s="94"/>
      <c r="E59" s="95"/>
      <c r="F59" s="96"/>
      <c r="G59" s="97"/>
      <c r="H59" s="88"/>
      <c r="I59" s="89"/>
      <c r="J59" s="89"/>
      <c r="K59" s="90"/>
      <c r="L59" s="91"/>
      <c r="M59" s="91"/>
      <c r="N59" s="91"/>
      <c r="O59" s="91"/>
      <c r="P59" s="92"/>
      <c r="Q59" s="98"/>
      <c r="R59" s="99"/>
      <c r="S59" s="100"/>
    </row>
    <row r="60" spans="1:19" s="61" customFormat="1" ht="32.25" customHeight="1" x14ac:dyDescent="0.2">
      <c r="A60" s="525"/>
      <c r="B60" s="73">
        <v>23</v>
      </c>
      <c r="C60" s="87" t="s">
        <v>272</v>
      </c>
      <c r="D60" s="94"/>
      <c r="E60" s="95"/>
      <c r="F60" s="96"/>
      <c r="G60" s="97"/>
      <c r="H60" s="88"/>
      <c r="I60" s="89"/>
      <c r="J60" s="89"/>
      <c r="K60" s="90"/>
      <c r="L60" s="91"/>
      <c r="M60" s="91"/>
      <c r="N60" s="91"/>
      <c r="O60" s="91"/>
      <c r="P60" s="92"/>
      <c r="Q60" s="98"/>
      <c r="R60" s="99"/>
      <c r="S60" s="100"/>
    </row>
    <row r="61" spans="1:19" s="61" customFormat="1" ht="32.25" customHeight="1" x14ac:dyDescent="0.2">
      <c r="A61" s="525"/>
      <c r="B61" s="93">
        <v>24</v>
      </c>
      <c r="C61" s="87" t="s">
        <v>273</v>
      </c>
      <c r="D61" s="94"/>
      <c r="E61" s="95"/>
      <c r="F61" s="96"/>
      <c r="G61" s="97"/>
      <c r="H61" s="88"/>
      <c r="I61" s="89"/>
      <c r="J61" s="89"/>
      <c r="K61" s="90"/>
      <c r="L61" s="91"/>
      <c r="M61" s="91"/>
      <c r="N61" s="91"/>
      <c r="O61" s="91"/>
      <c r="P61" s="92"/>
      <c r="Q61" s="98"/>
      <c r="R61" s="99"/>
      <c r="S61" s="100"/>
    </row>
    <row r="62" spans="1:19" s="61" customFormat="1" ht="32.25" customHeight="1" thickBot="1" x14ac:dyDescent="0.25">
      <c r="A62" s="525"/>
      <c r="B62" s="101">
        <v>25</v>
      </c>
      <c r="C62" s="102" t="s">
        <v>274</v>
      </c>
      <c r="D62" s="103"/>
      <c r="E62" s="104"/>
      <c r="F62" s="105"/>
      <c r="G62" s="106"/>
      <c r="H62" s="107"/>
      <c r="I62" s="108"/>
      <c r="J62" s="108"/>
      <c r="K62" s="109"/>
      <c r="L62" s="110"/>
      <c r="M62" s="110"/>
      <c r="N62" s="110"/>
      <c r="O62" s="110"/>
      <c r="P62" s="111"/>
      <c r="Q62" s="112"/>
      <c r="R62" s="113"/>
      <c r="S62" s="114"/>
    </row>
    <row r="63" spans="1:19" s="61" customFormat="1" ht="32.25" customHeight="1" thickBot="1" x14ac:dyDescent="0.25">
      <c r="A63" s="526"/>
      <c r="B63" s="527" t="s">
        <v>124</v>
      </c>
      <c r="C63" s="528"/>
      <c r="D63" s="115"/>
      <c r="E63" s="116"/>
      <c r="F63" s="117"/>
      <c r="G63" s="118"/>
      <c r="H63" s="119"/>
      <c r="I63" s="120"/>
      <c r="J63" s="120"/>
      <c r="K63" s="121"/>
      <c r="L63" s="122"/>
      <c r="M63" s="122"/>
      <c r="N63" s="122"/>
      <c r="O63" s="122"/>
      <c r="P63" s="529"/>
      <c r="Q63" s="530"/>
      <c r="R63" s="531"/>
      <c r="S63" s="123">
        <f>+SUM(S38:S62)</f>
        <v>0</v>
      </c>
    </row>
    <row r="64" spans="1:19" s="61" customFormat="1" ht="12" x14ac:dyDescent="0.2">
      <c r="P64" s="60"/>
      <c r="Q64" s="60"/>
      <c r="R64" s="60"/>
    </row>
  </sheetData>
  <mergeCells count="29">
    <mergeCell ref="A10:A11"/>
    <mergeCell ref="B10:C10"/>
    <mergeCell ref="A1:A4"/>
    <mergeCell ref="B1:Q1"/>
    <mergeCell ref="B2:Q2"/>
    <mergeCell ref="B3:Q3"/>
    <mergeCell ref="B4:K4"/>
    <mergeCell ref="L4:Q4"/>
    <mergeCell ref="D37:G37"/>
    <mergeCell ref="H37:K37"/>
    <mergeCell ref="B6:C6"/>
    <mergeCell ref="B7:C7"/>
    <mergeCell ref="B8:C8"/>
    <mergeCell ref="A38:A63"/>
    <mergeCell ref="B63:C63"/>
    <mergeCell ref="P63:R63"/>
    <mergeCell ref="H10:K10"/>
    <mergeCell ref="L10:O10"/>
    <mergeCell ref="P10:S10"/>
    <mergeCell ref="A12:A37"/>
    <mergeCell ref="D12:G36"/>
    <mergeCell ref="H12:K36"/>
    <mergeCell ref="L12:O36"/>
    <mergeCell ref="P12:P36"/>
    <mergeCell ref="Q12:Q36"/>
    <mergeCell ref="R12:R36"/>
    <mergeCell ref="D10:G10"/>
    <mergeCell ref="S12:S36"/>
    <mergeCell ref="B37:C37"/>
  </mergeCells>
  <conditionalFormatting sqref="I38:J38 L38:L62">
    <cfRule type="expression" dxfId="5" priority="2" stopIfTrue="1">
      <formula>IF(F38&gt;0,1,0)</formula>
    </cfRule>
  </conditionalFormatting>
  <conditionalFormatting sqref="I39:J62">
    <cfRule type="expression" dxfId="4" priority="1" stopIfTrue="1">
      <formula>IF(F39&gt;0,1,0)</formula>
    </cfRule>
  </conditionalFormatting>
  <conditionalFormatting sqref="H38:K62">
    <cfRule type="expression" dxfId="3" priority="3" stopIfTrue="1">
      <formula>IF(D38&gt;0,1,0)</formula>
    </cfRule>
  </conditionalFormatting>
  <conditionalFormatting sqref="O38:O62">
    <cfRule type="expression" dxfId="2" priority="4" stopIfTrue="1">
      <formula>IF(I38&gt;0,1,0)</formula>
    </cfRule>
  </conditionalFormatting>
  <conditionalFormatting sqref="N38:N62">
    <cfRule type="expression" dxfId="1" priority="5" stopIfTrue="1">
      <formula>IF(I38&gt;0,1,0)</formula>
    </cfRule>
  </conditionalFormatting>
  <conditionalFormatting sqref="M38:M62">
    <cfRule type="expression" dxfId="0" priority="6" stopIfTrue="1">
      <formula>IF(I38&gt;0,1,0)</formula>
    </cfRule>
  </conditionalFormatting>
  <printOptions horizontalCentered="1" verticalCentered="1"/>
  <pageMargins left="1" right="1" top="1" bottom="1" header="0.5" footer="0.5"/>
  <pageSetup scale="32" orientation="landscape" r:id="rId1"/>
  <headerFooter alignWithMargins="0">
    <oddFooter>&amp;LUser&amp;CPágina &amp;P&amp;R&amp;D</oddFooter>
  </headerFooter>
  <rowBreaks count="1" manualBreakCount="1">
    <brk id="37"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C651"/>
  <sheetViews>
    <sheetView topLeftCell="B11" zoomScale="70" zoomScaleNormal="70" workbookViewId="0">
      <pane xSplit="3" ySplit="2" topLeftCell="E13" activePane="bottomRight" state="frozen"/>
      <selection activeCell="B11" sqref="B11"/>
      <selection pane="topRight" activeCell="E11" sqref="E11"/>
      <selection pane="bottomLeft" activeCell="B13" sqref="B13"/>
      <selection pane="bottomRight" activeCell="F14" sqref="F14"/>
    </sheetView>
  </sheetViews>
  <sheetFormatPr baseColWidth="10" defaultRowHeight="12.75" x14ac:dyDescent="0.2"/>
  <cols>
    <col min="1" max="1" width="1.85546875" style="156" customWidth="1"/>
    <col min="2" max="2" width="7.140625" style="156" customWidth="1"/>
    <col min="3" max="3" width="29.7109375" style="156" customWidth="1"/>
    <col min="4" max="4" width="4.5703125" style="156" customWidth="1"/>
    <col min="5" max="5" width="19.5703125" style="156" customWidth="1"/>
    <col min="6" max="6" width="23" style="156" customWidth="1"/>
    <col min="7" max="9" width="17.5703125" style="156" customWidth="1"/>
    <col min="10" max="10" width="18" style="156" customWidth="1"/>
    <col min="11" max="11" width="17.5703125" style="156" customWidth="1"/>
    <col min="12" max="12" width="15" style="156" customWidth="1"/>
    <col min="13" max="13" width="20.42578125" style="156" customWidth="1"/>
    <col min="14" max="24" width="14.85546875" style="156" customWidth="1"/>
    <col min="25" max="25" width="15.140625" style="456" customWidth="1"/>
    <col min="26" max="26" width="18.5703125" style="156" customWidth="1"/>
    <col min="27" max="28" width="13.42578125" style="156" customWidth="1"/>
    <col min="29" max="29" width="32.85546875" style="156" customWidth="1"/>
    <col min="30" max="256" width="11.42578125" style="156"/>
    <col min="257" max="257" width="1.85546875" style="156" customWidth="1"/>
    <col min="258" max="258" width="22.140625" style="156" customWidth="1"/>
    <col min="259" max="259" width="19.85546875" style="156" customWidth="1"/>
    <col min="260" max="260" width="17" style="156" customWidth="1"/>
    <col min="261" max="261" width="15.28515625" style="156" customWidth="1"/>
    <col min="262" max="262" width="23" style="156" customWidth="1"/>
    <col min="263" max="263" width="21.85546875" style="156" customWidth="1"/>
    <col min="264" max="264" width="22.7109375" style="156" customWidth="1"/>
    <col min="265" max="265" width="22.28515625" style="156" customWidth="1"/>
    <col min="266" max="266" width="20.140625" style="156" customWidth="1"/>
    <col min="267" max="267" width="19.140625" style="156" customWidth="1"/>
    <col min="268" max="268" width="17.140625" style="156" customWidth="1"/>
    <col min="269" max="269" width="23.28515625" style="156" customWidth="1"/>
    <col min="270" max="270" width="24" style="156" customWidth="1"/>
    <col min="271" max="271" width="23.140625" style="156" customWidth="1"/>
    <col min="272" max="272" width="19.7109375" style="156" customWidth="1"/>
    <col min="273" max="281" width="11.42578125" style="156" customWidth="1"/>
    <col min="282" max="282" width="23.42578125" style="156" customWidth="1"/>
    <col min="283" max="283" width="19" style="156" customWidth="1"/>
    <col min="284" max="284" width="18.28515625" style="156" customWidth="1"/>
    <col min="285" max="285" width="32.85546875" style="156" customWidth="1"/>
    <col min="286" max="512" width="11.42578125" style="156"/>
    <col min="513" max="513" width="1.85546875" style="156" customWidth="1"/>
    <col min="514" max="514" width="22.140625" style="156" customWidth="1"/>
    <col min="515" max="515" width="19.85546875" style="156" customWidth="1"/>
    <col min="516" max="516" width="17" style="156" customWidth="1"/>
    <col min="517" max="517" width="15.28515625" style="156" customWidth="1"/>
    <col min="518" max="518" width="23" style="156" customWidth="1"/>
    <col min="519" max="519" width="21.85546875" style="156" customWidth="1"/>
    <col min="520" max="520" width="22.7109375" style="156" customWidth="1"/>
    <col min="521" max="521" width="22.28515625" style="156" customWidth="1"/>
    <col min="522" max="522" width="20.140625" style="156" customWidth="1"/>
    <col min="523" max="523" width="19.140625" style="156" customWidth="1"/>
    <col min="524" max="524" width="17.140625" style="156" customWidth="1"/>
    <col min="525" max="525" width="23.28515625" style="156" customWidth="1"/>
    <col min="526" max="526" width="24" style="156" customWidth="1"/>
    <col min="527" max="527" width="23.140625" style="156" customWidth="1"/>
    <col min="528" max="528" width="19.7109375" style="156" customWidth="1"/>
    <col min="529" max="537" width="11.42578125" style="156" customWidth="1"/>
    <col min="538" max="538" width="23.42578125" style="156" customWidth="1"/>
    <col min="539" max="539" width="19" style="156" customWidth="1"/>
    <col min="540" max="540" width="18.28515625" style="156" customWidth="1"/>
    <col min="541" max="541" width="32.85546875" style="156" customWidth="1"/>
    <col min="542" max="768" width="11.42578125" style="156"/>
    <col min="769" max="769" width="1.85546875" style="156" customWidth="1"/>
    <col min="770" max="770" width="22.140625" style="156" customWidth="1"/>
    <col min="771" max="771" width="19.85546875" style="156" customWidth="1"/>
    <col min="772" max="772" width="17" style="156" customWidth="1"/>
    <col min="773" max="773" width="15.28515625" style="156" customWidth="1"/>
    <col min="774" max="774" width="23" style="156" customWidth="1"/>
    <col min="775" max="775" width="21.85546875" style="156" customWidth="1"/>
    <col min="776" max="776" width="22.7109375" style="156" customWidth="1"/>
    <col min="777" max="777" width="22.28515625" style="156" customWidth="1"/>
    <col min="778" max="778" width="20.140625" style="156" customWidth="1"/>
    <col min="779" max="779" width="19.140625" style="156" customWidth="1"/>
    <col min="780" max="780" width="17.140625" style="156" customWidth="1"/>
    <col min="781" max="781" width="23.28515625" style="156" customWidth="1"/>
    <col min="782" max="782" width="24" style="156" customWidth="1"/>
    <col min="783" max="783" width="23.140625" style="156" customWidth="1"/>
    <col min="784" max="784" width="19.7109375" style="156" customWidth="1"/>
    <col min="785" max="793" width="11.42578125" style="156" customWidth="1"/>
    <col min="794" max="794" width="23.42578125" style="156" customWidth="1"/>
    <col min="795" max="795" width="19" style="156" customWidth="1"/>
    <col min="796" max="796" width="18.28515625" style="156" customWidth="1"/>
    <col min="797" max="797" width="32.85546875" style="156" customWidth="1"/>
    <col min="798" max="1024" width="11.42578125" style="156"/>
    <col min="1025" max="1025" width="1.85546875" style="156" customWidth="1"/>
    <col min="1026" max="1026" width="22.140625" style="156" customWidth="1"/>
    <col min="1027" max="1027" width="19.85546875" style="156" customWidth="1"/>
    <col min="1028" max="1028" width="17" style="156" customWidth="1"/>
    <col min="1029" max="1029" width="15.28515625" style="156" customWidth="1"/>
    <col min="1030" max="1030" width="23" style="156" customWidth="1"/>
    <col min="1031" max="1031" width="21.85546875" style="156" customWidth="1"/>
    <col min="1032" max="1032" width="22.7109375" style="156" customWidth="1"/>
    <col min="1033" max="1033" width="22.28515625" style="156" customWidth="1"/>
    <col min="1034" max="1034" width="20.140625" style="156" customWidth="1"/>
    <col min="1035" max="1035" width="19.140625" style="156" customWidth="1"/>
    <col min="1036" max="1036" width="17.140625" style="156" customWidth="1"/>
    <col min="1037" max="1037" width="23.28515625" style="156" customWidth="1"/>
    <col min="1038" max="1038" width="24" style="156" customWidth="1"/>
    <col min="1039" max="1039" width="23.140625" style="156" customWidth="1"/>
    <col min="1040" max="1040" width="19.7109375" style="156" customWidth="1"/>
    <col min="1041" max="1049" width="11.42578125" style="156" customWidth="1"/>
    <col min="1050" max="1050" width="23.42578125" style="156" customWidth="1"/>
    <col min="1051" max="1051" width="19" style="156" customWidth="1"/>
    <col min="1052" max="1052" width="18.28515625" style="156" customWidth="1"/>
    <col min="1053" max="1053" width="32.85546875" style="156" customWidth="1"/>
    <col min="1054" max="1280" width="11.42578125" style="156"/>
    <col min="1281" max="1281" width="1.85546875" style="156" customWidth="1"/>
    <col min="1282" max="1282" width="22.140625" style="156" customWidth="1"/>
    <col min="1283" max="1283" width="19.85546875" style="156" customWidth="1"/>
    <col min="1284" max="1284" width="17" style="156" customWidth="1"/>
    <col min="1285" max="1285" width="15.28515625" style="156" customWidth="1"/>
    <col min="1286" max="1286" width="23" style="156" customWidth="1"/>
    <col min="1287" max="1287" width="21.85546875" style="156" customWidth="1"/>
    <col min="1288" max="1288" width="22.7109375" style="156" customWidth="1"/>
    <col min="1289" max="1289" width="22.28515625" style="156" customWidth="1"/>
    <col min="1290" max="1290" width="20.140625" style="156" customWidth="1"/>
    <col min="1291" max="1291" width="19.140625" style="156" customWidth="1"/>
    <col min="1292" max="1292" width="17.140625" style="156" customWidth="1"/>
    <col min="1293" max="1293" width="23.28515625" style="156" customWidth="1"/>
    <col min="1294" max="1294" width="24" style="156" customWidth="1"/>
    <col min="1295" max="1295" width="23.140625" style="156" customWidth="1"/>
    <col min="1296" max="1296" width="19.7109375" style="156" customWidth="1"/>
    <col min="1297" max="1305" width="11.42578125" style="156" customWidth="1"/>
    <col min="1306" max="1306" width="23.42578125" style="156" customWidth="1"/>
    <col min="1307" max="1307" width="19" style="156" customWidth="1"/>
    <col min="1308" max="1308" width="18.28515625" style="156" customWidth="1"/>
    <col min="1309" max="1309" width="32.85546875" style="156" customWidth="1"/>
    <col min="1310" max="1536" width="11.42578125" style="156"/>
    <col min="1537" max="1537" width="1.85546875" style="156" customWidth="1"/>
    <col min="1538" max="1538" width="22.140625" style="156" customWidth="1"/>
    <col min="1539" max="1539" width="19.85546875" style="156" customWidth="1"/>
    <col min="1540" max="1540" width="17" style="156" customWidth="1"/>
    <col min="1541" max="1541" width="15.28515625" style="156" customWidth="1"/>
    <col min="1542" max="1542" width="23" style="156" customWidth="1"/>
    <col min="1543" max="1543" width="21.85546875" style="156" customWidth="1"/>
    <col min="1544" max="1544" width="22.7109375" style="156" customWidth="1"/>
    <col min="1545" max="1545" width="22.28515625" style="156" customWidth="1"/>
    <col min="1546" max="1546" width="20.140625" style="156" customWidth="1"/>
    <col min="1547" max="1547" width="19.140625" style="156" customWidth="1"/>
    <col min="1548" max="1548" width="17.140625" style="156" customWidth="1"/>
    <col min="1549" max="1549" width="23.28515625" style="156" customWidth="1"/>
    <col min="1550" max="1550" width="24" style="156" customWidth="1"/>
    <col min="1551" max="1551" width="23.140625" style="156" customWidth="1"/>
    <col min="1552" max="1552" width="19.7109375" style="156" customWidth="1"/>
    <col min="1553" max="1561" width="11.42578125" style="156" customWidth="1"/>
    <col min="1562" max="1562" width="23.42578125" style="156" customWidth="1"/>
    <col min="1563" max="1563" width="19" style="156" customWidth="1"/>
    <col min="1564" max="1564" width="18.28515625" style="156" customWidth="1"/>
    <col min="1565" max="1565" width="32.85546875" style="156" customWidth="1"/>
    <col min="1566" max="1792" width="11.42578125" style="156"/>
    <col min="1793" max="1793" width="1.85546875" style="156" customWidth="1"/>
    <col min="1794" max="1794" width="22.140625" style="156" customWidth="1"/>
    <col min="1795" max="1795" width="19.85546875" style="156" customWidth="1"/>
    <col min="1796" max="1796" width="17" style="156" customWidth="1"/>
    <col min="1797" max="1797" width="15.28515625" style="156" customWidth="1"/>
    <col min="1798" max="1798" width="23" style="156" customWidth="1"/>
    <col min="1799" max="1799" width="21.85546875" style="156" customWidth="1"/>
    <col min="1800" max="1800" width="22.7109375" style="156" customWidth="1"/>
    <col min="1801" max="1801" width="22.28515625" style="156" customWidth="1"/>
    <col min="1802" max="1802" width="20.140625" style="156" customWidth="1"/>
    <col min="1803" max="1803" width="19.140625" style="156" customWidth="1"/>
    <col min="1804" max="1804" width="17.140625" style="156" customWidth="1"/>
    <col min="1805" max="1805" width="23.28515625" style="156" customWidth="1"/>
    <col min="1806" max="1806" width="24" style="156" customWidth="1"/>
    <col min="1807" max="1807" width="23.140625" style="156" customWidth="1"/>
    <col min="1808" max="1808" width="19.7109375" style="156" customWidth="1"/>
    <col min="1809" max="1817" width="11.42578125" style="156" customWidth="1"/>
    <col min="1818" max="1818" width="23.42578125" style="156" customWidth="1"/>
    <col min="1819" max="1819" width="19" style="156" customWidth="1"/>
    <col min="1820" max="1820" width="18.28515625" style="156" customWidth="1"/>
    <col min="1821" max="1821" width="32.85546875" style="156" customWidth="1"/>
    <col min="1822" max="2048" width="11.42578125" style="156"/>
    <col min="2049" max="2049" width="1.85546875" style="156" customWidth="1"/>
    <col min="2050" max="2050" width="22.140625" style="156" customWidth="1"/>
    <col min="2051" max="2051" width="19.85546875" style="156" customWidth="1"/>
    <col min="2052" max="2052" width="17" style="156" customWidth="1"/>
    <col min="2053" max="2053" width="15.28515625" style="156" customWidth="1"/>
    <col min="2054" max="2054" width="23" style="156" customWidth="1"/>
    <col min="2055" max="2055" width="21.85546875" style="156" customWidth="1"/>
    <col min="2056" max="2056" width="22.7109375" style="156" customWidth="1"/>
    <col min="2057" max="2057" width="22.28515625" style="156" customWidth="1"/>
    <col min="2058" max="2058" width="20.140625" style="156" customWidth="1"/>
    <col min="2059" max="2059" width="19.140625" style="156" customWidth="1"/>
    <col min="2060" max="2060" width="17.140625" style="156" customWidth="1"/>
    <col min="2061" max="2061" width="23.28515625" style="156" customWidth="1"/>
    <col min="2062" max="2062" width="24" style="156" customWidth="1"/>
    <col min="2063" max="2063" width="23.140625" style="156" customWidth="1"/>
    <col min="2064" max="2064" width="19.7109375" style="156" customWidth="1"/>
    <col min="2065" max="2073" width="11.42578125" style="156" customWidth="1"/>
    <col min="2074" max="2074" width="23.42578125" style="156" customWidth="1"/>
    <col min="2075" max="2075" width="19" style="156" customWidth="1"/>
    <col min="2076" max="2076" width="18.28515625" style="156" customWidth="1"/>
    <col min="2077" max="2077" width="32.85546875" style="156" customWidth="1"/>
    <col min="2078" max="2304" width="11.42578125" style="156"/>
    <col min="2305" max="2305" width="1.85546875" style="156" customWidth="1"/>
    <col min="2306" max="2306" width="22.140625" style="156" customWidth="1"/>
    <col min="2307" max="2307" width="19.85546875" style="156" customWidth="1"/>
    <col min="2308" max="2308" width="17" style="156" customWidth="1"/>
    <col min="2309" max="2309" width="15.28515625" style="156" customWidth="1"/>
    <col min="2310" max="2310" width="23" style="156" customWidth="1"/>
    <col min="2311" max="2311" width="21.85546875" style="156" customWidth="1"/>
    <col min="2312" max="2312" width="22.7109375" style="156" customWidth="1"/>
    <col min="2313" max="2313" width="22.28515625" style="156" customWidth="1"/>
    <col min="2314" max="2314" width="20.140625" style="156" customWidth="1"/>
    <col min="2315" max="2315" width="19.140625" style="156" customWidth="1"/>
    <col min="2316" max="2316" width="17.140625" style="156" customWidth="1"/>
    <col min="2317" max="2317" width="23.28515625" style="156" customWidth="1"/>
    <col min="2318" max="2318" width="24" style="156" customWidth="1"/>
    <col min="2319" max="2319" width="23.140625" style="156" customWidth="1"/>
    <col min="2320" max="2320" width="19.7109375" style="156" customWidth="1"/>
    <col min="2321" max="2329" width="11.42578125" style="156" customWidth="1"/>
    <col min="2330" max="2330" width="23.42578125" style="156" customWidth="1"/>
    <col min="2331" max="2331" width="19" style="156" customWidth="1"/>
    <col min="2332" max="2332" width="18.28515625" style="156" customWidth="1"/>
    <col min="2333" max="2333" width="32.85546875" style="156" customWidth="1"/>
    <col min="2334" max="2560" width="11.42578125" style="156"/>
    <col min="2561" max="2561" width="1.85546875" style="156" customWidth="1"/>
    <col min="2562" max="2562" width="22.140625" style="156" customWidth="1"/>
    <col min="2563" max="2563" width="19.85546875" style="156" customWidth="1"/>
    <col min="2564" max="2564" width="17" style="156" customWidth="1"/>
    <col min="2565" max="2565" width="15.28515625" style="156" customWidth="1"/>
    <col min="2566" max="2566" width="23" style="156" customWidth="1"/>
    <col min="2567" max="2567" width="21.85546875" style="156" customWidth="1"/>
    <col min="2568" max="2568" width="22.7109375" style="156" customWidth="1"/>
    <col min="2569" max="2569" width="22.28515625" style="156" customWidth="1"/>
    <col min="2570" max="2570" width="20.140625" style="156" customWidth="1"/>
    <col min="2571" max="2571" width="19.140625" style="156" customWidth="1"/>
    <col min="2572" max="2572" width="17.140625" style="156" customWidth="1"/>
    <col min="2573" max="2573" width="23.28515625" style="156" customWidth="1"/>
    <col min="2574" max="2574" width="24" style="156" customWidth="1"/>
    <col min="2575" max="2575" width="23.140625" style="156" customWidth="1"/>
    <col min="2576" max="2576" width="19.7109375" style="156" customWidth="1"/>
    <col min="2577" max="2585" width="11.42578125" style="156" customWidth="1"/>
    <col min="2586" max="2586" width="23.42578125" style="156" customWidth="1"/>
    <col min="2587" max="2587" width="19" style="156" customWidth="1"/>
    <col min="2588" max="2588" width="18.28515625" style="156" customWidth="1"/>
    <col min="2589" max="2589" width="32.85546875" style="156" customWidth="1"/>
    <col min="2590" max="2816" width="11.42578125" style="156"/>
    <col min="2817" max="2817" width="1.85546875" style="156" customWidth="1"/>
    <col min="2818" max="2818" width="22.140625" style="156" customWidth="1"/>
    <col min="2819" max="2819" width="19.85546875" style="156" customWidth="1"/>
    <col min="2820" max="2820" width="17" style="156" customWidth="1"/>
    <col min="2821" max="2821" width="15.28515625" style="156" customWidth="1"/>
    <col min="2822" max="2822" width="23" style="156" customWidth="1"/>
    <col min="2823" max="2823" width="21.85546875" style="156" customWidth="1"/>
    <col min="2824" max="2824" width="22.7109375" style="156" customWidth="1"/>
    <col min="2825" max="2825" width="22.28515625" style="156" customWidth="1"/>
    <col min="2826" max="2826" width="20.140625" style="156" customWidth="1"/>
    <col min="2827" max="2827" width="19.140625" style="156" customWidth="1"/>
    <col min="2828" max="2828" width="17.140625" style="156" customWidth="1"/>
    <col min="2829" max="2829" width="23.28515625" style="156" customWidth="1"/>
    <col min="2830" max="2830" width="24" style="156" customWidth="1"/>
    <col min="2831" max="2831" width="23.140625" style="156" customWidth="1"/>
    <col min="2832" max="2832" width="19.7109375" style="156" customWidth="1"/>
    <col min="2833" max="2841" width="11.42578125" style="156" customWidth="1"/>
    <col min="2842" max="2842" width="23.42578125" style="156" customWidth="1"/>
    <col min="2843" max="2843" width="19" style="156" customWidth="1"/>
    <col min="2844" max="2844" width="18.28515625" style="156" customWidth="1"/>
    <col min="2845" max="2845" width="32.85546875" style="156" customWidth="1"/>
    <col min="2846" max="3072" width="11.42578125" style="156"/>
    <col min="3073" max="3073" width="1.85546875" style="156" customWidth="1"/>
    <col min="3074" max="3074" width="22.140625" style="156" customWidth="1"/>
    <col min="3075" max="3075" width="19.85546875" style="156" customWidth="1"/>
    <col min="3076" max="3076" width="17" style="156" customWidth="1"/>
    <col min="3077" max="3077" width="15.28515625" style="156" customWidth="1"/>
    <col min="3078" max="3078" width="23" style="156" customWidth="1"/>
    <col min="3079" max="3079" width="21.85546875" style="156" customWidth="1"/>
    <col min="3080" max="3080" width="22.7109375" style="156" customWidth="1"/>
    <col min="3081" max="3081" width="22.28515625" style="156" customWidth="1"/>
    <col min="3082" max="3082" width="20.140625" style="156" customWidth="1"/>
    <col min="3083" max="3083" width="19.140625" style="156" customWidth="1"/>
    <col min="3084" max="3084" width="17.140625" style="156" customWidth="1"/>
    <col min="3085" max="3085" width="23.28515625" style="156" customWidth="1"/>
    <col min="3086" max="3086" width="24" style="156" customWidth="1"/>
    <col min="3087" max="3087" width="23.140625" style="156" customWidth="1"/>
    <col min="3088" max="3088" width="19.7109375" style="156" customWidth="1"/>
    <col min="3089" max="3097" width="11.42578125" style="156" customWidth="1"/>
    <col min="3098" max="3098" width="23.42578125" style="156" customWidth="1"/>
    <col min="3099" max="3099" width="19" style="156" customWidth="1"/>
    <col min="3100" max="3100" width="18.28515625" style="156" customWidth="1"/>
    <col min="3101" max="3101" width="32.85546875" style="156" customWidth="1"/>
    <col min="3102" max="3328" width="11.42578125" style="156"/>
    <col min="3329" max="3329" width="1.85546875" style="156" customWidth="1"/>
    <col min="3330" max="3330" width="22.140625" style="156" customWidth="1"/>
    <col min="3331" max="3331" width="19.85546875" style="156" customWidth="1"/>
    <col min="3332" max="3332" width="17" style="156" customWidth="1"/>
    <col min="3333" max="3333" width="15.28515625" style="156" customWidth="1"/>
    <col min="3334" max="3334" width="23" style="156" customWidth="1"/>
    <col min="3335" max="3335" width="21.85546875" style="156" customWidth="1"/>
    <col min="3336" max="3336" width="22.7109375" style="156" customWidth="1"/>
    <col min="3337" max="3337" width="22.28515625" style="156" customWidth="1"/>
    <col min="3338" max="3338" width="20.140625" style="156" customWidth="1"/>
    <col min="3339" max="3339" width="19.140625" style="156" customWidth="1"/>
    <col min="3340" max="3340" width="17.140625" style="156" customWidth="1"/>
    <col min="3341" max="3341" width="23.28515625" style="156" customWidth="1"/>
    <col min="3342" max="3342" width="24" style="156" customWidth="1"/>
    <col min="3343" max="3343" width="23.140625" style="156" customWidth="1"/>
    <col min="3344" max="3344" width="19.7109375" style="156" customWidth="1"/>
    <col min="3345" max="3353" width="11.42578125" style="156" customWidth="1"/>
    <col min="3354" max="3354" width="23.42578125" style="156" customWidth="1"/>
    <col min="3355" max="3355" width="19" style="156" customWidth="1"/>
    <col min="3356" max="3356" width="18.28515625" style="156" customWidth="1"/>
    <col min="3357" max="3357" width="32.85546875" style="156" customWidth="1"/>
    <col min="3358" max="3584" width="11.42578125" style="156"/>
    <col min="3585" max="3585" width="1.85546875" style="156" customWidth="1"/>
    <col min="3586" max="3586" width="22.140625" style="156" customWidth="1"/>
    <col min="3587" max="3587" width="19.85546875" style="156" customWidth="1"/>
    <col min="3588" max="3588" width="17" style="156" customWidth="1"/>
    <col min="3589" max="3589" width="15.28515625" style="156" customWidth="1"/>
    <col min="3590" max="3590" width="23" style="156" customWidth="1"/>
    <col min="3591" max="3591" width="21.85546875" style="156" customWidth="1"/>
    <col min="3592" max="3592" width="22.7109375" style="156" customWidth="1"/>
    <col min="3593" max="3593" width="22.28515625" style="156" customWidth="1"/>
    <col min="3594" max="3594" width="20.140625" style="156" customWidth="1"/>
    <col min="3595" max="3595" width="19.140625" style="156" customWidth="1"/>
    <col min="3596" max="3596" width="17.140625" style="156" customWidth="1"/>
    <col min="3597" max="3597" width="23.28515625" style="156" customWidth="1"/>
    <col min="3598" max="3598" width="24" style="156" customWidth="1"/>
    <col min="3599" max="3599" width="23.140625" style="156" customWidth="1"/>
    <col min="3600" max="3600" width="19.7109375" style="156" customWidth="1"/>
    <col min="3601" max="3609" width="11.42578125" style="156" customWidth="1"/>
    <col min="3610" max="3610" width="23.42578125" style="156" customWidth="1"/>
    <col min="3611" max="3611" width="19" style="156" customWidth="1"/>
    <col min="3612" max="3612" width="18.28515625" style="156" customWidth="1"/>
    <col min="3613" max="3613" width="32.85546875" style="156" customWidth="1"/>
    <col min="3614" max="3840" width="11.42578125" style="156"/>
    <col min="3841" max="3841" width="1.85546875" style="156" customWidth="1"/>
    <col min="3842" max="3842" width="22.140625" style="156" customWidth="1"/>
    <col min="3843" max="3843" width="19.85546875" style="156" customWidth="1"/>
    <col min="3844" max="3844" width="17" style="156" customWidth="1"/>
    <col min="3845" max="3845" width="15.28515625" style="156" customWidth="1"/>
    <col min="3846" max="3846" width="23" style="156" customWidth="1"/>
    <col min="3847" max="3847" width="21.85546875" style="156" customWidth="1"/>
    <col min="3848" max="3848" width="22.7109375" style="156" customWidth="1"/>
    <col min="3849" max="3849" width="22.28515625" style="156" customWidth="1"/>
    <col min="3850" max="3850" width="20.140625" style="156" customWidth="1"/>
    <col min="3851" max="3851" width="19.140625" style="156" customWidth="1"/>
    <col min="3852" max="3852" width="17.140625" style="156" customWidth="1"/>
    <col min="3853" max="3853" width="23.28515625" style="156" customWidth="1"/>
    <col min="3854" max="3854" width="24" style="156" customWidth="1"/>
    <col min="3855" max="3855" width="23.140625" style="156" customWidth="1"/>
    <col min="3856" max="3856" width="19.7109375" style="156" customWidth="1"/>
    <col min="3857" max="3865" width="11.42578125" style="156" customWidth="1"/>
    <col min="3866" max="3866" width="23.42578125" style="156" customWidth="1"/>
    <col min="3867" max="3867" width="19" style="156" customWidth="1"/>
    <col min="3868" max="3868" width="18.28515625" style="156" customWidth="1"/>
    <col min="3869" max="3869" width="32.85546875" style="156" customWidth="1"/>
    <col min="3870" max="4096" width="11.42578125" style="156"/>
    <col min="4097" max="4097" width="1.85546875" style="156" customWidth="1"/>
    <col min="4098" max="4098" width="22.140625" style="156" customWidth="1"/>
    <col min="4099" max="4099" width="19.85546875" style="156" customWidth="1"/>
    <col min="4100" max="4100" width="17" style="156" customWidth="1"/>
    <col min="4101" max="4101" width="15.28515625" style="156" customWidth="1"/>
    <col min="4102" max="4102" width="23" style="156" customWidth="1"/>
    <col min="4103" max="4103" width="21.85546875" style="156" customWidth="1"/>
    <col min="4104" max="4104" width="22.7109375" style="156" customWidth="1"/>
    <col min="4105" max="4105" width="22.28515625" style="156" customWidth="1"/>
    <col min="4106" max="4106" width="20.140625" style="156" customWidth="1"/>
    <col min="4107" max="4107" width="19.140625" style="156" customWidth="1"/>
    <col min="4108" max="4108" width="17.140625" style="156" customWidth="1"/>
    <col min="4109" max="4109" width="23.28515625" style="156" customWidth="1"/>
    <col min="4110" max="4110" width="24" style="156" customWidth="1"/>
    <col min="4111" max="4111" width="23.140625" style="156" customWidth="1"/>
    <col min="4112" max="4112" width="19.7109375" style="156" customWidth="1"/>
    <col min="4113" max="4121" width="11.42578125" style="156" customWidth="1"/>
    <col min="4122" max="4122" width="23.42578125" style="156" customWidth="1"/>
    <col min="4123" max="4123" width="19" style="156" customWidth="1"/>
    <col min="4124" max="4124" width="18.28515625" style="156" customWidth="1"/>
    <col min="4125" max="4125" width="32.85546875" style="156" customWidth="1"/>
    <col min="4126" max="4352" width="11.42578125" style="156"/>
    <col min="4353" max="4353" width="1.85546875" style="156" customWidth="1"/>
    <col min="4354" max="4354" width="22.140625" style="156" customWidth="1"/>
    <col min="4355" max="4355" width="19.85546875" style="156" customWidth="1"/>
    <col min="4356" max="4356" width="17" style="156" customWidth="1"/>
    <col min="4357" max="4357" width="15.28515625" style="156" customWidth="1"/>
    <col min="4358" max="4358" width="23" style="156" customWidth="1"/>
    <col min="4359" max="4359" width="21.85546875" style="156" customWidth="1"/>
    <col min="4360" max="4360" width="22.7109375" style="156" customWidth="1"/>
    <col min="4361" max="4361" width="22.28515625" style="156" customWidth="1"/>
    <col min="4362" max="4362" width="20.140625" style="156" customWidth="1"/>
    <col min="4363" max="4363" width="19.140625" style="156" customWidth="1"/>
    <col min="4364" max="4364" width="17.140625" style="156" customWidth="1"/>
    <col min="4365" max="4365" width="23.28515625" style="156" customWidth="1"/>
    <col min="4366" max="4366" width="24" style="156" customWidth="1"/>
    <col min="4367" max="4367" width="23.140625" style="156" customWidth="1"/>
    <col min="4368" max="4368" width="19.7109375" style="156" customWidth="1"/>
    <col min="4369" max="4377" width="11.42578125" style="156" customWidth="1"/>
    <col min="4378" max="4378" width="23.42578125" style="156" customWidth="1"/>
    <col min="4379" max="4379" width="19" style="156" customWidth="1"/>
    <col min="4380" max="4380" width="18.28515625" style="156" customWidth="1"/>
    <col min="4381" max="4381" width="32.85546875" style="156" customWidth="1"/>
    <col min="4382" max="4608" width="11.42578125" style="156"/>
    <col min="4609" max="4609" width="1.85546875" style="156" customWidth="1"/>
    <col min="4610" max="4610" width="22.140625" style="156" customWidth="1"/>
    <col min="4611" max="4611" width="19.85546875" style="156" customWidth="1"/>
    <col min="4612" max="4612" width="17" style="156" customWidth="1"/>
    <col min="4613" max="4613" width="15.28515625" style="156" customWidth="1"/>
    <col min="4614" max="4614" width="23" style="156" customWidth="1"/>
    <col min="4615" max="4615" width="21.85546875" style="156" customWidth="1"/>
    <col min="4616" max="4616" width="22.7109375" style="156" customWidth="1"/>
    <col min="4617" max="4617" width="22.28515625" style="156" customWidth="1"/>
    <col min="4618" max="4618" width="20.140625" style="156" customWidth="1"/>
    <col min="4619" max="4619" width="19.140625" style="156" customWidth="1"/>
    <col min="4620" max="4620" width="17.140625" style="156" customWidth="1"/>
    <col min="4621" max="4621" width="23.28515625" style="156" customWidth="1"/>
    <col min="4622" max="4622" width="24" style="156" customWidth="1"/>
    <col min="4623" max="4623" width="23.140625" style="156" customWidth="1"/>
    <col min="4624" max="4624" width="19.7109375" style="156" customWidth="1"/>
    <col min="4625" max="4633" width="11.42578125" style="156" customWidth="1"/>
    <col min="4634" max="4634" width="23.42578125" style="156" customWidth="1"/>
    <col min="4635" max="4635" width="19" style="156" customWidth="1"/>
    <col min="4636" max="4636" width="18.28515625" style="156" customWidth="1"/>
    <col min="4637" max="4637" width="32.85546875" style="156" customWidth="1"/>
    <col min="4638" max="4864" width="11.42578125" style="156"/>
    <col min="4865" max="4865" width="1.85546875" style="156" customWidth="1"/>
    <col min="4866" max="4866" width="22.140625" style="156" customWidth="1"/>
    <col min="4867" max="4867" width="19.85546875" style="156" customWidth="1"/>
    <col min="4868" max="4868" width="17" style="156" customWidth="1"/>
    <col min="4869" max="4869" width="15.28515625" style="156" customWidth="1"/>
    <col min="4870" max="4870" width="23" style="156" customWidth="1"/>
    <col min="4871" max="4871" width="21.85546875" style="156" customWidth="1"/>
    <col min="4872" max="4872" width="22.7109375" style="156" customWidth="1"/>
    <col min="4873" max="4873" width="22.28515625" style="156" customWidth="1"/>
    <col min="4874" max="4874" width="20.140625" style="156" customWidth="1"/>
    <col min="4875" max="4875" width="19.140625" style="156" customWidth="1"/>
    <col min="4876" max="4876" width="17.140625" style="156" customWidth="1"/>
    <col min="4877" max="4877" width="23.28515625" style="156" customWidth="1"/>
    <col min="4878" max="4878" width="24" style="156" customWidth="1"/>
    <col min="4879" max="4879" width="23.140625" style="156" customWidth="1"/>
    <col min="4880" max="4880" width="19.7109375" style="156" customWidth="1"/>
    <col min="4881" max="4889" width="11.42578125" style="156" customWidth="1"/>
    <col min="4890" max="4890" width="23.42578125" style="156" customWidth="1"/>
    <col min="4891" max="4891" width="19" style="156" customWidth="1"/>
    <col min="4892" max="4892" width="18.28515625" style="156" customWidth="1"/>
    <col min="4893" max="4893" width="32.85546875" style="156" customWidth="1"/>
    <col min="4894" max="5120" width="11.42578125" style="156"/>
    <col min="5121" max="5121" width="1.85546875" style="156" customWidth="1"/>
    <col min="5122" max="5122" width="22.140625" style="156" customWidth="1"/>
    <col min="5123" max="5123" width="19.85546875" style="156" customWidth="1"/>
    <col min="5124" max="5124" width="17" style="156" customWidth="1"/>
    <col min="5125" max="5125" width="15.28515625" style="156" customWidth="1"/>
    <col min="5126" max="5126" width="23" style="156" customWidth="1"/>
    <col min="5127" max="5127" width="21.85546875" style="156" customWidth="1"/>
    <col min="5128" max="5128" width="22.7109375" style="156" customWidth="1"/>
    <col min="5129" max="5129" width="22.28515625" style="156" customWidth="1"/>
    <col min="5130" max="5130" width="20.140625" style="156" customWidth="1"/>
    <col min="5131" max="5131" width="19.140625" style="156" customWidth="1"/>
    <col min="5132" max="5132" width="17.140625" style="156" customWidth="1"/>
    <col min="5133" max="5133" width="23.28515625" style="156" customWidth="1"/>
    <col min="5134" max="5134" width="24" style="156" customWidth="1"/>
    <col min="5135" max="5135" width="23.140625" style="156" customWidth="1"/>
    <col min="5136" max="5136" width="19.7109375" style="156" customWidth="1"/>
    <col min="5137" max="5145" width="11.42578125" style="156" customWidth="1"/>
    <col min="5146" max="5146" width="23.42578125" style="156" customWidth="1"/>
    <col min="5147" max="5147" width="19" style="156" customWidth="1"/>
    <col min="5148" max="5148" width="18.28515625" style="156" customWidth="1"/>
    <col min="5149" max="5149" width="32.85546875" style="156" customWidth="1"/>
    <col min="5150" max="5376" width="11.42578125" style="156"/>
    <col min="5377" max="5377" width="1.85546875" style="156" customWidth="1"/>
    <col min="5378" max="5378" width="22.140625" style="156" customWidth="1"/>
    <col min="5379" max="5379" width="19.85546875" style="156" customWidth="1"/>
    <col min="5380" max="5380" width="17" style="156" customWidth="1"/>
    <col min="5381" max="5381" width="15.28515625" style="156" customWidth="1"/>
    <col min="5382" max="5382" width="23" style="156" customWidth="1"/>
    <col min="5383" max="5383" width="21.85546875" style="156" customWidth="1"/>
    <col min="5384" max="5384" width="22.7109375" style="156" customWidth="1"/>
    <col min="5385" max="5385" width="22.28515625" style="156" customWidth="1"/>
    <col min="5386" max="5386" width="20.140625" style="156" customWidth="1"/>
    <col min="5387" max="5387" width="19.140625" style="156" customWidth="1"/>
    <col min="5388" max="5388" width="17.140625" style="156" customWidth="1"/>
    <col min="5389" max="5389" width="23.28515625" style="156" customWidth="1"/>
    <col min="5390" max="5390" width="24" style="156" customWidth="1"/>
    <col min="5391" max="5391" width="23.140625" style="156" customWidth="1"/>
    <col min="5392" max="5392" width="19.7109375" style="156" customWidth="1"/>
    <col min="5393" max="5401" width="11.42578125" style="156" customWidth="1"/>
    <col min="5402" max="5402" width="23.42578125" style="156" customWidth="1"/>
    <col min="5403" max="5403" width="19" style="156" customWidth="1"/>
    <col min="5404" max="5404" width="18.28515625" style="156" customWidth="1"/>
    <col min="5405" max="5405" width="32.85546875" style="156" customWidth="1"/>
    <col min="5406" max="5632" width="11.42578125" style="156"/>
    <col min="5633" max="5633" width="1.85546875" style="156" customWidth="1"/>
    <col min="5634" max="5634" width="22.140625" style="156" customWidth="1"/>
    <col min="5635" max="5635" width="19.85546875" style="156" customWidth="1"/>
    <col min="5636" max="5636" width="17" style="156" customWidth="1"/>
    <col min="5637" max="5637" width="15.28515625" style="156" customWidth="1"/>
    <col min="5638" max="5638" width="23" style="156" customWidth="1"/>
    <col min="5639" max="5639" width="21.85546875" style="156" customWidth="1"/>
    <col min="5640" max="5640" width="22.7109375" style="156" customWidth="1"/>
    <col min="5641" max="5641" width="22.28515625" style="156" customWidth="1"/>
    <col min="5642" max="5642" width="20.140625" style="156" customWidth="1"/>
    <col min="5643" max="5643" width="19.140625" style="156" customWidth="1"/>
    <col min="5644" max="5644" width="17.140625" style="156" customWidth="1"/>
    <col min="5645" max="5645" width="23.28515625" style="156" customWidth="1"/>
    <col min="5646" max="5646" width="24" style="156" customWidth="1"/>
    <col min="5647" max="5647" width="23.140625" style="156" customWidth="1"/>
    <col min="5648" max="5648" width="19.7109375" style="156" customWidth="1"/>
    <col min="5649" max="5657" width="11.42578125" style="156" customWidth="1"/>
    <col min="5658" max="5658" width="23.42578125" style="156" customWidth="1"/>
    <col min="5659" max="5659" width="19" style="156" customWidth="1"/>
    <col min="5660" max="5660" width="18.28515625" style="156" customWidth="1"/>
    <col min="5661" max="5661" width="32.85546875" style="156" customWidth="1"/>
    <col min="5662" max="5888" width="11.42578125" style="156"/>
    <col min="5889" max="5889" width="1.85546875" style="156" customWidth="1"/>
    <col min="5890" max="5890" width="22.140625" style="156" customWidth="1"/>
    <col min="5891" max="5891" width="19.85546875" style="156" customWidth="1"/>
    <col min="5892" max="5892" width="17" style="156" customWidth="1"/>
    <col min="5893" max="5893" width="15.28515625" style="156" customWidth="1"/>
    <col min="5894" max="5894" width="23" style="156" customWidth="1"/>
    <col min="5895" max="5895" width="21.85546875" style="156" customWidth="1"/>
    <col min="5896" max="5896" width="22.7109375" style="156" customWidth="1"/>
    <col min="5897" max="5897" width="22.28515625" style="156" customWidth="1"/>
    <col min="5898" max="5898" width="20.140625" style="156" customWidth="1"/>
    <col min="5899" max="5899" width="19.140625" style="156" customWidth="1"/>
    <col min="5900" max="5900" width="17.140625" style="156" customWidth="1"/>
    <col min="5901" max="5901" width="23.28515625" style="156" customWidth="1"/>
    <col min="5902" max="5902" width="24" style="156" customWidth="1"/>
    <col min="5903" max="5903" width="23.140625" style="156" customWidth="1"/>
    <col min="5904" max="5904" width="19.7109375" style="156" customWidth="1"/>
    <col min="5905" max="5913" width="11.42578125" style="156" customWidth="1"/>
    <col min="5914" max="5914" width="23.42578125" style="156" customWidth="1"/>
    <col min="5915" max="5915" width="19" style="156" customWidth="1"/>
    <col min="5916" max="5916" width="18.28515625" style="156" customWidth="1"/>
    <col min="5917" max="5917" width="32.85546875" style="156" customWidth="1"/>
    <col min="5918" max="6144" width="11.42578125" style="156"/>
    <col min="6145" max="6145" width="1.85546875" style="156" customWidth="1"/>
    <col min="6146" max="6146" width="22.140625" style="156" customWidth="1"/>
    <col min="6147" max="6147" width="19.85546875" style="156" customWidth="1"/>
    <col min="6148" max="6148" width="17" style="156" customWidth="1"/>
    <col min="6149" max="6149" width="15.28515625" style="156" customWidth="1"/>
    <col min="6150" max="6150" width="23" style="156" customWidth="1"/>
    <col min="6151" max="6151" width="21.85546875" style="156" customWidth="1"/>
    <col min="6152" max="6152" width="22.7109375" style="156" customWidth="1"/>
    <col min="6153" max="6153" width="22.28515625" style="156" customWidth="1"/>
    <col min="6154" max="6154" width="20.140625" style="156" customWidth="1"/>
    <col min="6155" max="6155" width="19.140625" style="156" customWidth="1"/>
    <col min="6156" max="6156" width="17.140625" style="156" customWidth="1"/>
    <col min="6157" max="6157" width="23.28515625" style="156" customWidth="1"/>
    <col min="6158" max="6158" width="24" style="156" customWidth="1"/>
    <col min="6159" max="6159" width="23.140625" style="156" customWidth="1"/>
    <col min="6160" max="6160" width="19.7109375" style="156" customWidth="1"/>
    <col min="6161" max="6169" width="11.42578125" style="156" customWidth="1"/>
    <col min="6170" max="6170" width="23.42578125" style="156" customWidth="1"/>
    <col min="6171" max="6171" width="19" style="156" customWidth="1"/>
    <col min="6172" max="6172" width="18.28515625" style="156" customWidth="1"/>
    <col min="6173" max="6173" width="32.85546875" style="156" customWidth="1"/>
    <col min="6174" max="6400" width="11.42578125" style="156"/>
    <col min="6401" max="6401" width="1.85546875" style="156" customWidth="1"/>
    <col min="6402" max="6402" width="22.140625" style="156" customWidth="1"/>
    <col min="6403" max="6403" width="19.85546875" style="156" customWidth="1"/>
    <col min="6404" max="6404" width="17" style="156" customWidth="1"/>
    <col min="6405" max="6405" width="15.28515625" style="156" customWidth="1"/>
    <col min="6406" max="6406" width="23" style="156" customWidth="1"/>
    <col min="6407" max="6407" width="21.85546875" style="156" customWidth="1"/>
    <col min="6408" max="6408" width="22.7109375" style="156" customWidth="1"/>
    <col min="6409" max="6409" width="22.28515625" style="156" customWidth="1"/>
    <col min="6410" max="6410" width="20.140625" style="156" customWidth="1"/>
    <col min="6411" max="6411" width="19.140625" style="156" customWidth="1"/>
    <col min="6412" max="6412" width="17.140625" style="156" customWidth="1"/>
    <col min="6413" max="6413" width="23.28515625" style="156" customWidth="1"/>
    <col min="6414" max="6414" width="24" style="156" customWidth="1"/>
    <col min="6415" max="6415" width="23.140625" style="156" customWidth="1"/>
    <col min="6416" max="6416" width="19.7109375" style="156" customWidth="1"/>
    <col min="6417" max="6425" width="11.42578125" style="156" customWidth="1"/>
    <col min="6426" max="6426" width="23.42578125" style="156" customWidth="1"/>
    <col min="6427" max="6427" width="19" style="156" customWidth="1"/>
    <col min="6428" max="6428" width="18.28515625" style="156" customWidth="1"/>
    <col min="6429" max="6429" width="32.85546875" style="156" customWidth="1"/>
    <col min="6430" max="6656" width="11.42578125" style="156"/>
    <col min="6657" max="6657" width="1.85546875" style="156" customWidth="1"/>
    <col min="6658" max="6658" width="22.140625" style="156" customWidth="1"/>
    <col min="6659" max="6659" width="19.85546875" style="156" customWidth="1"/>
    <col min="6660" max="6660" width="17" style="156" customWidth="1"/>
    <col min="6661" max="6661" width="15.28515625" style="156" customWidth="1"/>
    <col min="6662" max="6662" width="23" style="156" customWidth="1"/>
    <col min="6663" max="6663" width="21.85546875" style="156" customWidth="1"/>
    <col min="6664" max="6664" width="22.7109375" style="156" customWidth="1"/>
    <col min="6665" max="6665" width="22.28515625" style="156" customWidth="1"/>
    <col min="6666" max="6666" width="20.140625" style="156" customWidth="1"/>
    <col min="6667" max="6667" width="19.140625" style="156" customWidth="1"/>
    <col min="6668" max="6668" width="17.140625" style="156" customWidth="1"/>
    <col min="6669" max="6669" width="23.28515625" style="156" customWidth="1"/>
    <col min="6670" max="6670" width="24" style="156" customWidth="1"/>
    <col min="6671" max="6671" width="23.140625" style="156" customWidth="1"/>
    <col min="6672" max="6672" width="19.7109375" style="156" customWidth="1"/>
    <col min="6673" max="6681" width="11.42578125" style="156" customWidth="1"/>
    <col min="6682" max="6682" width="23.42578125" style="156" customWidth="1"/>
    <col min="6683" max="6683" width="19" style="156" customWidth="1"/>
    <col min="6684" max="6684" width="18.28515625" style="156" customWidth="1"/>
    <col min="6685" max="6685" width="32.85546875" style="156" customWidth="1"/>
    <col min="6686" max="6912" width="11.42578125" style="156"/>
    <col min="6913" max="6913" width="1.85546875" style="156" customWidth="1"/>
    <col min="6914" max="6914" width="22.140625" style="156" customWidth="1"/>
    <col min="6915" max="6915" width="19.85546875" style="156" customWidth="1"/>
    <col min="6916" max="6916" width="17" style="156" customWidth="1"/>
    <col min="6917" max="6917" width="15.28515625" style="156" customWidth="1"/>
    <col min="6918" max="6918" width="23" style="156" customWidth="1"/>
    <col min="6919" max="6919" width="21.85546875" style="156" customWidth="1"/>
    <col min="6920" max="6920" width="22.7109375" style="156" customWidth="1"/>
    <col min="6921" max="6921" width="22.28515625" style="156" customWidth="1"/>
    <col min="6922" max="6922" width="20.140625" style="156" customWidth="1"/>
    <col min="6923" max="6923" width="19.140625" style="156" customWidth="1"/>
    <col min="6924" max="6924" width="17.140625" style="156" customWidth="1"/>
    <col min="6925" max="6925" width="23.28515625" style="156" customWidth="1"/>
    <col min="6926" max="6926" width="24" style="156" customWidth="1"/>
    <col min="6927" max="6927" width="23.140625" style="156" customWidth="1"/>
    <col min="6928" max="6928" width="19.7109375" style="156" customWidth="1"/>
    <col min="6929" max="6937" width="11.42578125" style="156" customWidth="1"/>
    <col min="6938" max="6938" width="23.42578125" style="156" customWidth="1"/>
    <col min="6939" max="6939" width="19" style="156" customWidth="1"/>
    <col min="6940" max="6940" width="18.28515625" style="156" customWidth="1"/>
    <col min="6941" max="6941" width="32.85546875" style="156" customWidth="1"/>
    <col min="6942" max="7168" width="11.42578125" style="156"/>
    <col min="7169" max="7169" width="1.85546875" style="156" customWidth="1"/>
    <col min="7170" max="7170" width="22.140625" style="156" customWidth="1"/>
    <col min="7171" max="7171" width="19.85546875" style="156" customWidth="1"/>
    <col min="7172" max="7172" width="17" style="156" customWidth="1"/>
    <col min="7173" max="7173" width="15.28515625" style="156" customWidth="1"/>
    <col min="7174" max="7174" width="23" style="156" customWidth="1"/>
    <col min="7175" max="7175" width="21.85546875" style="156" customWidth="1"/>
    <col min="7176" max="7176" width="22.7109375" style="156" customWidth="1"/>
    <col min="7177" max="7177" width="22.28515625" style="156" customWidth="1"/>
    <col min="7178" max="7178" width="20.140625" style="156" customWidth="1"/>
    <col min="7179" max="7179" width="19.140625" style="156" customWidth="1"/>
    <col min="7180" max="7180" width="17.140625" style="156" customWidth="1"/>
    <col min="7181" max="7181" width="23.28515625" style="156" customWidth="1"/>
    <col min="7182" max="7182" width="24" style="156" customWidth="1"/>
    <col min="7183" max="7183" width="23.140625" style="156" customWidth="1"/>
    <col min="7184" max="7184" width="19.7109375" style="156" customWidth="1"/>
    <col min="7185" max="7193" width="11.42578125" style="156" customWidth="1"/>
    <col min="7194" max="7194" width="23.42578125" style="156" customWidth="1"/>
    <col min="7195" max="7195" width="19" style="156" customWidth="1"/>
    <col min="7196" max="7196" width="18.28515625" style="156" customWidth="1"/>
    <col min="7197" max="7197" width="32.85546875" style="156" customWidth="1"/>
    <col min="7198" max="7424" width="11.42578125" style="156"/>
    <col min="7425" max="7425" width="1.85546875" style="156" customWidth="1"/>
    <col min="7426" max="7426" width="22.140625" style="156" customWidth="1"/>
    <col min="7427" max="7427" width="19.85546875" style="156" customWidth="1"/>
    <col min="7428" max="7428" width="17" style="156" customWidth="1"/>
    <col min="7429" max="7429" width="15.28515625" style="156" customWidth="1"/>
    <col min="7430" max="7430" width="23" style="156" customWidth="1"/>
    <col min="7431" max="7431" width="21.85546875" style="156" customWidth="1"/>
    <col min="7432" max="7432" width="22.7109375" style="156" customWidth="1"/>
    <col min="7433" max="7433" width="22.28515625" style="156" customWidth="1"/>
    <col min="7434" max="7434" width="20.140625" style="156" customWidth="1"/>
    <col min="7435" max="7435" width="19.140625" style="156" customWidth="1"/>
    <col min="7436" max="7436" width="17.140625" style="156" customWidth="1"/>
    <col min="7437" max="7437" width="23.28515625" style="156" customWidth="1"/>
    <col min="7438" max="7438" width="24" style="156" customWidth="1"/>
    <col min="7439" max="7439" width="23.140625" style="156" customWidth="1"/>
    <col min="7440" max="7440" width="19.7109375" style="156" customWidth="1"/>
    <col min="7441" max="7449" width="11.42578125" style="156" customWidth="1"/>
    <col min="7450" max="7450" width="23.42578125" style="156" customWidth="1"/>
    <col min="7451" max="7451" width="19" style="156" customWidth="1"/>
    <col min="7452" max="7452" width="18.28515625" style="156" customWidth="1"/>
    <col min="7453" max="7453" width="32.85546875" style="156" customWidth="1"/>
    <col min="7454" max="7680" width="11.42578125" style="156"/>
    <col min="7681" max="7681" width="1.85546875" style="156" customWidth="1"/>
    <col min="7682" max="7682" width="22.140625" style="156" customWidth="1"/>
    <col min="7683" max="7683" width="19.85546875" style="156" customWidth="1"/>
    <col min="7684" max="7684" width="17" style="156" customWidth="1"/>
    <col min="7685" max="7685" width="15.28515625" style="156" customWidth="1"/>
    <col min="7686" max="7686" width="23" style="156" customWidth="1"/>
    <col min="7687" max="7687" width="21.85546875" style="156" customWidth="1"/>
    <col min="7688" max="7688" width="22.7109375" style="156" customWidth="1"/>
    <col min="7689" max="7689" width="22.28515625" style="156" customWidth="1"/>
    <col min="7690" max="7690" width="20.140625" style="156" customWidth="1"/>
    <col min="7691" max="7691" width="19.140625" style="156" customWidth="1"/>
    <col min="7692" max="7692" width="17.140625" style="156" customWidth="1"/>
    <col min="7693" max="7693" width="23.28515625" style="156" customWidth="1"/>
    <col min="7694" max="7694" width="24" style="156" customWidth="1"/>
    <col min="7695" max="7695" width="23.140625" style="156" customWidth="1"/>
    <col min="7696" max="7696" width="19.7109375" style="156" customWidth="1"/>
    <col min="7697" max="7705" width="11.42578125" style="156" customWidth="1"/>
    <col min="7706" max="7706" width="23.42578125" style="156" customWidth="1"/>
    <col min="7707" max="7707" width="19" style="156" customWidth="1"/>
    <col min="7708" max="7708" width="18.28515625" style="156" customWidth="1"/>
    <col min="7709" max="7709" width="32.85546875" style="156" customWidth="1"/>
    <col min="7710" max="7936" width="11.42578125" style="156"/>
    <col min="7937" max="7937" width="1.85546875" style="156" customWidth="1"/>
    <col min="7938" max="7938" width="22.140625" style="156" customWidth="1"/>
    <col min="7939" max="7939" width="19.85546875" style="156" customWidth="1"/>
    <col min="7940" max="7940" width="17" style="156" customWidth="1"/>
    <col min="7941" max="7941" width="15.28515625" style="156" customWidth="1"/>
    <col min="7942" max="7942" width="23" style="156" customWidth="1"/>
    <col min="7943" max="7943" width="21.85546875" style="156" customWidth="1"/>
    <col min="7944" max="7944" width="22.7109375" style="156" customWidth="1"/>
    <col min="7945" max="7945" width="22.28515625" style="156" customWidth="1"/>
    <col min="7946" max="7946" width="20.140625" style="156" customWidth="1"/>
    <col min="7947" max="7947" width="19.140625" style="156" customWidth="1"/>
    <col min="7948" max="7948" width="17.140625" style="156" customWidth="1"/>
    <col min="7949" max="7949" width="23.28515625" style="156" customWidth="1"/>
    <col min="7950" max="7950" width="24" style="156" customWidth="1"/>
    <col min="7951" max="7951" width="23.140625" style="156" customWidth="1"/>
    <col min="7952" max="7952" width="19.7109375" style="156" customWidth="1"/>
    <col min="7953" max="7961" width="11.42578125" style="156" customWidth="1"/>
    <col min="7962" max="7962" width="23.42578125" style="156" customWidth="1"/>
    <col min="7963" max="7963" width="19" style="156" customWidth="1"/>
    <col min="7964" max="7964" width="18.28515625" style="156" customWidth="1"/>
    <col min="7965" max="7965" width="32.85546875" style="156" customWidth="1"/>
    <col min="7966" max="8192" width="11.42578125" style="156"/>
    <col min="8193" max="8193" width="1.85546875" style="156" customWidth="1"/>
    <col min="8194" max="8194" width="22.140625" style="156" customWidth="1"/>
    <col min="8195" max="8195" width="19.85546875" style="156" customWidth="1"/>
    <col min="8196" max="8196" width="17" style="156" customWidth="1"/>
    <col min="8197" max="8197" width="15.28515625" style="156" customWidth="1"/>
    <col min="8198" max="8198" width="23" style="156" customWidth="1"/>
    <col min="8199" max="8199" width="21.85546875" style="156" customWidth="1"/>
    <col min="8200" max="8200" width="22.7109375" style="156" customWidth="1"/>
    <col min="8201" max="8201" width="22.28515625" style="156" customWidth="1"/>
    <col min="8202" max="8202" width="20.140625" style="156" customWidth="1"/>
    <col min="8203" max="8203" width="19.140625" style="156" customWidth="1"/>
    <col min="8204" max="8204" width="17.140625" style="156" customWidth="1"/>
    <col min="8205" max="8205" width="23.28515625" style="156" customWidth="1"/>
    <col min="8206" max="8206" width="24" style="156" customWidth="1"/>
    <col min="8207" max="8207" width="23.140625" style="156" customWidth="1"/>
    <col min="8208" max="8208" width="19.7109375" style="156" customWidth="1"/>
    <col min="8209" max="8217" width="11.42578125" style="156" customWidth="1"/>
    <col min="8218" max="8218" width="23.42578125" style="156" customWidth="1"/>
    <col min="8219" max="8219" width="19" style="156" customWidth="1"/>
    <col min="8220" max="8220" width="18.28515625" style="156" customWidth="1"/>
    <col min="8221" max="8221" width="32.85546875" style="156" customWidth="1"/>
    <col min="8222" max="8448" width="11.42578125" style="156"/>
    <col min="8449" max="8449" width="1.85546875" style="156" customWidth="1"/>
    <col min="8450" max="8450" width="22.140625" style="156" customWidth="1"/>
    <col min="8451" max="8451" width="19.85546875" style="156" customWidth="1"/>
    <col min="8452" max="8452" width="17" style="156" customWidth="1"/>
    <col min="8453" max="8453" width="15.28515625" style="156" customWidth="1"/>
    <col min="8454" max="8454" width="23" style="156" customWidth="1"/>
    <col min="8455" max="8455" width="21.85546875" style="156" customWidth="1"/>
    <col min="8456" max="8456" width="22.7109375" style="156" customWidth="1"/>
    <col min="8457" max="8457" width="22.28515625" style="156" customWidth="1"/>
    <col min="8458" max="8458" width="20.140625" style="156" customWidth="1"/>
    <col min="8459" max="8459" width="19.140625" style="156" customWidth="1"/>
    <col min="8460" max="8460" width="17.140625" style="156" customWidth="1"/>
    <col min="8461" max="8461" width="23.28515625" style="156" customWidth="1"/>
    <col min="8462" max="8462" width="24" style="156" customWidth="1"/>
    <col min="8463" max="8463" width="23.140625" style="156" customWidth="1"/>
    <col min="8464" max="8464" width="19.7109375" style="156" customWidth="1"/>
    <col min="8465" max="8473" width="11.42578125" style="156" customWidth="1"/>
    <col min="8474" max="8474" width="23.42578125" style="156" customWidth="1"/>
    <col min="8475" max="8475" width="19" style="156" customWidth="1"/>
    <col min="8476" max="8476" width="18.28515625" style="156" customWidth="1"/>
    <col min="8477" max="8477" width="32.85546875" style="156" customWidth="1"/>
    <col min="8478" max="8704" width="11.42578125" style="156"/>
    <col min="8705" max="8705" width="1.85546875" style="156" customWidth="1"/>
    <col min="8706" max="8706" width="22.140625" style="156" customWidth="1"/>
    <col min="8707" max="8707" width="19.85546875" style="156" customWidth="1"/>
    <col min="8708" max="8708" width="17" style="156" customWidth="1"/>
    <col min="8709" max="8709" width="15.28515625" style="156" customWidth="1"/>
    <col min="8710" max="8710" width="23" style="156" customWidth="1"/>
    <col min="8711" max="8711" width="21.85546875" style="156" customWidth="1"/>
    <col min="8712" max="8712" width="22.7109375" style="156" customWidth="1"/>
    <col min="8713" max="8713" width="22.28515625" style="156" customWidth="1"/>
    <col min="8714" max="8714" width="20.140625" style="156" customWidth="1"/>
    <col min="8715" max="8715" width="19.140625" style="156" customWidth="1"/>
    <col min="8716" max="8716" width="17.140625" style="156" customWidth="1"/>
    <col min="8717" max="8717" width="23.28515625" style="156" customWidth="1"/>
    <col min="8718" max="8718" width="24" style="156" customWidth="1"/>
    <col min="8719" max="8719" width="23.140625" style="156" customWidth="1"/>
    <col min="8720" max="8720" width="19.7109375" style="156" customWidth="1"/>
    <col min="8721" max="8729" width="11.42578125" style="156" customWidth="1"/>
    <col min="8730" max="8730" width="23.42578125" style="156" customWidth="1"/>
    <col min="8731" max="8731" width="19" style="156" customWidth="1"/>
    <col min="8732" max="8732" width="18.28515625" style="156" customWidth="1"/>
    <col min="8733" max="8733" width="32.85546875" style="156" customWidth="1"/>
    <col min="8734" max="8960" width="11.42578125" style="156"/>
    <col min="8961" max="8961" width="1.85546875" style="156" customWidth="1"/>
    <col min="8962" max="8962" width="22.140625" style="156" customWidth="1"/>
    <col min="8963" max="8963" width="19.85546875" style="156" customWidth="1"/>
    <col min="8964" max="8964" width="17" style="156" customWidth="1"/>
    <col min="8965" max="8965" width="15.28515625" style="156" customWidth="1"/>
    <col min="8966" max="8966" width="23" style="156" customWidth="1"/>
    <col min="8967" max="8967" width="21.85546875" style="156" customWidth="1"/>
    <col min="8968" max="8968" width="22.7109375" style="156" customWidth="1"/>
    <col min="8969" max="8969" width="22.28515625" style="156" customWidth="1"/>
    <col min="8970" max="8970" width="20.140625" style="156" customWidth="1"/>
    <col min="8971" max="8971" width="19.140625" style="156" customWidth="1"/>
    <col min="8972" max="8972" width="17.140625" style="156" customWidth="1"/>
    <col min="8973" max="8973" width="23.28515625" style="156" customWidth="1"/>
    <col min="8974" max="8974" width="24" style="156" customWidth="1"/>
    <col min="8975" max="8975" width="23.140625" style="156" customWidth="1"/>
    <col min="8976" max="8976" width="19.7109375" style="156" customWidth="1"/>
    <col min="8977" max="8985" width="11.42578125" style="156" customWidth="1"/>
    <col min="8986" max="8986" width="23.42578125" style="156" customWidth="1"/>
    <col min="8987" max="8987" width="19" style="156" customWidth="1"/>
    <col min="8988" max="8988" width="18.28515625" style="156" customWidth="1"/>
    <col min="8989" max="8989" width="32.85546875" style="156" customWidth="1"/>
    <col min="8990" max="9216" width="11.42578125" style="156"/>
    <col min="9217" max="9217" width="1.85546875" style="156" customWidth="1"/>
    <col min="9218" max="9218" width="22.140625" style="156" customWidth="1"/>
    <col min="9219" max="9219" width="19.85546875" style="156" customWidth="1"/>
    <col min="9220" max="9220" width="17" style="156" customWidth="1"/>
    <col min="9221" max="9221" width="15.28515625" style="156" customWidth="1"/>
    <col min="9222" max="9222" width="23" style="156" customWidth="1"/>
    <col min="9223" max="9223" width="21.85546875" style="156" customWidth="1"/>
    <col min="9224" max="9224" width="22.7109375" style="156" customWidth="1"/>
    <col min="9225" max="9225" width="22.28515625" style="156" customWidth="1"/>
    <col min="9226" max="9226" width="20.140625" style="156" customWidth="1"/>
    <col min="9227" max="9227" width="19.140625" style="156" customWidth="1"/>
    <col min="9228" max="9228" width="17.140625" style="156" customWidth="1"/>
    <col min="9229" max="9229" width="23.28515625" style="156" customWidth="1"/>
    <col min="9230" max="9230" width="24" style="156" customWidth="1"/>
    <col min="9231" max="9231" width="23.140625" style="156" customWidth="1"/>
    <col min="9232" max="9232" width="19.7109375" style="156" customWidth="1"/>
    <col min="9233" max="9241" width="11.42578125" style="156" customWidth="1"/>
    <col min="9242" max="9242" width="23.42578125" style="156" customWidth="1"/>
    <col min="9243" max="9243" width="19" style="156" customWidth="1"/>
    <col min="9244" max="9244" width="18.28515625" style="156" customWidth="1"/>
    <col min="9245" max="9245" width="32.85546875" style="156" customWidth="1"/>
    <col min="9246" max="9472" width="11.42578125" style="156"/>
    <col min="9473" max="9473" width="1.85546875" style="156" customWidth="1"/>
    <col min="9474" max="9474" width="22.140625" style="156" customWidth="1"/>
    <col min="9475" max="9475" width="19.85546875" style="156" customWidth="1"/>
    <col min="9476" max="9476" width="17" style="156" customWidth="1"/>
    <col min="9477" max="9477" width="15.28515625" style="156" customWidth="1"/>
    <col min="9478" max="9478" width="23" style="156" customWidth="1"/>
    <col min="9479" max="9479" width="21.85546875" style="156" customWidth="1"/>
    <col min="9480" max="9480" width="22.7109375" style="156" customWidth="1"/>
    <col min="9481" max="9481" width="22.28515625" style="156" customWidth="1"/>
    <col min="9482" max="9482" width="20.140625" style="156" customWidth="1"/>
    <col min="9483" max="9483" width="19.140625" style="156" customWidth="1"/>
    <col min="9484" max="9484" width="17.140625" style="156" customWidth="1"/>
    <col min="9485" max="9485" width="23.28515625" style="156" customWidth="1"/>
    <col min="9486" max="9486" width="24" style="156" customWidth="1"/>
    <col min="9487" max="9487" width="23.140625" style="156" customWidth="1"/>
    <col min="9488" max="9488" width="19.7109375" style="156" customWidth="1"/>
    <col min="9489" max="9497" width="11.42578125" style="156" customWidth="1"/>
    <col min="9498" max="9498" width="23.42578125" style="156" customWidth="1"/>
    <col min="9499" max="9499" width="19" style="156" customWidth="1"/>
    <col min="9500" max="9500" width="18.28515625" style="156" customWidth="1"/>
    <col min="9501" max="9501" width="32.85546875" style="156" customWidth="1"/>
    <col min="9502" max="9728" width="11.42578125" style="156"/>
    <col min="9729" max="9729" width="1.85546875" style="156" customWidth="1"/>
    <col min="9730" max="9730" width="22.140625" style="156" customWidth="1"/>
    <col min="9731" max="9731" width="19.85546875" style="156" customWidth="1"/>
    <col min="9732" max="9732" width="17" style="156" customWidth="1"/>
    <col min="9733" max="9733" width="15.28515625" style="156" customWidth="1"/>
    <col min="9734" max="9734" width="23" style="156" customWidth="1"/>
    <col min="9735" max="9735" width="21.85546875" style="156" customWidth="1"/>
    <col min="9736" max="9736" width="22.7109375" style="156" customWidth="1"/>
    <col min="9737" max="9737" width="22.28515625" style="156" customWidth="1"/>
    <col min="9738" max="9738" width="20.140625" style="156" customWidth="1"/>
    <col min="9739" max="9739" width="19.140625" style="156" customWidth="1"/>
    <col min="9740" max="9740" width="17.140625" style="156" customWidth="1"/>
    <col min="9741" max="9741" width="23.28515625" style="156" customWidth="1"/>
    <col min="9742" max="9742" width="24" style="156" customWidth="1"/>
    <col min="9743" max="9743" width="23.140625" style="156" customWidth="1"/>
    <col min="9744" max="9744" width="19.7109375" style="156" customWidth="1"/>
    <col min="9745" max="9753" width="11.42578125" style="156" customWidth="1"/>
    <col min="9754" max="9754" width="23.42578125" style="156" customWidth="1"/>
    <col min="9755" max="9755" width="19" style="156" customWidth="1"/>
    <col min="9756" max="9756" width="18.28515625" style="156" customWidth="1"/>
    <col min="9757" max="9757" width="32.85546875" style="156" customWidth="1"/>
    <col min="9758" max="9984" width="11.42578125" style="156"/>
    <col min="9985" max="9985" width="1.85546875" style="156" customWidth="1"/>
    <col min="9986" max="9986" width="22.140625" style="156" customWidth="1"/>
    <col min="9987" max="9987" width="19.85546875" style="156" customWidth="1"/>
    <col min="9988" max="9988" width="17" style="156" customWidth="1"/>
    <col min="9989" max="9989" width="15.28515625" style="156" customWidth="1"/>
    <col min="9990" max="9990" width="23" style="156" customWidth="1"/>
    <col min="9991" max="9991" width="21.85546875" style="156" customWidth="1"/>
    <col min="9992" max="9992" width="22.7109375" style="156" customWidth="1"/>
    <col min="9993" max="9993" width="22.28515625" style="156" customWidth="1"/>
    <col min="9994" max="9994" width="20.140625" style="156" customWidth="1"/>
    <col min="9995" max="9995" width="19.140625" style="156" customWidth="1"/>
    <col min="9996" max="9996" width="17.140625" style="156" customWidth="1"/>
    <col min="9997" max="9997" width="23.28515625" style="156" customWidth="1"/>
    <col min="9998" max="9998" width="24" style="156" customWidth="1"/>
    <col min="9999" max="9999" width="23.140625" style="156" customWidth="1"/>
    <col min="10000" max="10000" width="19.7109375" style="156" customWidth="1"/>
    <col min="10001" max="10009" width="11.42578125" style="156" customWidth="1"/>
    <col min="10010" max="10010" width="23.42578125" style="156" customWidth="1"/>
    <col min="10011" max="10011" width="19" style="156" customWidth="1"/>
    <col min="10012" max="10012" width="18.28515625" style="156" customWidth="1"/>
    <col min="10013" max="10013" width="32.85546875" style="156" customWidth="1"/>
    <col min="10014" max="10240" width="11.42578125" style="156"/>
    <col min="10241" max="10241" width="1.85546875" style="156" customWidth="1"/>
    <col min="10242" max="10242" width="22.140625" style="156" customWidth="1"/>
    <col min="10243" max="10243" width="19.85546875" style="156" customWidth="1"/>
    <col min="10244" max="10244" width="17" style="156" customWidth="1"/>
    <col min="10245" max="10245" width="15.28515625" style="156" customWidth="1"/>
    <col min="10246" max="10246" width="23" style="156" customWidth="1"/>
    <col min="10247" max="10247" width="21.85546875" style="156" customWidth="1"/>
    <col min="10248" max="10248" width="22.7109375" style="156" customWidth="1"/>
    <col min="10249" max="10249" width="22.28515625" style="156" customWidth="1"/>
    <col min="10250" max="10250" width="20.140625" style="156" customWidth="1"/>
    <col min="10251" max="10251" width="19.140625" style="156" customWidth="1"/>
    <col min="10252" max="10252" width="17.140625" style="156" customWidth="1"/>
    <col min="10253" max="10253" width="23.28515625" style="156" customWidth="1"/>
    <col min="10254" max="10254" width="24" style="156" customWidth="1"/>
    <col min="10255" max="10255" width="23.140625" style="156" customWidth="1"/>
    <col min="10256" max="10256" width="19.7109375" style="156" customWidth="1"/>
    <col min="10257" max="10265" width="11.42578125" style="156" customWidth="1"/>
    <col min="10266" max="10266" width="23.42578125" style="156" customWidth="1"/>
    <col min="10267" max="10267" width="19" style="156" customWidth="1"/>
    <col min="10268" max="10268" width="18.28515625" style="156" customWidth="1"/>
    <col min="10269" max="10269" width="32.85546875" style="156" customWidth="1"/>
    <col min="10270" max="10496" width="11.42578125" style="156"/>
    <col min="10497" max="10497" width="1.85546875" style="156" customWidth="1"/>
    <col min="10498" max="10498" width="22.140625" style="156" customWidth="1"/>
    <col min="10499" max="10499" width="19.85546875" style="156" customWidth="1"/>
    <col min="10500" max="10500" width="17" style="156" customWidth="1"/>
    <col min="10501" max="10501" width="15.28515625" style="156" customWidth="1"/>
    <col min="10502" max="10502" width="23" style="156" customWidth="1"/>
    <col min="10503" max="10503" width="21.85546875" style="156" customWidth="1"/>
    <col min="10504" max="10504" width="22.7109375" style="156" customWidth="1"/>
    <col min="10505" max="10505" width="22.28515625" style="156" customWidth="1"/>
    <col min="10506" max="10506" width="20.140625" style="156" customWidth="1"/>
    <col min="10507" max="10507" width="19.140625" style="156" customWidth="1"/>
    <col min="10508" max="10508" width="17.140625" style="156" customWidth="1"/>
    <col min="10509" max="10509" width="23.28515625" style="156" customWidth="1"/>
    <col min="10510" max="10510" width="24" style="156" customWidth="1"/>
    <col min="10511" max="10511" width="23.140625" style="156" customWidth="1"/>
    <col min="10512" max="10512" width="19.7109375" style="156" customWidth="1"/>
    <col min="10513" max="10521" width="11.42578125" style="156" customWidth="1"/>
    <col min="10522" max="10522" width="23.42578125" style="156" customWidth="1"/>
    <col min="10523" max="10523" width="19" style="156" customWidth="1"/>
    <col min="10524" max="10524" width="18.28515625" style="156" customWidth="1"/>
    <col min="10525" max="10525" width="32.85546875" style="156" customWidth="1"/>
    <col min="10526" max="10752" width="11.42578125" style="156"/>
    <col min="10753" max="10753" width="1.85546875" style="156" customWidth="1"/>
    <col min="10754" max="10754" width="22.140625" style="156" customWidth="1"/>
    <col min="10755" max="10755" width="19.85546875" style="156" customWidth="1"/>
    <col min="10756" max="10756" width="17" style="156" customWidth="1"/>
    <col min="10757" max="10757" width="15.28515625" style="156" customWidth="1"/>
    <col min="10758" max="10758" width="23" style="156" customWidth="1"/>
    <col min="10759" max="10759" width="21.85546875" style="156" customWidth="1"/>
    <col min="10760" max="10760" width="22.7109375" style="156" customWidth="1"/>
    <col min="10761" max="10761" width="22.28515625" style="156" customWidth="1"/>
    <col min="10762" max="10762" width="20.140625" style="156" customWidth="1"/>
    <col min="10763" max="10763" width="19.140625" style="156" customWidth="1"/>
    <col min="10764" max="10764" width="17.140625" style="156" customWidth="1"/>
    <col min="10765" max="10765" width="23.28515625" style="156" customWidth="1"/>
    <col min="10766" max="10766" width="24" style="156" customWidth="1"/>
    <col min="10767" max="10767" width="23.140625" style="156" customWidth="1"/>
    <col min="10768" max="10768" width="19.7109375" style="156" customWidth="1"/>
    <col min="10769" max="10777" width="11.42578125" style="156" customWidth="1"/>
    <col min="10778" max="10778" width="23.42578125" style="156" customWidth="1"/>
    <col min="10779" max="10779" width="19" style="156" customWidth="1"/>
    <col min="10780" max="10780" width="18.28515625" style="156" customWidth="1"/>
    <col min="10781" max="10781" width="32.85546875" style="156" customWidth="1"/>
    <col min="10782" max="11008" width="11.42578125" style="156"/>
    <col min="11009" max="11009" width="1.85546875" style="156" customWidth="1"/>
    <col min="11010" max="11010" width="22.140625" style="156" customWidth="1"/>
    <col min="11011" max="11011" width="19.85546875" style="156" customWidth="1"/>
    <col min="11012" max="11012" width="17" style="156" customWidth="1"/>
    <col min="11013" max="11013" width="15.28515625" style="156" customWidth="1"/>
    <col min="11014" max="11014" width="23" style="156" customWidth="1"/>
    <col min="11015" max="11015" width="21.85546875" style="156" customWidth="1"/>
    <col min="11016" max="11016" width="22.7109375" style="156" customWidth="1"/>
    <col min="11017" max="11017" width="22.28515625" style="156" customWidth="1"/>
    <col min="11018" max="11018" width="20.140625" style="156" customWidth="1"/>
    <col min="11019" max="11019" width="19.140625" style="156" customWidth="1"/>
    <col min="11020" max="11020" width="17.140625" style="156" customWidth="1"/>
    <col min="11021" max="11021" width="23.28515625" style="156" customWidth="1"/>
    <col min="11022" max="11022" width="24" style="156" customWidth="1"/>
    <col min="11023" max="11023" width="23.140625" style="156" customWidth="1"/>
    <col min="11024" max="11024" width="19.7109375" style="156" customWidth="1"/>
    <col min="11025" max="11033" width="11.42578125" style="156" customWidth="1"/>
    <col min="11034" max="11034" width="23.42578125" style="156" customWidth="1"/>
    <col min="11035" max="11035" width="19" style="156" customWidth="1"/>
    <col min="11036" max="11036" width="18.28515625" style="156" customWidth="1"/>
    <col min="11037" max="11037" width="32.85546875" style="156" customWidth="1"/>
    <col min="11038" max="11264" width="11.42578125" style="156"/>
    <col min="11265" max="11265" width="1.85546875" style="156" customWidth="1"/>
    <col min="11266" max="11266" width="22.140625" style="156" customWidth="1"/>
    <col min="11267" max="11267" width="19.85546875" style="156" customWidth="1"/>
    <col min="11268" max="11268" width="17" style="156" customWidth="1"/>
    <col min="11269" max="11269" width="15.28515625" style="156" customWidth="1"/>
    <col min="11270" max="11270" width="23" style="156" customWidth="1"/>
    <col min="11271" max="11271" width="21.85546875" style="156" customWidth="1"/>
    <col min="11272" max="11272" width="22.7109375" style="156" customWidth="1"/>
    <col min="11273" max="11273" width="22.28515625" style="156" customWidth="1"/>
    <col min="11274" max="11274" width="20.140625" style="156" customWidth="1"/>
    <col min="11275" max="11275" width="19.140625" style="156" customWidth="1"/>
    <col min="11276" max="11276" width="17.140625" style="156" customWidth="1"/>
    <col min="11277" max="11277" width="23.28515625" style="156" customWidth="1"/>
    <col min="11278" max="11278" width="24" style="156" customWidth="1"/>
    <col min="11279" max="11279" width="23.140625" style="156" customWidth="1"/>
    <col min="11280" max="11280" width="19.7109375" style="156" customWidth="1"/>
    <col min="11281" max="11289" width="11.42578125" style="156" customWidth="1"/>
    <col min="11290" max="11290" width="23.42578125" style="156" customWidth="1"/>
    <col min="11291" max="11291" width="19" style="156" customWidth="1"/>
    <col min="11292" max="11292" width="18.28515625" style="156" customWidth="1"/>
    <col min="11293" max="11293" width="32.85546875" style="156" customWidth="1"/>
    <col min="11294" max="11520" width="11.42578125" style="156"/>
    <col min="11521" max="11521" width="1.85546875" style="156" customWidth="1"/>
    <col min="11522" max="11522" width="22.140625" style="156" customWidth="1"/>
    <col min="11523" max="11523" width="19.85546875" style="156" customWidth="1"/>
    <col min="11524" max="11524" width="17" style="156" customWidth="1"/>
    <col min="11525" max="11525" width="15.28515625" style="156" customWidth="1"/>
    <col min="11526" max="11526" width="23" style="156" customWidth="1"/>
    <col min="11527" max="11527" width="21.85546875" style="156" customWidth="1"/>
    <col min="11528" max="11528" width="22.7109375" style="156" customWidth="1"/>
    <col min="11529" max="11529" width="22.28515625" style="156" customWidth="1"/>
    <col min="11530" max="11530" width="20.140625" style="156" customWidth="1"/>
    <col min="11531" max="11531" width="19.140625" style="156" customWidth="1"/>
    <col min="11532" max="11532" width="17.140625" style="156" customWidth="1"/>
    <col min="11533" max="11533" width="23.28515625" style="156" customWidth="1"/>
    <col min="11534" max="11534" width="24" style="156" customWidth="1"/>
    <col min="11535" max="11535" width="23.140625" style="156" customWidth="1"/>
    <col min="11536" max="11536" width="19.7109375" style="156" customWidth="1"/>
    <col min="11537" max="11545" width="11.42578125" style="156" customWidth="1"/>
    <col min="11546" max="11546" width="23.42578125" style="156" customWidth="1"/>
    <col min="11547" max="11547" width="19" style="156" customWidth="1"/>
    <col min="11548" max="11548" width="18.28515625" style="156" customWidth="1"/>
    <col min="11549" max="11549" width="32.85546875" style="156" customWidth="1"/>
    <col min="11550" max="11776" width="11.42578125" style="156"/>
    <col min="11777" max="11777" width="1.85546875" style="156" customWidth="1"/>
    <col min="11778" max="11778" width="22.140625" style="156" customWidth="1"/>
    <col min="11779" max="11779" width="19.85546875" style="156" customWidth="1"/>
    <col min="11780" max="11780" width="17" style="156" customWidth="1"/>
    <col min="11781" max="11781" width="15.28515625" style="156" customWidth="1"/>
    <col min="11782" max="11782" width="23" style="156" customWidth="1"/>
    <col min="11783" max="11783" width="21.85546875" style="156" customWidth="1"/>
    <col min="11784" max="11784" width="22.7109375" style="156" customWidth="1"/>
    <col min="11785" max="11785" width="22.28515625" style="156" customWidth="1"/>
    <col min="11786" max="11786" width="20.140625" style="156" customWidth="1"/>
    <col min="11787" max="11787" width="19.140625" style="156" customWidth="1"/>
    <col min="11788" max="11788" width="17.140625" style="156" customWidth="1"/>
    <col min="11789" max="11789" width="23.28515625" style="156" customWidth="1"/>
    <col min="11790" max="11790" width="24" style="156" customWidth="1"/>
    <col min="11791" max="11791" width="23.140625" style="156" customWidth="1"/>
    <col min="11792" max="11792" width="19.7109375" style="156" customWidth="1"/>
    <col min="11793" max="11801" width="11.42578125" style="156" customWidth="1"/>
    <col min="11802" max="11802" width="23.42578125" style="156" customWidth="1"/>
    <col min="11803" max="11803" width="19" style="156" customWidth="1"/>
    <col min="11804" max="11804" width="18.28515625" style="156" customWidth="1"/>
    <col min="11805" max="11805" width="32.85546875" style="156" customWidth="1"/>
    <col min="11806" max="12032" width="11.42578125" style="156"/>
    <col min="12033" max="12033" width="1.85546875" style="156" customWidth="1"/>
    <col min="12034" max="12034" width="22.140625" style="156" customWidth="1"/>
    <col min="12035" max="12035" width="19.85546875" style="156" customWidth="1"/>
    <col min="12036" max="12036" width="17" style="156" customWidth="1"/>
    <col min="12037" max="12037" width="15.28515625" style="156" customWidth="1"/>
    <col min="12038" max="12038" width="23" style="156" customWidth="1"/>
    <col min="12039" max="12039" width="21.85546875" style="156" customWidth="1"/>
    <col min="12040" max="12040" width="22.7109375" style="156" customWidth="1"/>
    <col min="12041" max="12041" width="22.28515625" style="156" customWidth="1"/>
    <col min="12042" max="12042" width="20.140625" style="156" customWidth="1"/>
    <col min="12043" max="12043" width="19.140625" style="156" customWidth="1"/>
    <col min="12044" max="12044" width="17.140625" style="156" customWidth="1"/>
    <col min="12045" max="12045" width="23.28515625" style="156" customWidth="1"/>
    <col min="12046" max="12046" width="24" style="156" customWidth="1"/>
    <col min="12047" max="12047" width="23.140625" style="156" customWidth="1"/>
    <col min="12048" max="12048" width="19.7109375" style="156" customWidth="1"/>
    <col min="12049" max="12057" width="11.42578125" style="156" customWidth="1"/>
    <col min="12058" max="12058" width="23.42578125" style="156" customWidth="1"/>
    <col min="12059" max="12059" width="19" style="156" customWidth="1"/>
    <col min="12060" max="12060" width="18.28515625" style="156" customWidth="1"/>
    <col min="12061" max="12061" width="32.85546875" style="156" customWidth="1"/>
    <col min="12062" max="12288" width="11.42578125" style="156"/>
    <col min="12289" max="12289" width="1.85546875" style="156" customWidth="1"/>
    <col min="12290" max="12290" width="22.140625" style="156" customWidth="1"/>
    <col min="12291" max="12291" width="19.85546875" style="156" customWidth="1"/>
    <col min="12292" max="12292" width="17" style="156" customWidth="1"/>
    <col min="12293" max="12293" width="15.28515625" style="156" customWidth="1"/>
    <col min="12294" max="12294" width="23" style="156" customWidth="1"/>
    <col min="12295" max="12295" width="21.85546875" style="156" customWidth="1"/>
    <col min="12296" max="12296" width="22.7109375" style="156" customWidth="1"/>
    <col min="12297" max="12297" width="22.28515625" style="156" customWidth="1"/>
    <col min="12298" max="12298" width="20.140625" style="156" customWidth="1"/>
    <col min="12299" max="12299" width="19.140625" style="156" customWidth="1"/>
    <col min="12300" max="12300" width="17.140625" style="156" customWidth="1"/>
    <col min="12301" max="12301" width="23.28515625" style="156" customWidth="1"/>
    <col min="12302" max="12302" width="24" style="156" customWidth="1"/>
    <col min="12303" max="12303" width="23.140625" style="156" customWidth="1"/>
    <col min="12304" max="12304" width="19.7109375" style="156" customWidth="1"/>
    <col min="12305" max="12313" width="11.42578125" style="156" customWidth="1"/>
    <col min="12314" max="12314" width="23.42578125" style="156" customWidth="1"/>
    <col min="12315" max="12315" width="19" style="156" customWidth="1"/>
    <col min="12316" max="12316" width="18.28515625" style="156" customWidth="1"/>
    <col min="12317" max="12317" width="32.85546875" style="156" customWidth="1"/>
    <col min="12318" max="12544" width="11.42578125" style="156"/>
    <col min="12545" max="12545" width="1.85546875" style="156" customWidth="1"/>
    <col min="12546" max="12546" width="22.140625" style="156" customWidth="1"/>
    <col min="12547" max="12547" width="19.85546875" style="156" customWidth="1"/>
    <col min="12548" max="12548" width="17" style="156" customWidth="1"/>
    <col min="12549" max="12549" width="15.28515625" style="156" customWidth="1"/>
    <col min="12550" max="12550" width="23" style="156" customWidth="1"/>
    <col min="12551" max="12551" width="21.85546875" style="156" customWidth="1"/>
    <col min="12552" max="12552" width="22.7109375" style="156" customWidth="1"/>
    <col min="12553" max="12553" width="22.28515625" style="156" customWidth="1"/>
    <col min="12554" max="12554" width="20.140625" style="156" customWidth="1"/>
    <col min="12555" max="12555" width="19.140625" style="156" customWidth="1"/>
    <col min="12556" max="12556" width="17.140625" style="156" customWidth="1"/>
    <col min="12557" max="12557" width="23.28515625" style="156" customWidth="1"/>
    <col min="12558" max="12558" width="24" style="156" customWidth="1"/>
    <col min="12559" max="12559" width="23.140625" style="156" customWidth="1"/>
    <col min="12560" max="12560" width="19.7109375" style="156" customWidth="1"/>
    <col min="12561" max="12569" width="11.42578125" style="156" customWidth="1"/>
    <col min="12570" max="12570" width="23.42578125" style="156" customWidth="1"/>
    <col min="12571" max="12571" width="19" style="156" customWidth="1"/>
    <col min="12572" max="12572" width="18.28515625" style="156" customWidth="1"/>
    <col min="12573" max="12573" width="32.85546875" style="156" customWidth="1"/>
    <col min="12574" max="12800" width="11.42578125" style="156"/>
    <col min="12801" max="12801" width="1.85546875" style="156" customWidth="1"/>
    <col min="12802" max="12802" width="22.140625" style="156" customWidth="1"/>
    <col min="12803" max="12803" width="19.85546875" style="156" customWidth="1"/>
    <col min="12804" max="12804" width="17" style="156" customWidth="1"/>
    <col min="12805" max="12805" width="15.28515625" style="156" customWidth="1"/>
    <col min="12806" max="12806" width="23" style="156" customWidth="1"/>
    <col min="12807" max="12807" width="21.85546875" style="156" customWidth="1"/>
    <col min="12808" max="12808" width="22.7109375" style="156" customWidth="1"/>
    <col min="12809" max="12809" width="22.28515625" style="156" customWidth="1"/>
    <col min="12810" max="12810" width="20.140625" style="156" customWidth="1"/>
    <col min="12811" max="12811" width="19.140625" style="156" customWidth="1"/>
    <col min="12812" max="12812" width="17.140625" style="156" customWidth="1"/>
    <col min="12813" max="12813" width="23.28515625" style="156" customWidth="1"/>
    <col min="12814" max="12814" width="24" style="156" customWidth="1"/>
    <col min="12815" max="12815" width="23.140625" style="156" customWidth="1"/>
    <col min="12816" max="12816" width="19.7109375" style="156" customWidth="1"/>
    <col min="12817" max="12825" width="11.42578125" style="156" customWidth="1"/>
    <col min="12826" max="12826" width="23.42578125" style="156" customWidth="1"/>
    <col min="12827" max="12827" width="19" style="156" customWidth="1"/>
    <col min="12828" max="12828" width="18.28515625" style="156" customWidth="1"/>
    <col min="12829" max="12829" width="32.85546875" style="156" customWidth="1"/>
    <col min="12830" max="13056" width="11.42578125" style="156"/>
    <col min="13057" max="13057" width="1.85546875" style="156" customWidth="1"/>
    <col min="13058" max="13058" width="22.140625" style="156" customWidth="1"/>
    <col min="13059" max="13059" width="19.85546875" style="156" customWidth="1"/>
    <col min="13060" max="13060" width="17" style="156" customWidth="1"/>
    <col min="13061" max="13061" width="15.28515625" style="156" customWidth="1"/>
    <col min="13062" max="13062" width="23" style="156" customWidth="1"/>
    <col min="13063" max="13063" width="21.85546875" style="156" customWidth="1"/>
    <col min="13064" max="13064" width="22.7109375" style="156" customWidth="1"/>
    <col min="13065" max="13065" width="22.28515625" style="156" customWidth="1"/>
    <col min="13066" max="13066" width="20.140625" style="156" customWidth="1"/>
    <col min="13067" max="13067" width="19.140625" style="156" customWidth="1"/>
    <col min="13068" max="13068" width="17.140625" style="156" customWidth="1"/>
    <col min="13069" max="13069" width="23.28515625" style="156" customWidth="1"/>
    <col min="13070" max="13070" width="24" style="156" customWidth="1"/>
    <col min="13071" max="13071" width="23.140625" style="156" customWidth="1"/>
    <col min="13072" max="13072" width="19.7109375" style="156" customWidth="1"/>
    <col min="13073" max="13081" width="11.42578125" style="156" customWidth="1"/>
    <col min="13082" max="13082" width="23.42578125" style="156" customWidth="1"/>
    <col min="13083" max="13083" width="19" style="156" customWidth="1"/>
    <col min="13084" max="13084" width="18.28515625" style="156" customWidth="1"/>
    <col min="13085" max="13085" width="32.85546875" style="156" customWidth="1"/>
    <col min="13086" max="13312" width="11.42578125" style="156"/>
    <col min="13313" max="13313" width="1.85546875" style="156" customWidth="1"/>
    <col min="13314" max="13314" width="22.140625" style="156" customWidth="1"/>
    <col min="13315" max="13315" width="19.85546875" style="156" customWidth="1"/>
    <col min="13316" max="13316" width="17" style="156" customWidth="1"/>
    <col min="13317" max="13317" width="15.28515625" style="156" customWidth="1"/>
    <col min="13318" max="13318" width="23" style="156" customWidth="1"/>
    <col min="13319" max="13319" width="21.85546875" style="156" customWidth="1"/>
    <col min="13320" max="13320" width="22.7109375" style="156" customWidth="1"/>
    <col min="13321" max="13321" width="22.28515625" style="156" customWidth="1"/>
    <col min="13322" max="13322" width="20.140625" style="156" customWidth="1"/>
    <col min="13323" max="13323" width="19.140625" style="156" customWidth="1"/>
    <col min="13324" max="13324" width="17.140625" style="156" customWidth="1"/>
    <col min="13325" max="13325" width="23.28515625" style="156" customWidth="1"/>
    <col min="13326" max="13326" width="24" style="156" customWidth="1"/>
    <col min="13327" max="13327" width="23.140625" style="156" customWidth="1"/>
    <col min="13328" max="13328" width="19.7109375" style="156" customWidth="1"/>
    <col min="13329" max="13337" width="11.42578125" style="156" customWidth="1"/>
    <col min="13338" max="13338" width="23.42578125" style="156" customWidth="1"/>
    <col min="13339" max="13339" width="19" style="156" customWidth="1"/>
    <col min="13340" max="13340" width="18.28515625" style="156" customWidth="1"/>
    <col min="13341" max="13341" width="32.85546875" style="156" customWidth="1"/>
    <col min="13342" max="13568" width="11.42578125" style="156"/>
    <col min="13569" max="13569" width="1.85546875" style="156" customWidth="1"/>
    <col min="13570" max="13570" width="22.140625" style="156" customWidth="1"/>
    <col min="13571" max="13571" width="19.85546875" style="156" customWidth="1"/>
    <col min="13572" max="13572" width="17" style="156" customWidth="1"/>
    <col min="13573" max="13573" width="15.28515625" style="156" customWidth="1"/>
    <col min="13574" max="13574" width="23" style="156" customWidth="1"/>
    <col min="13575" max="13575" width="21.85546875" style="156" customWidth="1"/>
    <col min="13576" max="13576" width="22.7109375" style="156" customWidth="1"/>
    <col min="13577" max="13577" width="22.28515625" style="156" customWidth="1"/>
    <col min="13578" max="13578" width="20.140625" style="156" customWidth="1"/>
    <col min="13579" max="13579" width="19.140625" style="156" customWidth="1"/>
    <col min="13580" max="13580" width="17.140625" style="156" customWidth="1"/>
    <col min="13581" max="13581" width="23.28515625" style="156" customWidth="1"/>
    <col min="13582" max="13582" width="24" style="156" customWidth="1"/>
    <col min="13583" max="13583" width="23.140625" style="156" customWidth="1"/>
    <col min="13584" max="13584" width="19.7109375" style="156" customWidth="1"/>
    <col min="13585" max="13593" width="11.42578125" style="156" customWidth="1"/>
    <col min="13594" max="13594" width="23.42578125" style="156" customWidth="1"/>
    <col min="13595" max="13595" width="19" style="156" customWidth="1"/>
    <col min="13596" max="13596" width="18.28515625" style="156" customWidth="1"/>
    <col min="13597" max="13597" width="32.85546875" style="156" customWidth="1"/>
    <col min="13598" max="13824" width="11.42578125" style="156"/>
    <col min="13825" max="13825" width="1.85546875" style="156" customWidth="1"/>
    <col min="13826" max="13826" width="22.140625" style="156" customWidth="1"/>
    <col min="13827" max="13827" width="19.85546875" style="156" customWidth="1"/>
    <col min="13828" max="13828" width="17" style="156" customWidth="1"/>
    <col min="13829" max="13829" width="15.28515625" style="156" customWidth="1"/>
    <col min="13830" max="13830" width="23" style="156" customWidth="1"/>
    <col min="13831" max="13831" width="21.85546875" style="156" customWidth="1"/>
    <col min="13832" max="13832" width="22.7109375" style="156" customWidth="1"/>
    <col min="13833" max="13833" width="22.28515625" style="156" customWidth="1"/>
    <col min="13834" max="13834" width="20.140625" style="156" customWidth="1"/>
    <col min="13835" max="13835" width="19.140625" style="156" customWidth="1"/>
    <col min="13836" max="13836" width="17.140625" style="156" customWidth="1"/>
    <col min="13837" max="13837" width="23.28515625" style="156" customWidth="1"/>
    <col min="13838" max="13838" width="24" style="156" customWidth="1"/>
    <col min="13839" max="13839" width="23.140625" style="156" customWidth="1"/>
    <col min="13840" max="13840" width="19.7109375" style="156" customWidth="1"/>
    <col min="13841" max="13849" width="11.42578125" style="156" customWidth="1"/>
    <col min="13850" max="13850" width="23.42578125" style="156" customWidth="1"/>
    <col min="13851" max="13851" width="19" style="156" customWidth="1"/>
    <col min="13852" max="13852" width="18.28515625" style="156" customWidth="1"/>
    <col min="13853" max="13853" width="32.85546875" style="156" customWidth="1"/>
    <col min="13854" max="14080" width="11.42578125" style="156"/>
    <col min="14081" max="14081" width="1.85546875" style="156" customWidth="1"/>
    <col min="14082" max="14082" width="22.140625" style="156" customWidth="1"/>
    <col min="14083" max="14083" width="19.85546875" style="156" customWidth="1"/>
    <col min="14084" max="14084" width="17" style="156" customWidth="1"/>
    <col min="14085" max="14085" width="15.28515625" style="156" customWidth="1"/>
    <col min="14086" max="14086" width="23" style="156" customWidth="1"/>
    <col min="14087" max="14087" width="21.85546875" style="156" customWidth="1"/>
    <col min="14088" max="14088" width="22.7109375" style="156" customWidth="1"/>
    <col min="14089" max="14089" width="22.28515625" style="156" customWidth="1"/>
    <col min="14090" max="14090" width="20.140625" style="156" customWidth="1"/>
    <col min="14091" max="14091" width="19.140625" style="156" customWidth="1"/>
    <col min="14092" max="14092" width="17.140625" style="156" customWidth="1"/>
    <col min="14093" max="14093" width="23.28515625" style="156" customWidth="1"/>
    <col min="14094" max="14094" width="24" style="156" customWidth="1"/>
    <col min="14095" max="14095" width="23.140625" style="156" customWidth="1"/>
    <col min="14096" max="14096" width="19.7109375" style="156" customWidth="1"/>
    <col min="14097" max="14105" width="11.42578125" style="156" customWidth="1"/>
    <col min="14106" max="14106" width="23.42578125" style="156" customWidth="1"/>
    <col min="14107" max="14107" width="19" style="156" customWidth="1"/>
    <col min="14108" max="14108" width="18.28515625" style="156" customWidth="1"/>
    <col min="14109" max="14109" width="32.85546875" style="156" customWidth="1"/>
    <col min="14110" max="14336" width="11.42578125" style="156"/>
    <col min="14337" max="14337" width="1.85546875" style="156" customWidth="1"/>
    <col min="14338" max="14338" width="22.140625" style="156" customWidth="1"/>
    <col min="14339" max="14339" width="19.85546875" style="156" customWidth="1"/>
    <col min="14340" max="14340" width="17" style="156" customWidth="1"/>
    <col min="14341" max="14341" width="15.28515625" style="156" customWidth="1"/>
    <col min="14342" max="14342" width="23" style="156" customWidth="1"/>
    <col min="14343" max="14343" width="21.85546875" style="156" customWidth="1"/>
    <col min="14344" max="14344" width="22.7109375" style="156" customWidth="1"/>
    <col min="14345" max="14345" width="22.28515625" style="156" customWidth="1"/>
    <col min="14346" max="14346" width="20.140625" style="156" customWidth="1"/>
    <col min="14347" max="14347" width="19.140625" style="156" customWidth="1"/>
    <col min="14348" max="14348" width="17.140625" style="156" customWidth="1"/>
    <col min="14349" max="14349" width="23.28515625" style="156" customWidth="1"/>
    <col min="14350" max="14350" width="24" style="156" customWidth="1"/>
    <col min="14351" max="14351" width="23.140625" style="156" customWidth="1"/>
    <col min="14352" max="14352" width="19.7109375" style="156" customWidth="1"/>
    <col min="14353" max="14361" width="11.42578125" style="156" customWidth="1"/>
    <col min="14362" max="14362" width="23.42578125" style="156" customWidth="1"/>
    <col min="14363" max="14363" width="19" style="156" customWidth="1"/>
    <col min="14364" max="14364" width="18.28515625" style="156" customWidth="1"/>
    <col min="14365" max="14365" width="32.85546875" style="156" customWidth="1"/>
    <col min="14366" max="14592" width="11.42578125" style="156"/>
    <col min="14593" max="14593" width="1.85546875" style="156" customWidth="1"/>
    <col min="14594" max="14594" width="22.140625" style="156" customWidth="1"/>
    <col min="14595" max="14595" width="19.85546875" style="156" customWidth="1"/>
    <col min="14596" max="14596" width="17" style="156" customWidth="1"/>
    <col min="14597" max="14597" width="15.28515625" style="156" customWidth="1"/>
    <col min="14598" max="14598" width="23" style="156" customWidth="1"/>
    <col min="14599" max="14599" width="21.85546875" style="156" customWidth="1"/>
    <col min="14600" max="14600" width="22.7109375" style="156" customWidth="1"/>
    <col min="14601" max="14601" width="22.28515625" style="156" customWidth="1"/>
    <col min="14602" max="14602" width="20.140625" style="156" customWidth="1"/>
    <col min="14603" max="14603" width="19.140625" style="156" customWidth="1"/>
    <col min="14604" max="14604" width="17.140625" style="156" customWidth="1"/>
    <col min="14605" max="14605" width="23.28515625" style="156" customWidth="1"/>
    <col min="14606" max="14606" width="24" style="156" customWidth="1"/>
    <col min="14607" max="14607" width="23.140625" style="156" customWidth="1"/>
    <col min="14608" max="14608" width="19.7109375" style="156" customWidth="1"/>
    <col min="14609" max="14617" width="11.42578125" style="156" customWidth="1"/>
    <col min="14618" max="14618" width="23.42578125" style="156" customWidth="1"/>
    <col min="14619" max="14619" width="19" style="156" customWidth="1"/>
    <col min="14620" max="14620" width="18.28515625" style="156" customWidth="1"/>
    <col min="14621" max="14621" width="32.85546875" style="156" customWidth="1"/>
    <col min="14622" max="14848" width="11.42578125" style="156"/>
    <col min="14849" max="14849" width="1.85546875" style="156" customWidth="1"/>
    <col min="14850" max="14850" width="22.140625" style="156" customWidth="1"/>
    <col min="14851" max="14851" width="19.85546875" style="156" customWidth="1"/>
    <col min="14852" max="14852" width="17" style="156" customWidth="1"/>
    <col min="14853" max="14853" width="15.28515625" style="156" customWidth="1"/>
    <col min="14854" max="14854" width="23" style="156" customWidth="1"/>
    <col min="14855" max="14855" width="21.85546875" style="156" customWidth="1"/>
    <col min="14856" max="14856" width="22.7109375" style="156" customWidth="1"/>
    <col min="14857" max="14857" width="22.28515625" style="156" customWidth="1"/>
    <col min="14858" max="14858" width="20.140625" style="156" customWidth="1"/>
    <col min="14859" max="14859" width="19.140625" style="156" customWidth="1"/>
    <col min="14860" max="14860" width="17.140625" style="156" customWidth="1"/>
    <col min="14861" max="14861" width="23.28515625" style="156" customWidth="1"/>
    <col min="14862" max="14862" width="24" style="156" customWidth="1"/>
    <col min="14863" max="14863" width="23.140625" style="156" customWidth="1"/>
    <col min="14864" max="14864" width="19.7109375" style="156" customWidth="1"/>
    <col min="14865" max="14873" width="11.42578125" style="156" customWidth="1"/>
    <col min="14874" max="14874" width="23.42578125" style="156" customWidth="1"/>
    <col min="14875" max="14875" width="19" style="156" customWidth="1"/>
    <col min="14876" max="14876" width="18.28515625" style="156" customWidth="1"/>
    <col min="14877" max="14877" width="32.85546875" style="156" customWidth="1"/>
    <col min="14878" max="15104" width="11.42578125" style="156"/>
    <col min="15105" max="15105" width="1.85546875" style="156" customWidth="1"/>
    <col min="15106" max="15106" width="22.140625" style="156" customWidth="1"/>
    <col min="15107" max="15107" width="19.85546875" style="156" customWidth="1"/>
    <col min="15108" max="15108" width="17" style="156" customWidth="1"/>
    <col min="15109" max="15109" width="15.28515625" style="156" customWidth="1"/>
    <col min="15110" max="15110" width="23" style="156" customWidth="1"/>
    <col min="15111" max="15111" width="21.85546875" style="156" customWidth="1"/>
    <col min="15112" max="15112" width="22.7109375" style="156" customWidth="1"/>
    <col min="15113" max="15113" width="22.28515625" style="156" customWidth="1"/>
    <col min="15114" max="15114" width="20.140625" style="156" customWidth="1"/>
    <col min="15115" max="15115" width="19.140625" style="156" customWidth="1"/>
    <col min="15116" max="15116" width="17.140625" style="156" customWidth="1"/>
    <col min="15117" max="15117" width="23.28515625" style="156" customWidth="1"/>
    <col min="15118" max="15118" width="24" style="156" customWidth="1"/>
    <col min="15119" max="15119" width="23.140625" style="156" customWidth="1"/>
    <col min="15120" max="15120" width="19.7109375" style="156" customWidth="1"/>
    <col min="15121" max="15129" width="11.42578125" style="156" customWidth="1"/>
    <col min="15130" max="15130" width="23.42578125" style="156" customWidth="1"/>
    <col min="15131" max="15131" width="19" style="156" customWidth="1"/>
    <col min="15132" max="15132" width="18.28515625" style="156" customWidth="1"/>
    <col min="15133" max="15133" width="32.85546875" style="156" customWidth="1"/>
    <col min="15134" max="15360" width="11.42578125" style="156"/>
    <col min="15361" max="15361" width="1.85546875" style="156" customWidth="1"/>
    <col min="15362" max="15362" width="22.140625" style="156" customWidth="1"/>
    <col min="15363" max="15363" width="19.85546875" style="156" customWidth="1"/>
    <col min="15364" max="15364" width="17" style="156" customWidth="1"/>
    <col min="15365" max="15365" width="15.28515625" style="156" customWidth="1"/>
    <col min="15366" max="15366" width="23" style="156" customWidth="1"/>
    <col min="15367" max="15367" width="21.85546875" style="156" customWidth="1"/>
    <col min="15368" max="15368" width="22.7109375" style="156" customWidth="1"/>
    <col min="15369" max="15369" width="22.28515625" style="156" customWidth="1"/>
    <col min="15370" max="15370" width="20.140625" style="156" customWidth="1"/>
    <col min="15371" max="15371" width="19.140625" style="156" customWidth="1"/>
    <col min="15372" max="15372" width="17.140625" style="156" customWidth="1"/>
    <col min="15373" max="15373" width="23.28515625" style="156" customWidth="1"/>
    <col min="15374" max="15374" width="24" style="156" customWidth="1"/>
    <col min="15375" max="15375" width="23.140625" style="156" customWidth="1"/>
    <col min="15376" max="15376" width="19.7109375" style="156" customWidth="1"/>
    <col min="15377" max="15385" width="11.42578125" style="156" customWidth="1"/>
    <col min="15386" max="15386" width="23.42578125" style="156" customWidth="1"/>
    <col min="15387" max="15387" width="19" style="156" customWidth="1"/>
    <col min="15388" max="15388" width="18.28515625" style="156" customWidth="1"/>
    <col min="15389" max="15389" width="32.85546875" style="156" customWidth="1"/>
    <col min="15390" max="15616" width="11.42578125" style="156"/>
    <col min="15617" max="15617" width="1.85546875" style="156" customWidth="1"/>
    <col min="15618" max="15618" width="22.140625" style="156" customWidth="1"/>
    <col min="15619" max="15619" width="19.85546875" style="156" customWidth="1"/>
    <col min="15620" max="15620" width="17" style="156" customWidth="1"/>
    <col min="15621" max="15621" width="15.28515625" style="156" customWidth="1"/>
    <col min="15622" max="15622" width="23" style="156" customWidth="1"/>
    <col min="15623" max="15623" width="21.85546875" style="156" customWidth="1"/>
    <col min="15624" max="15624" width="22.7109375" style="156" customWidth="1"/>
    <col min="15625" max="15625" width="22.28515625" style="156" customWidth="1"/>
    <col min="15626" max="15626" width="20.140625" style="156" customWidth="1"/>
    <col min="15627" max="15627" width="19.140625" style="156" customWidth="1"/>
    <col min="15628" max="15628" width="17.140625" style="156" customWidth="1"/>
    <col min="15629" max="15629" width="23.28515625" style="156" customWidth="1"/>
    <col min="15630" max="15630" width="24" style="156" customWidth="1"/>
    <col min="15631" max="15631" width="23.140625" style="156" customWidth="1"/>
    <col min="15632" max="15632" width="19.7109375" style="156" customWidth="1"/>
    <col min="15633" max="15641" width="11.42578125" style="156" customWidth="1"/>
    <col min="15642" max="15642" width="23.42578125" style="156" customWidth="1"/>
    <col min="15643" max="15643" width="19" style="156" customWidth="1"/>
    <col min="15644" max="15644" width="18.28515625" style="156" customWidth="1"/>
    <col min="15645" max="15645" width="32.85546875" style="156" customWidth="1"/>
    <col min="15646" max="15872" width="11.42578125" style="156"/>
    <col min="15873" max="15873" width="1.85546875" style="156" customWidth="1"/>
    <col min="15874" max="15874" width="22.140625" style="156" customWidth="1"/>
    <col min="15875" max="15875" width="19.85546875" style="156" customWidth="1"/>
    <col min="15876" max="15876" width="17" style="156" customWidth="1"/>
    <col min="15877" max="15877" width="15.28515625" style="156" customWidth="1"/>
    <col min="15878" max="15878" width="23" style="156" customWidth="1"/>
    <col min="15879" max="15879" width="21.85546875" style="156" customWidth="1"/>
    <col min="15880" max="15880" width="22.7109375" style="156" customWidth="1"/>
    <col min="15881" max="15881" width="22.28515625" style="156" customWidth="1"/>
    <col min="15882" max="15882" width="20.140625" style="156" customWidth="1"/>
    <col min="15883" max="15883" width="19.140625" style="156" customWidth="1"/>
    <col min="15884" max="15884" width="17.140625" style="156" customWidth="1"/>
    <col min="15885" max="15885" width="23.28515625" style="156" customWidth="1"/>
    <col min="15886" max="15886" width="24" style="156" customWidth="1"/>
    <col min="15887" max="15887" width="23.140625" style="156" customWidth="1"/>
    <col min="15888" max="15888" width="19.7109375" style="156" customWidth="1"/>
    <col min="15889" max="15897" width="11.42578125" style="156" customWidth="1"/>
    <col min="15898" max="15898" width="23.42578125" style="156" customWidth="1"/>
    <col min="15899" max="15899" width="19" style="156" customWidth="1"/>
    <col min="15900" max="15900" width="18.28515625" style="156" customWidth="1"/>
    <col min="15901" max="15901" width="32.85546875" style="156" customWidth="1"/>
    <col min="15902" max="16128" width="11.42578125" style="156"/>
    <col min="16129" max="16129" width="1.85546875" style="156" customWidth="1"/>
    <col min="16130" max="16130" width="22.140625" style="156" customWidth="1"/>
    <col min="16131" max="16131" width="19.85546875" style="156" customWidth="1"/>
    <col min="16132" max="16132" width="17" style="156" customWidth="1"/>
    <col min="16133" max="16133" width="15.28515625" style="156" customWidth="1"/>
    <col min="16134" max="16134" width="23" style="156" customWidth="1"/>
    <col min="16135" max="16135" width="21.85546875" style="156" customWidth="1"/>
    <col min="16136" max="16136" width="22.7109375" style="156" customWidth="1"/>
    <col min="16137" max="16137" width="22.28515625" style="156" customWidth="1"/>
    <col min="16138" max="16138" width="20.140625" style="156" customWidth="1"/>
    <col min="16139" max="16139" width="19.140625" style="156" customWidth="1"/>
    <col min="16140" max="16140" width="17.140625" style="156" customWidth="1"/>
    <col min="16141" max="16141" width="23.28515625" style="156" customWidth="1"/>
    <col min="16142" max="16142" width="24" style="156" customWidth="1"/>
    <col min="16143" max="16143" width="23.140625" style="156" customWidth="1"/>
    <col min="16144" max="16144" width="19.7109375" style="156" customWidth="1"/>
    <col min="16145" max="16153" width="11.42578125" style="156" customWidth="1"/>
    <col min="16154" max="16154" width="23.42578125" style="156" customWidth="1"/>
    <col min="16155" max="16155" width="19" style="156" customWidth="1"/>
    <col min="16156" max="16156" width="18.28515625" style="156" customWidth="1"/>
    <col min="16157" max="16157" width="32.85546875" style="156" customWidth="1"/>
    <col min="16158" max="16384" width="11.42578125" style="156"/>
  </cols>
  <sheetData>
    <row r="1" spans="1:29" s="420" customFormat="1" ht="27" customHeight="1" thickBot="1" x14ac:dyDescent="0.25">
      <c r="A1" s="569"/>
      <c r="B1" s="570"/>
      <c r="C1" s="575" t="s">
        <v>420</v>
      </c>
      <c r="D1" s="576"/>
      <c r="E1" s="576"/>
      <c r="F1" s="576"/>
      <c r="G1" s="576"/>
      <c r="H1" s="576"/>
      <c r="I1" s="576"/>
      <c r="J1" s="576"/>
      <c r="K1" s="576"/>
      <c r="L1" s="576"/>
      <c r="M1" s="576"/>
      <c r="N1" s="576"/>
      <c r="O1" s="576"/>
      <c r="P1" s="576"/>
      <c r="Q1" s="576"/>
      <c r="R1" s="576"/>
      <c r="S1" s="576"/>
      <c r="T1" s="577"/>
      <c r="Y1" s="454"/>
    </row>
    <row r="2" spans="1:29" s="420" customFormat="1" ht="27" customHeight="1" thickBot="1" x14ac:dyDescent="0.25">
      <c r="A2" s="571"/>
      <c r="B2" s="572"/>
      <c r="C2" s="575" t="s">
        <v>18</v>
      </c>
      <c r="D2" s="576"/>
      <c r="E2" s="576"/>
      <c r="F2" s="576"/>
      <c r="G2" s="576"/>
      <c r="H2" s="576"/>
      <c r="I2" s="576"/>
      <c r="J2" s="576"/>
      <c r="K2" s="576"/>
      <c r="L2" s="576"/>
      <c r="M2" s="576"/>
      <c r="N2" s="576"/>
      <c r="O2" s="576"/>
      <c r="P2" s="576"/>
      <c r="Q2" s="576"/>
      <c r="R2" s="576"/>
      <c r="S2" s="576"/>
      <c r="T2" s="577"/>
      <c r="Y2" s="454"/>
    </row>
    <row r="3" spans="1:29" s="420" customFormat="1" ht="27" customHeight="1" thickBot="1" x14ac:dyDescent="0.25">
      <c r="A3" s="571"/>
      <c r="B3" s="572"/>
      <c r="C3" s="575" t="s">
        <v>421</v>
      </c>
      <c r="D3" s="576"/>
      <c r="E3" s="576"/>
      <c r="F3" s="576"/>
      <c r="G3" s="576"/>
      <c r="H3" s="576"/>
      <c r="I3" s="576"/>
      <c r="J3" s="576"/>
      <c r="K3" s="576"/>
      <c r="L3" s="576"/>
      <c r="M3" s="576"/>
      <c r="N3" s="576"/>
      <c r="O3" s="576"/>
      <c r="P3" s="576"/>
      <c r="Q3" s="576"/>
      <c r="R3" s="576"/>
      <c r="S3" s="576"/>
      <c r="T3" s="577"/>
      <c r="Y3" s="454"/>
    </row>
    <row r="4" spans="1:29" s="420" customFormat="1" ht="27" customHeight="1" thickBot="1" x14ac:dyDescent="0.25">
      <c r="A4" s="573"/>
      <c r="B4" s="574"/>
      <c r="C4" s="578" t="s">
        <v>422</v>
      </c>
      <c r="D4" s="579"/>
      <c r="E4" s="579"/>
      <c r="F4" s="579"/>
      <c r="G4" s="579"/>
      <c r="H4" s="580"/>
      <c r="I4" s="581" t="s">
        <v>426</v>
      </c>
      <c r="J4" s="582"/>
      <c r="K4" s="582"/>
      <c r="L4" s="582"/>
      <c r="M4" s="582"/>
      <c r="N4" s="582"/>
      <c r="O4" s="582"/>
      <c r="P4" s="582"/>
      <c r="Q4" s="582"/>
      <c r="R4" s="582"/>
      <c r="S4" s="582"/>
      <c r="T4" s="583"/>
      <c r="Y4" s="454"/>
    </row>
    <row r="5" spans="1:29" s="420" customFormat="1" ht="45.75" customHeight="1" thickBot="1" x14ac:dyDescent="0.25">
      <c r="B5" s="421"/>
      <c r="C5" s="421"/>
      <c r="D5" s="422"/>
      <c r="E5" s="422"/>
      <c r="F5" s="422"/>
      <c r="G5" s="422"/>
      <c r="H5" s="422"/>
      <c r="I5" s="422"/>
      <c r="J5" s="422"/>
      <c r="K5" s="422"/>
      <c r="L5" s="422"/>
      <c r="M5" s="422"/>
      <c r="N5" s="422"/>
      <c r="O5" s="422"/>
      <c r="P5" s="422"/>
      <c r="Q5" s="422"/>
      <c r="R5" s="422"/>
      <c r="S5" s="422"/>
      <c r="T5" s="422"/>
      <c r="U5" s="422"/>
      <c r="V5" s="422"/>
      <c r="W5" s="422"/>
      <c r="X5" s="422"/>
      <c r="Y5" s="455"/>
      <c r="Z5" s="422"/>
      <c r="AA5" s="422"/>
      <c r="AB5" s="422"/>
      <c r="AC5" s="423"/>
    </row>
    <row r="6" spans="1:29" s="426" customFormat="1" ht="38.25" customHeight="1" thickBot="1" x14ac:dyDescent="0.25">
      <c r="A6" s="424"/>
      <c r="B6" s="584" t="s">
        <v>159</v>
      </c>
      <c r="C6" s="585"/>
      <c r="D6" s="584" t="str">
        <f>+'[4]Sección 1. Metas - Magnitud'!C7</f>
        <v>7544 - Fortalecimiento de la gestión jurídica de la Secretaría Distrital de Movilidad</v>
      </c>
      <c r="E6" s="586"/>
      <c r="F6" s="585"/>
      <c r="G6" s="425"/>
      <c r="H6" s="425"/>
      <c r="I6" s="425"/>
      <c r="J6" s="425"/>
      <c r="K6" s="425"/>
      <c r="L6" s="425"/>
      <c r="M6" s="425"/>
      <c r="N6" s="156"/>
      <c r="O6" s="156"/>
      <c r="P6" s="156"/>
      <c r="Y6" s="456"/>
      <c r="AC6" s="423"/>
    </row>
    <row r="7" spans="1:29" ht="38.25" customHeight="1" thickBot="1" x14ac:dyDescent="0.25">
      <c r="A7" s="427"/>
      <c r="B7" s="587" t="s">
        <v>108</v>
      </c>
      <c r="C7" s="588"/>
      <c r="D7" s="584" t="str">
        <f>+'[4]Sección 1. Metas - Magnitud'!C8</f>
        <v>Subsecretaría Gestión Jurídica y direcciones</v>
      </c>
      <c r="E7" s="586"/>
      <c r="F7" s="585"/>
    </row>
    <row r="8" spans="1:29" ht="38.25" customHeight="1" thickBot="1" x14ac:dyDescent="0.25">
      <c r="A8" s="427"/>
      <c r="B8" s="584" t="s">
        <v>130</v>
      </c>
      <c r="C8" s="585"/>
      <c r="D8" s="584" t="str">
        <f>+'[4]Sección 1. Metas - Magnitud'!C9</f>
        <v>Subsecretaría Gestión Jurídica</v>
      </c>
      <c r="E8" s="586"/>
      <c r="F8" s="585"/>
    </row>
    <row r="9" spans="1:29" ht="38.25" customHeight="1" thickBot="1" x14ac:dyDescent="0.25">
      <c r="A9" s="427"/>
      <c r="B9" s="584" t="s">
        <v>110</v>
      </c>
      <c r="C9" s="585"/>
      <c r="D9" s="584" t="str">
        <f>+'[4]Sección 1. Metas - Magnitud'!C10</f>
        <v xml:space="preserve">Carolina Pombo Rivera </v>
      </c>
      <c r="E9" s="586"/>
      <c r="F9" s="585"/>
    </row>
    <row r="10" spans="1:29" ht="49.5" customHeight="1" x14ac:dyDescent="0.2">
      <c r="A10" s="427"/>
      <c r="B10" s="428"/>
      <c r="C10" s="429"/>
      <c r="D10" s="429"/>
      <c r="E10" s="429"/>
      <c r="F10" s="427"/>
    </row>
    <row r="11" spans="1:29" s="148" customFormat="1" ht="35.25" customHeight="1" x14ac:dyDescent="0.2">
      <c r="B11" s="566" t="s">
        <v>423</v>
      </c>
      <c r="C11" s="566"/>
      <c r="D11" s="566"/>
      <c r="E11" s="566"/>
      <c r="F11" s="566"/>
      <c r="G11" s="566"/>
      <c r="H11" s="566"/>
      <c r="I11" s="566"/>
      <c r="J11" s="566"/>
      <c r="K11" s="566"/>
      <c r="L11" s="566"/>
      <c r="M11" s="566"/>
      <c r="N11" s="566" t="s">
        <v>424</v>
      </c>
      <c r="O11" s="566"/>
      <c r="P11" s="566"/>
      <c r="Q11" s="566"/>
      <c r="R11" s="566"/>
      <c r="S11" s="566"/>
      <c r="T11" s="566"/>
      <c r="U11" s="566"/>
      <c r="V11" s="566"/>
      <c r="W11" s="566"/>
      <c r="X11" s="566"/>
      <c r="Y11" s="566"/>
      <c r="Z11" s="566"/>
      <c r="AA11" s="566" t="s">
        <v>160</v>
      </c>
      <c r="AB11" s="566"/>
    </row>
    <row r="12" spans="1:29" s="148" customFormat="1" ht="40.5" customHeight="1" x14ac:dyDescent="0.2">
      <c r="B12" s="30" t="s">
        <v>132</v>
      </c>
      <c r="C12" s="30" t="s">
        <v>161</v>
      </c>
      <c r="D12" s="30" t="s">
        <v>162</v>
      </c>
      <c r="E12" s="30" t="s">
        <v>163</v>
      </c>
      <c r="F12" s="30" t="s">
        <v>425</v>
      </c>
      <c r="G12" s="30">
        <v>2016</v>
      </c>
      <c r="H12" s="30">
        <v>2017</v>
      </c>
      <c r="I12" s="30">
        <v>2018</v>
      </c>
      <c r="J12" s="166">
        <v>2019</v>
      </c>
      <c r="K12" s="166">
        <v>2020</v>
      </c>
      <c r="L12" s="166" t="s">
        <v>170</v>
      </c>
      <c r="M12" s="166" t="s">
        <v>171</v>
      </c>
      <c r="N12" s="166" t="s">
        <v>172</v>
      </c>
      <c r="O12" s="166" t="s">
        <v>173</v>
      </c>
      <c r="P12" s="166" t="s">
        <v>174</v>
      </c>
      <c r="Q12" s="166" t="s">
        <v>175</v>
      </c>
      <c r="R12" s="166" t="s">
        <v>176</v>
      </c>
      <c r="S12" s="166" t="s">
        <v>177</v>
      </c>
      <c r="T12" s="166" t="s">
        <v>178</v>
      </c>
      <c r="U12" s="166" t="s">
        <v>179</v>
      </c>
      <c r="V12" s="166" t="s">
        <v>180</v>
      </c>
      <c r="W12" s="166" t="s">
        <v>181</v>
      </c>
      <c r="X12" s="166" t="s">
        <v>182</v>
      </c>
      <c r="Y12" s="166" t="s">
        <v>183</v>
      </c>
      <c r="Z12" s="166" t="s">
        <v>184</v>
      </c>
      <c r="AA12" s="30" t="s">
        <v>185</v>
      </c>
      <c r="AB12" s="30" t="s">
        <v>186</v>
      </c>
    </row>
    <row r="13" spans="1:29" s="149" customFormat="1" ht="27.75" customHeight="1" x14ac:dyDescent="0.2">
      <c r="B13" s="567">
        <v>1</v>
      </c>
      <c r="C13" s="568" t="str">
        <f>+'[4]Sección 1. Metas - Magnitud'!I15</f>
        <v>1. Fortalecer el 100% de la gestión administrativa, operativa y de seguimiento a las funciones de la SGJ</v>
      </c>
      <c r="D13" s="589" t="s">
        <v>57</v>
      </c>
      <c r="E13" s="32" t="s">
        <v>187</v>
      </c>
      <c r="F13" s="150">
        <v>1</v>
      </c>
      <c r="G13" s="151">
        <v>0</v>
      </c>
      <c r="H13" s="151">
        <v>0</v>
      </c>
      <c r="I13" s="151">
        <v>0</v>
      </c>
      <c r="J13" s="398">
        <v>1</v>
      </c>
      <c r="K13" s="167">
        <v>1</v>
      </c>
      <c r="L13" s="168" t="s">
        <v>188</v>
      </c>
      <c r="M13" s="168" t="s">
        <v>188</v>
      </c>
      <c r="N13" s="169">
        <f>+'Sección 1. Metas - Magnitud'!M15</f>
        <v>0</v>
      </c>
      <c r="O13" s="169">
        <f>+'Sección 1. Metas - Magnitud'!N15</f>
        <v>0</v>
      </c>
      <c r="P13" s="169">
        <f>+'Sección 1. Metas - Magnitud'!O15</f>
        <v>1</v>
      </c>
      <c r="Q13" s="169">
        <f>+'Sección 1. Metas - Magnitud'!P15</f>
        <v>0</v>
      </c>
      <c r="R13" s="169">
        <f>+'Sección 1. Metas - Magnitud'!Q15</f>
        <v>0</v>
      </c>
      <c r="S13" s="169"/>
      <c r="T13" s="169"/>
      <c r="U13" s="169"/>
      <c r="V13" s="169"/>
      <c r="W13" s="169"/>
      <c r="X13" s="169"/>
      <c r="Y13" s="169"/>
      <c r="Z13" s="279">
        <f>SUM(N13:Y13)</f>
        <v>1</v>
      </c>
      <c r="AA13" s="152">
        <f>+Z13/K13</f>
        <v>1</v>
      </c>
      <c r="AB13" s="152">
        <f>+AVERAGE(J13,Z13)/F13</f>
        <v>1</v>
      </c>
    </row>
    <row r="14" spans="1:29" s="149" customFormat="1" ht="27.75" customHeight="1" x14ac:dyDescent="0.2">
      <c r="B14" s="567"/>
      <c r="C14" s="568"/>
      <c r="D14" s="589"/>
      <c r="E14" s="33" t="s">
        <v>191</v>
      </c>
      <c r="F14" s="438">
        <v>1772470400</v>
      </c>
      <c r="G14" s="154">
        <v>0</v>
      </c>
      <c r="H14" s="154">
        <v>0</v>
      </c>
      <c r="I14" s="154">
        <v>0</v>
      </c>
      <c r="J14" s="170">
        <v>1158774600</v>
      </c>
      <c r="K14" s="170">
        <v>613695800</v>
      </c>
      <c r="L14" s="168" t="s">
        <v>188</v>
      </c>
      <c r="M14" s="168" t="s">
        <v>188</v>
      </c>
      <c r="N14" s="171"/>
      <c r="O14" s="171">
        <v>179363800</v>
      </c>
      <c r="P14" s="430">
        <v>428980000</v>
      </c>
      <c r="Q14" s="430">
        <v>5352000</v>
      </c>
      <c r="R14" s="171"/>
      <c r="S14" s="171"/>
      <c r="T14" s="171"/>
      <c r="U14" s="171"/>
      <c r="V14" s="171"/>
      <c r="W14" s="171"/>
      <c r="X14" s="171"/>
      <c r="Y14" s="171"/>
      <c r="Z14" s="280">
        <f t="shared" ref="Z14:Z30" si="0">SUM(N14:Y14)</f>
        <v>613695800</v>
      </c>
      <c r="AA14" s="152">
        <f t="shared" ref="AA14:AA32" si="1">+Z14/K14</f>
        <v>1</v>
      </c>
      <c r="AB14" s="152">
        <f>+(J14+Z14)/F14</f>
        <v>1</v>
      </c>
    </row>
    <row r="15" spans="1:29" s="149" customFormat="1" ht="27.75" customHeight="1" x14ac:dyDescent="0.2">
      <c r="B15" s="567"/>
      <c r="C15" s="568"/>
      <c r="D15" s="589"/>
      <c r="E15" s="33" t="s">
        <v>192</v>
      </c>
      <c r="F15" s="153">
        <f>SUM(G15:K15)</f>
        <v>307736773</v>
      </c>
      <c r="G15" s="155">
        <v>0</v>
      </c>
      <c r="H15" s="155">
        <v>0</v>
      </c>
      <c r="I15" s="155">
        <v>0</v>
      </c>
      <c r="J15" s="170">
        <v>0</v>
      </c>
      <c r="K15" s="170">
        <v>307736773</v>
      </c>
      <c r="L15" s="172">
        <v>0</v>
      </c>
      <c r="M15" s="173">
        <f>K15-L15</f>
        <v>307736773</v>
      </c>
      <c r="N15" s="174"/>
      <c r="O15" s="171">
        <v>161618760</v>
      </c>
      <c r="P15" s="430">
        <v>44834648</v>
      </c>
      <c r="Q15" s="430">
        <v>46336533</v>
      </c>
      <c r="R15" s="171">
        <v>54946832</v>
      </c>
      <c r="S15" s="171"/>
      <c r="T15" s="171"/>
      <c r="U15" s="171"/>
      <c r="V15" s="171"/>
      <c r="W15" s="171"/>
      <c r="X15" s="171"/>
      <c r="Y15" s="171"/>
      <c r="Z15" s="280">
        <f>SUM(N15:Y15)</f>
        <v>307736773</v>
      </c>
      <c r="AA15" s="152">
        <f t="shared" si="1"/>
        <v>1</v>
      </c>
      <c r="AB15" s="152">
        <f t="shared" ref="AB15:AB32" si="2">+(J15+Z15)/F15</f>
        <v>1</v>
      </c>
    </row>
    <row r="16" spans="1:29" s="149" customFormat="1" ht="27.75" customHeight="1" x14ac:dyDescent="0.2">
      <c r="B16" s="567">
        <v>2</v>
      </c>
      <c r="C16" s="568" t="str">
        <f>+'[4]Sección 1. Metas - Magnitud'!I18</f>
        <v>2. Soportar el 100% de las acciones propias de la Dirección de Representación Judicial</v>
      </c>
      <c r="D16" s="567" t="s">
        <v>57</v>
      </c>
      <c r="E16" s="32" t="s">
        <v>187</v>
      </c>
      <c r="F16" s="150">
        <v>1</v>
      </c>
      <c r="G16" s="151">
        <v>0</v>
      </c>
      <c r="H16" s="151">
        <v>0</v>
      </c>
      <c r="I16" s="151">
        <v>0</v>
      </c>
      <c r="J16" s="150">
        <v>1</v>
      </c>
      <c r="K16" s="167">
        <v>1</v>
      </c>
      <c r="L16" s="168" t="s">
        <v>188</v>
      </c>
      <c r="M16" s="168" t="s">
        <v>188</v>
      </c>
      <c r="N16" s="169">
        <f>+'Sección 1. Metas - Magnitud'!M18</f>
        <v>0</v>
      </c>
      <c r="O16" s="169">
        <f>+'Sección 1. Metas - Magnitud'!N18</f>
        <v>0.82</v>
      </c>
      <c r="P16" s="169">
        <f>+'Sección 1. Metas - Magnitud'!O18</f>
        <v>0.12</v>
      </c>
      <c r="Q16" s="169">
        <f>+'Sección 1. Metas - Magnitud'!P18</f>
        <v>0</v>
      </c>
      <c r="R16" s="169">
        <f>+'Sección 1. Metas - Magnitud'!Q18</f>
        <v>0.06</v>
      </c>
      <c r="S16" s="169"/>
      <c r="T16" s="169"/>
      <c r="U16" s="169"/>
      <c r="V16" s="169"/>
      <c r="W16" s="169"/>
      <c r="X16" s="169"/>
      <c r="Y16" s="169"/>
      <c r="Z16" s="279">
        <f t="shared" si="0"/>
        <v>1</v>
      </c>
      <c r="AA16" s="152">
        <f t="shared" si="1"/>
        <v>1</v>
      </c>
      <c r="AB16" s="152">
        <f>+AVERAGE(J16,Z16)/F16</f>
        <v>1</v>
      </c>
    </row>
    <row r="17" spans="2:28" s="149" customFormat="1" ht="27.75" customHeight="1" x14ac:dyDescent="0.2">
      <c r="B17" s="567"/>
      <c r="C17" s="568"/>
      <c r="D17" s="567"/>
      <c r="E17" s="33" t="s">
        <v>191</v>
      </c>
      <c r="F17" s="438">
        <v>1653203983</v>
      </c>
      <c r="G17" s="154">
        <v>0</v>
      </c>
      <c r="H17" s="154">
        <v>0</v>
      </c>
      <c r="I17" s="154">
        <v>0</v>
      </c>
      <c r="J17" s="170">
        <v>1220802983</v>
      </c>
      <c r="K17" s="170">
        <v>432401000</v>
      </c>
      <c r="L17" s="168" t="s">
        <v>188</v>
      </c>
      <c r="M17" s="168" t="s">
        <v>188</v>
      </c>
      <c r="N17" s="171"/>
      <c r="O17" s="430">
        <v>359275000</v>
      </c>
      <c r="P17" s="430">
        <v>35392000</v>
      </c>
      <c r="Q17" s="430">
        <v>34654000</v>
      </c>
      <c r="R17" s="430">
        <v>3080000</v>
      </c>
      <c r="S17" s="174"/>
      <c r="T17" s="431"/>
      <c r="U17" s="431"/>
      <c r="V17" s="174"/>
      <c r="W17" s="174"/>
      <c r="X17" s="174"/>
      <c r="Y17" s="171"/>
      <c r="Z17" s="280">
        <f t="shared" si="0"/>
        <v>432401000</v>
      </c>
      <c r="AA17" s="152">
        <f t="shared" si="1"/>
        <v>1</v>
      </c>
      <c r="AB17" s="152">
        <f t="shared" si="2"/>
        <v>1</v>
      </c>
    </row>
    <row r="18" spans="2:28" s="149" customFormat="1" ht="27.75" customHeight="1" x14ac:dyDescent="0.2">
      <c r="B18" s="567"/>
      <c r="C18" s="568"/>
      <c r="D18" s="567"/>
      <c r="E18" s="33" t="s">
        <v>192</v>
      </c>
      <c r="F18" s="153">
        <v>225024300</v>
      </c>
      <c r="G18" s="155">
        <v>0</v>
      </c>
      <c r="H18" s="155">
        <v>0</v>
      </c>
      <c r="I18" s="155">
        <v>0</v>
      </c>
      <c r="J18" s="170"/>
      <c r="K18" s="170">
        <v>225024300</v>
      </c>
      <c r="L18" s="172">
        <v>0</v>
      </c>
      <c r="M18" s="173">
        <f>K18-L18</f>
        <v>225024300</v>
      </c>
      <c r="N18" s="174"/>
      <c r="O18" s="430">
        <v>110011000</v>
      </c>
      <c r="P18" s="430">
        <v>82984100</v>
      </c>
      <c r="Q18" s="430">
        <v>19724733</v>
      </c>
      <c r="R18" s="430">
        <v>6214467</v>
      </c>
      <c r="S18" s="174"/>
      <c r="T18" s="174"/>
      <c r="U18" s="174"/>
      <c r="V18" s="174">
        <v>6090000</v>
      </c>
      <c r="W18" s="174"/>
      <c r="X18" s="174"/>
      <c r="Y18" s="171"/>
      <c r="Z18" s="280">
        <f t="shared" si="0"/>
        <v>225024300</v>
      </c>
      <c r="AA18" s="152">
        <f t="shared" si="1"/>
        <v>1</v>
      </c>
      <c r="AB18" s="152">
        <f t="shared" si="2"/>
        <v>1</v>
      </c>
    </row>
    <row r="19" spans="2:28" s="149" customFormat="1" ht="27.75" customHeight="1" x14ac:dyDescent="0.2">
      <c r="B19" s="567">
        <v>3</v>
      </c>
      <c r="C19" s="568" t="str">
        <f>+'[4]Sección 1. Metas - Magnitud'!I21</f>
        <v>3. Soportar el 100% de las acciones propias de la Dirección de Normatividad y Conceptos</v>
      </c>
      <c r="D19" s="567" t="s">
        <v>57</v>
      </c>
      <c r="E19" s="32" t="s">
        <v>187</v>
      </c>
      <c r="F19" s="150">
        <v>1</v>
      </c>
      <c r="G19" s="151">
        <v>0</v>
      </c>
      <c r="H19" s="151">
        <v>0</v>
      </c>
      <c r="I19" s="151">
        <v>0</v>
      </c>
      <c r="J19" s="150">
        <v>1</v>
      </c>
      <c r="K19" s="167">
        <v>0</v>
      </c>
      <c r="L19" s="439" t="s">
        <v>188</v>
      </c>
      <c r="M19" s="440" t="s">
        <v>188</v>
      </c>
      <c r="N19" s="441"/>
      <c r="O19" s="441"/>
      <c r="P19" s="441"/>
      <c r="Q19" s="441"/>
      <c r="R19" s="441"/>
      <c r="S19" s="441"/>
      <c r="T19" s="453"/>
      <c r="U19" s="441"/>
      <c r="V19" s="441"/>
      <c r="W19" s="441"/>
      <c r="X19" s="441"/>
      <c r="Y19" s="441"/>
      <c r="Z19" s="442">
        <f t="shared" si="0"/>
        <v>0</v>
      </c>
      <c r="AA19" s="152" t="e">
        <f t="shared" si="1"/>
        <v>#DIV/0!</v>
      </c>
      <c r="AB19" s="152">
        <f t="shared" si="2"/>
        <v>1</v>
      </c>
    </row>
    <row r="20" spans="2:28" s="149" customFormat="1" ht="27.75" customHeight="1" x14ac:dyDescent="0.2">
      <c r="B20" s="567"/>
      <c r="C20" s="568"/>
      <c r="D20" s="567"/>
      <c r="E20" s="33" t="s">
        <v>191</v>
      </c>
      <c r="F20" s="438">
        <v>19055000</v>
      </c>
      <c r="G20" s="154">
        <v>0</v>
      </c>
      <c r="H20" s="154">
        <v>0</v>
      </c>
      <c r="I20" s="154">
        <v>0</v>
      </c>
      <c r="J20" s="170">
        <v>19055000</v>
      </c>
      <c r="K20" s="170">
        <v>0</v>
      </c>
      <c r="L20" s="440" t="s">
        <v>188</v>
      </c>
      <c r="M20" s="440" t="s">
        <v>188</v>
      </c>
      <c r="N20" s="443"/>
      <c r="O20" s="443"/>
      <c r="P20" s="443"/>
      <c r="Q20" s="444"/>
      <c r="R20" s="444"/>
      <c r="S20" s="444"/>
      <c r="T20" s="445"/>
      <c r="U20" s="444"/>
      <c r="V20" s="444"/>
      <c r="W20" s="444"/>
      <c r="X20" s="444"/>
      <c r="Y20" s="444"/>
      <c r="Z20" s="446">
        <f t="shared" si="0"/>
        <v>0</v>
      </c>
      <c r="AA20" s="152" t="e">
        <f t="shared" si="1"/>
        <v>#DIV/0!</v>
      </c>
      <c r="AB20" s="152">
        <f t="shared" si="2"/>
        <v>1</v>
      </c>
    </row>
    <row r="21" spans="2:28" ht="27.75" customHeight="1" x14ac:dyDescent="0.2">
      <c r="B21" s="567"/>
      <c r="C21" s="568"/>
      <c r="D21" s="567"/>
      <c r="E21" s="33" t="s">
        <v>192</v>
      </c>
      <c r="F21" s="155">
        <f>SUM(G21:K21)</f>
        <v>0</v>
      </c>
      <c r="G21" s="155">
        <v>0</v>
      </c>
      <c r="H21" s="155">
        <v>0</v>
      </c>
      <c r="I21" s="155">
        <v>0</v>
      </c>
      <c r="J21" s="170"/>
      <c r="K21" s="170"/>
      <c r="L21" s="447"/>
      <c r="M21" s="448">
        <f>+J21-L21</f>
        <v>0</v>
      </c>
      <c r="N21" s="444"/>
      <c r="O21" s="449"/>
      <c r="P21" s="449"/>
      <c r="Q21" s="444"/>
      <c r="R21" s="444"/>
      <c r="S21" s="444"/>
      <c r="T21" s="444"/>
      <c r="U21" s="444"/>
      <c r="V21" s="444"/>
      <c r="W21" s="444"/>
      <c r="X21" s="444"/>
      <c r="Y21" s="444"/>
      <c r="Z21" s="446">
        <f t="shared" si="0"/>
        <v>0</v>
      </c>
      <c r="AA21" s="152" t="e">
        <f t="shared" si="1"/>
        <v>#DIV/0!</v>
      </c>
      <c r="AB21" s="152" t="e">
        <f t="shared" si="2"/>
        <v>#DIV/0!</v>
      </c>
    </row>
    <row r="22" spans="2:28" ht="27.75" customHeight="1" x14ac:dyDescent="0.2">
      <c r="B22" s="567">
        <v>4</v>
      </c>
      <c r="C22" s="568" t="str">
        <f>+'[4]Sección 1. Metas - Magnitud'!I24</f>
        <v>4. Soportar el 100% de las acciones propias de la Dirección de Contratación</v>
      </c>
      <c r="D22" s="567" t="s">
        <v>57</v>
      </c>
      <c r="E22" s="32" t="s">
        <v>187</v>
      </c>
      <c r="F22" s="150">
        <v>1</v>
      </c>
      <c r="G22" s="151">
        <v>0</v>
      </c>
      <c r="H22" s="151">
        <v>0</v>
      </c>
      <c r="I22" s="151">
        <v>0</v>
      </c>
      <c r="J22" s="150">
        <v>1</v>
      </c>
      <c r="K22" s="167">
        <v>1</v>
      </c>
      <c r="L22" s="168" t="s">
        <v>188</v>
      </c>
      <c r="M22" s="168" t="s">
        <v>188</v>
      </c>
      <c r="N22" s="169">
        <f>+'Sección 1. Metas - Magnitud'!M21</f>
        <v>0</v>
      </c>
      <c r="O22" s="169">
        <f>+'Sección 1. Metas - Magnitud'!N21</f>
        <v>0.11</v>
      </c>
      <c r="P22" s="169">
        <f>+'Sección 1. Metas - Magnitud'!O21</f>
        <v>0.67</v>
      </c>
      <c r="Q22" s="169">
        <f>+'Sección 1. Metas - Magnitud'!P21</f>
        <v>0.22</v>
      </c>
      <c r="R22" s="169">
        <f>+'Sección 1. Metas - Magnitud'!Q21</f>
        <v>0</v>
      </c>
      <c r="S22" s="169"/>
      <c r="T22" s="169"/>
      <c r="U22" s="169"/>
      <c r="V22" s="169"/>
      <c r="W22" s="169"/>
      <c r="X22" s="169"/>
      <c r="Y22" s="169"/>
      <c r="Z22" s="282">
        <f t="shared" si="0"/>
        <v>1</v>
      </c>
      <c r="AA22" s="152">
        <f t="shared" si="1"/>
        <v>1</v>
      </c>
      <c r="AB22" s="152">
        <f>+AVERAGE(J22,Z22)/F22</f>
        <v>1</v>
      </c>
    </row>
    <row r="23" spans="2:28" ht="27.75" customHeight="1" x14ac:dyDescent="0.2">
      <c r="B23" s="567"/>
      <c r="C23" s="568"/>
      <c r="D23" s="567"/>
      <c r="E23" s="33" t="s">
        <v>191</v>
      </c>
      <c r="F23" s="438">
        <v>1297132163</v>
      </c>
      <c r="G23" s="154">
        <v>0</v>
      </c>
      <c r="H23" s="154">
        <v>0</v>
      </c>
      <c r="I23" s="154">
        <v>0</v>
      </c>
      <c r="J23" s="170">
        <v>642931133</v>
      </c>
      <c r="K23" s="170">
        <v>552182530</v>
      </c>
      <c r="L23" s="168" t="s">
        <v>188</v>
      </c>
      <c r="M23" s="168" t="s">
        <v>188</v>
      </c>
      <c r="N23" s="171"/>
      <c r="O23" s="430">
        <v>22300530</v>
      </c>
      <c r="P23" s="430">
        <v>529882000</v>
      </c>
      <c r="Q23" s="175"/>
      <c r="R23" s="174"/>
      <c r="S23" s="174"/>
      <c r="T23" s="431"/>
      <c r="U23" s="431"/>
      <c r="V23" s="431"/>
      <c r="W23" s="174"/>
      <c r="X23" s="174"/>
      <c r="Y23" s="171"/>
      <c r="Z23" s="280">
        <f t="shared" si="0"/>
        <v>552182530</v>
      </c>
      <c r="AA23" s="152">
        <f t="shared" si="1"/>
        <v>1</v>
      </c>
      <c r="AB23" s="152">
        <f t="shared" si="2"/>
        <v>0.92135072823724284</v>
      </c>
    </row>
    <row r="24" spans="2:28" ht="27.75" customHeight="1" x14ac:dyDescent="0.2">
      <c r="B24" s="567"/>
      <c r="C24" s="568"/>
      <c r="D24" s="567"/>
      <c r="E24" s="33" t="s">
        <v>192</v>
      </c>
      <c r="F24" s="155">
        <f>SUM(G24:K24)</f>
        <v>102736500</v>
      </c>
      <c r="G24" s="155">
        <v>0</v>
      </c>
      <c r="H24" s="155">
        <v>0</v>
      </c>
      <c r="I24" s="155">
        <v>0</v>
      </c>
      <c r="J24" s="170"/>
      <c r="K24" s="170">
        <v>102736500</v>
      </c>
      <c r="L24" s="173">
        <f>4786067+6333600</f>
        <v>11119667</v>
      </c>
      <c r="M24" s="173">
        <f>K24-L24</f>
        <v>91616833</v>
      </c>
      <c r="N24" s="174"/>
      <c r="O24" s="430">
        <v>45033600</v>
      </c>
      <c r="P24" s="430">
        <v>32823833</v>
      </c>
      <c r="Q24" s="175">
        <v>13759400</v>
      </c>
      <c r="R24" s="174"/>
      <c r="S24" s="174"/>
      <c r="T24" s="174"/>
      <c r="U24" s="174"/>
      <c r="V24" s="174"/>
      <c r="W24" s="174"/>
      <c r="X24" s="174"/>
      <c r="Y24" s="171"/>
      <c r="Z24" s="280">
        <f t="shared" si="0"/>
        <v>91616833</v>
      </c>
      <c r="AA24" s="152">
        <f t="shared" si="1"/>
        <v>0.89176517595985849</v>
      </c>
      <c r="AB24" s="152">
        <f t="shared" si="2"/>
        <v>0.89176517595985849</v>
      </c>
    </row>
    <row r="25" spans="2:28" ht="27.75" customHeight="1" x14ac:dyDescent="0.2">
      <c r="B25" s="567">
        <v>5</v>
      </c>
      <c r="C25" s="568" t="str">
        <f>+'[4]Sección 1. Metas - Magnitud'!I27</f>
        <v>5. Soportar el 100% de las acciones propias de la Dirección de Gestión de Cobro</v>
      </c>
      <c r="D25" s="567" t="s">
        <v>57</v>
      </c>
      <c r="E25" s="32" t="s">
        <v>187</v>
      </c>
      <c r="F25" s="150">
        <v>1</v>
      </c>
      <c r="G25" s="151">
        <v>0</v>
      </c>
      <c r="H25" s="151">
        <v>0</v>
      </c>
      <c r="I25" s="151">
        <v>0</v>
      </c>
      <c r="J25" s="150">
        <v>1</v>
      </c>
      <c r="K25" s="167">
        <v>1</v>
      </c>
      <c r="L25" s="168" t="s">
        <v>188</v>
      </c>
      <c r="M25" s="168" t="s">
        <v>188</v>
      </c>
      <c r="N25" s="169">
        <f>+'Sección 1. Metas - Magnitud'!M24</f>
        <v>0</v>
      </c>
      <c r="O25" s="169">
        <f>+'Sección 1. Metas - Magnitud'!N24</f>
        <v>0.01</v>
      </c>
      <c r="P25" s="169">
        <f>+'Sección 1. Metas - Magnitud'!O24</f>
        <v>0.78</v>
      </c>
      <c r="Q25" s="169">
        <f>+'Sección 1. Metas - Magnitud'!P24</f>
        <v>0.12</v>
      </c>
      <c r="R25" s="169">
        <f>+'Sección 1. Metas - Magnitud'!Q24</f>
        <v>0.09</v>
      </c>
      <c r="S25" s="169"/>
      <c r="T25" s="169"/>
      <c r="U25" s="169"/>
      <c r="V25" s="169"/>
      <c r="W25" s="169"/>
      <c r="X25" s="169"/>
      <c r="Y25" s="169"/>
      <c r="Z25" s="281">
        <f>SUM(N25:Y25)</f>
        <v>1</v>
      </c>
      <c r="AA25" s="152">
        <f t="shared" si="1"/>
        <v>1</v>
      </c>
      <c r="AB25" s="152">
        <f>+AVERAGE(J25,Z25)/F25</f>
        <v>1</v>
      </c>
    </row>
    <row r="26" spans="2:28" ht="27.75" customHeight="1" x14ac:dyDescent="0.2">
      <c r="B26" s="567"/>
      <c r="C26" s="568"/>
      <c r="D26" s="567"/>
      <c r="E26" s="33" t="s">
        <v>191</v>
      </c>
      <c r="F26" s="438">
        <v>14199297749</v>
      </c>
      <c r="G26" s="154">
        <v>0</v>
      </c>
      <c r="H26" s="154">
        <v>0</v>
      </c>
      <c r="I26" s="154">
        <v>0</v>
      </c>
      <c r="J26" s="170">
        <v>10228804988</v>
      </c>
      <c r="K26" s="170">
        <v>3716416605</v>
      </c>
      <c r="L26" s="168" t="s">
        <v>188</v>
      </c>
      <c r="M26" s="168" t="s">
        <v>188</v>
      </c>
      <c r="N26" s="171"/>
      <c r="O26" s="430">
        <v>720418800</v>
      </c>
      <c r="P26" s="430">
        <v>1552708000</v>
      </c>
      <c r="Q26" s="430">
        <v>72986000</v>
      </c>
      <c r="R26" s="430">
        <v>1370303805</v>
      </c>
      <c r="S26" s="174"/>
      <c r="T26" s="431"/>
      <c r="U26" s="431"/>
      <c r="V26" s="431"/>
      <c r="W26" s="174"/>
      <c r="X26" s="174"/>
      <c r="Y26" s="171">
        <v>-15128332</v>
      </c>
      <c r="Z26" s="280">
        <v>3701288273</v>
      </c>
      <c r="AA26" s="152">
        <f t="shared" si="1"/>
        <v>0.99592932289139846</v>
      </c>
      <c r="AB26" s="152">
        <f t="shared" si="2"/>
        <v>0.9810409998607883</v>
      </c>
    </row>
    <row r="27" spans="2:28" ht="27.75" customHeight="1" x14ac:dyDescent="0.2">
      <c r="B27" s="567"/>
      <c r="C27" s="568"/>
      <c r="D27" s="567"/>
      <c r="E27" s="33" t="s">
        <v>192</v>
      </c>
      <c r="F27" s="155">
        <v>3489836786</v>
      </c>
      <c r="G27" s="155">
        <v>0</v>
      </c>
      <c r="H27" s="155">
        <v>0</v>
      </c>
      <c r="I27" s="155">
        <v>0</v>
      </c>
      <c r="J27" s="170"/>
      <c r="K27" s="170">
        <f>F27</f>
        <v>3489836786</v>
      </c>
      <c r="L27" s="173">
        <f>79867566+2317500+12101633+6090000</f>
        <v>100376699</v>
      </c>
      <c r="M27" s="173">
        <v>3389460087</v>
      </c>
      <c r="N27" s="174">
        <v>5231400</v>
      </c>
      <c r="O27" s="430">
        <v>1449582435</v>
      </c>
      <c r="P27" s="430">
        <v>792567365</v>
      </c>
      <c r="Q27" s="430">
        <v>674224501</v>
      </c>
      <c r="R27" s="430">
        <v>117143691</v>
      </c>
      <c r="S27" s="174">
        <v>48869075</v>
      </c>
      <c r="T27" s="452">
        <v>31651974</v>
      </c>
      <c r="U27" s="174">
        <v>58772073</v>
      </c>
      <c r="V27" s="174">
        <v>64341622</v>
      </c>
      <c r="W27" s="174"/>
      <c r="X27" s="174">
        <v>94615601</v>
      </c>
      <c r="Y27" s="171">
        <v>52460350</v>
      </c>
      <c r="Z27" s="280">
        <f>SUM(N27:Y27)</f>
        <v>3389460087</v>
      </c>
      <c r="AA27" s="152">
        <f t="shared" si="1"/>
        <v>0.97123742307873073</v>
      </c>
      <c r="AB27" s="152">
        <f t="shared" si="2"/>
        <v>0.97123742307873073</v>
      </c>
    </row>
    <row r="28" spans="2:28" ht="27.75" customHeight="1" x14ac:dyDescent="0.2">
      <c r="B28" s="567">
        <v>6</v>
      </c>
      <c r="C28" s="568" t="str">
        <f>+'[4]Sección 1. Metas - Magnitud'!I30</f>
        <v xml:space="preserve">6. Realizar el 100% del pago de compromisos de vigencias anteriores fenecidas </v>
      </c>
      <c r="D28" s="567" t="s">
        <v>57</v>
      </c>
      <c r="E28" s="32" t="s">
        <v>187</v>
      </c>
      <c r="F28" s="150">
        <v>1</v>
      </c>
      <c r="G28" s="151">
        <v>0</v>
      </c>
      <c r="H28" s="151">
        <v>0</v>
      </c>
      <c r="I28" s="151">
        <v>0</v>
      </c>
      <c r="J28" s="150">
        <v>1</v>
      </c>
      <c r="K28" s="167">
        <v>0</v>
      </c>
      <c r="L28" s="168" t="s">
        <v>188</v>
      </c>
      <c r="M28" s="168" t="s">
        <v>188</v>
      </c>
      <c r="N28" s="453"/>
      <c r="O28" s="441"/>
      <c r="P28" s="441"/>
      <c r="Q28" s="441"/>
      <c r="R28" s="441"/>
      <c r="S28" s="441"/>
      <c r="T28" s="441"/>
      <c r="U28" s="441"/>
      <c r="V28" s="441"/>
      <c r="W28" s="441"/>
      <c r="X28" s="441"/>
      <c r="Y28" s="441"/>
      <c r="Z28" s="450">
        <v>0</v>
      </c>
      <c r="AA28" s="152" t="e">
        <f t="shared" si="1"/>
        <v>#DIV/0!</v>
      </c>
      <c r="AB28" s="152">
        <f t="shared" si="2"/>
        <v>1</v>
      </c>
    </row>
    <row r="29" spans="2:28" ht="27.75" customHeight="1" x14ac:dyDescent="0.2">
      <c r="B29" s="567"/>
      <c r="C29" s="568"/>
      <c r="D29" s="567"/>
      <c r="E29" s="33" t="s">
        <v>191</v>
      </c>
      <c r="F29" s="155">
        <f>SUM(G29:K29)</f>
        <v>72000000</v>
      </c>
      <c r="G29" s="154">
        <v>0</v>
      </c>
      <c r="H29" s="154">
        <v>0</v>
      </c>
      <c r="I29" s="154">
        <v>0</v>
      </c>
      <c r="J29" s="170">
        <v>72000000</v>
      </c>
      <c r="K29" s="170">
        <v>0</v>
      </c>
      <c r="L29" s="168" t="s">
        <v>188</v>
      </c>
      <c r="M29" s="168" t="s">
        <v>188</v>
      </c>
      <c r="N29" s="443"/>
      <c r="O29" s="443"/>
      <c r="P29" s="443"/>
      <c r="Q29" s="444"/>
      <c r="R29" s="444"/>
      <c r="S29" s="444">
        <f>S26+S24+S18+S15</f>
        <v>0</v>
      </c>
      <c r="T29" s="444"/>
      <c r="U29" s="445"/>
      <c r="V29" s="451"/>
      <c r="W29" s="444"/>
      <c r="X29" s="444"/>
      <c r="Y29" s="444"/>
      <c r="Z29" s="446">
        <f t="shared" si="0"/>
        <v>0</v>
      </c>
      <c r="AA29" s="152" t="e">
        <f t="shared" si="1"/>
        <v>#DIV/0!</v>
      </c>
      <c r="AB29" s="152">
        <f t="shared" si="2"/>
        <v>1</v>
      </c>
    </row>
    <row r="30" spans="2:28" ht="27.75" customHeight="1" x14ac:dyDescent="0.2">
      <c r="B30" s="567"/>
      <c r="C30" s="568"/>
      <c r="D30" s="567"/>
      <c r="E30" s="33" t="s">
        <v>192</v>
      </c>
      <c r="F30" s="155">
        <f>SUM(G30:K30)</f>
        <v>0</v>
      </c>
      <c r="G30" s="155">
        <v>0</v>
      </c>
      <c r="H30" s="155">
        <v>0</v>
      </c>
      <c r="I30" s="155">
        <v>0</v>
      </c>
      <c r="J30" s="170"/>
      <c r="K30" s="170"/>
      <c r="L30" s="172"/>
      <c r="M30" s="173">
        <f>+J30-L30</f>
        <v>0</v>
      </c>
      <c r="N30" s="444"/>
      <c r="O30" s="449"/>
      <c r="P30" s="449"/>
      <c r="Q30" s="444"/>
      <c r="R30" s="444"/>
      <c r="S30" s="444"/>
      <c r="T30" s="444"/>
      <c r="U30" s="444"/>
      <c r="V30" s="444"/>
      <c r="W30" s="444"/>
      <c r="X30" s="444"/>
      <c r="Y30" s="444"/>
      <c r="Z30" s="446">
        <f t="shared" si="0"/>
        <v>0</v>
      </c>
      <c r="AA30" s="152" t="e">
        <f t="shared" si="1"/>
        <v>#DIV/0!</v>
      </c>
      <c r="AB30" s="152" t="e">
        <f t="shared" si="2"/>
        <v>#DIV/0!</v>
      </c>
    </row>
    <row r="31" spans="2:28" ht="38.25" x14ac:dyDescent="0.2">
      <c r="B31" s="34"/>
      <c r="C31" s="169"/>
      <c r="D31" s="34"/>
      <c r="E31" s="35" t="s">
        <v>193</v>
      </c>
      <c r="F31" s="159">
        <v>32990713360</v>
      </c>
      <c r="G31" s="159">
        <f t="shared" ref="G31:M32" si="3">+G14+G17+G20+G23+G26+G29</f>
        <v>0</v>
      </c>
      <c r="H31" s="159">
        <f t="shared" si="3"/>
        <v>0</v>
      </c>
      <c r="I31" s="159">
        <f t="shared" si="3"/>
        <v>0</v>
      </c>
      <c r="J31" s="159">
        <f t="shared" si="3"/>
        <v>13342368704</v>
      </c>
      <c r="K31" s="159">
        <f t="shared" si="3"/>
        <v>5314695935</v>
      </c>
      <c r="L31" s="177" t="s">
        <v>188</v>
      </c>
      <c r="M31" s="177" t="s">
        <v>188</v>
      </c>
      <c r="N31" s="176">
        <f>+N14+N17+N20+N23+N26+N29</f>
        <v>0</v>
      </c>
      <c r="O31" s="176">
        <f t="shared" ref="O31:Z32" si="4">+O14+O17+O20+O23+O26+O29</f>
        <v>1281358130</v>
      </c>
      <c r="P31" s="176">
        <f t="shared" si="4"/>
        <v>2546962000</v>
      </c>
      <c r="Q31" s="176">
        <f t="shared" si="4"/>
        <v>112992000</v>
      </c>
      <c r="R31" s="176">
        <f t="shared" si="4"/>
        <v>1373383805</v>
      </c>
      <c r="S31" s="176">
        <f t="shared" si="4"/>
        <v>0</v>
      </c>
      <c r="T31" s="176">
        <f t="shared" si="4"/>
        <v>0</v>
      </c>
      <c r="U31" s="176">
        <f t="shared" si="4"/>
        <v>0</v>
      </c>
      <c r="V31" s="176">
        <f t="shared" si="4"/>
        <v>0</v>
      </c>
      <c r="W31" s="176">
        <f t="shared" si="4"/>
        <v>0</v>
      </c>
      <c r="X31" s="176">
        <f t="shared" si="4"/>
        <v>0</v>
      </c>
      <c r="Y31" s="176">
        <f t="shared" si="4"/>
        <v>-15128332</v>
      </c>
      <c r="Z31" s="178">
        <f t="shared" si="4"/>
        <v>5299567603</v>
      </c>
      <c r="AA31" s="152">
        <f t="shared" si="1"/>
        <v>0.99715349058816849</v>
      </c>
      <c r="AB31" s="152">
        <f t="shared" si="2"/>
        <v>0.56506617797487968</v>
      </c>
    </row>
    <row r="32" spans="2:28" ht="38.25" x14ac:dyDescent="0.2">
      <c r="B32" s="34"/>
      <c r="C32" s="158"/>
      <c r="D32" s="34"/>
      <c r="E32" s="35" t="s">
        <v>194</v>
      </c>
      <c r="F32" s="160">
        <f>+F15+F18+F21+F24+F27+F30</f>
        <v>4125334359</v>
      </c>
      <c r="G32" s="160">
        <f t="shared" si="3"/>
        <v>0</v>
      </c>
      <c r="H32" s="160">
        <f t="shared" si="3"/>
        <v>0</v>
      </c>
      <c r="I32" s="160">
        <f t="shared" si="3"/>
        <v>0</v>
      </c>
      <c r="J32" s="159">
        <f>+J15+J18+J21+J24+J27+J30</f>
        <v>0</v>
      </c>
      <c r="K32" s="159">
        <f t="shared" si="3"/>
        <v>4125334359</v>
      </c>
      <c r="L32" s="179">
        <f>+L15+L18+L24+L27+L30</f>
        <v>111496366</v>
      </c>
      <c r="M32" s="159">
        <f t="shared" si="3"/>
        <v>4013837993</v>
      </c>
      <c r="N32" s="178">
        <f>+N15+N18+N21+N24+N27+N30</f>
        <v>5231400</v>
      </c>
      <c r="O32" s="178">
        <f t="shared" si="4"/>
        <v>1766245795</v>
      </c>
      <c r="P32" s="178">
        <f t="shared" si="4"/>
        <v>953209946</v>
      </c>
      <c r="Q32" s="178">
        <f t="shared" si="4"/>
        <v>754045167</v>
      </c>
      <c r="R32" s="178">
        <f t="shared" si="4"/>
        <v>178304990</v>
      </c>
      <c r="S32" s="178">
        <f t="shared" si="4"/>
        <v>48869075</v>
      </c>
      <c r="T32" s="178">
        <f t="shared" si="4"/>
        <v>31651974</v>
      </c>
      <c r="U32" s="178">
        <f t="shared" si="4"/>
        <v>58772073</v>
      </c>
      <c r="V32" s="178">
        <f t="shared" si="4"/>
        <v>70431622</v>
      </c>
      <c r="W32" s="178">
        <f t="shared" si="4"/>
        <v>0</v>
      </c>
      <c r="X32" s="178">
        <f t="shared" si="4"/>
        <v>94615601</v>
      </c>
      <c r="Y32" s="178">
        <f t="shared" si="4"/>
        <v>52460350</v>
      </c>
      <c r="Z32" s="178">
        <f t="shared" si="4"/>
        <v>4013837993</v>
      </c>
      <c r="AA32" s="152">
        <f t="shared" si="1"/>
        <v>0.97297276867831217</v>
      </c>
      <c r="AB32" s="152">
        <f t="shared" si="2"/>
        <v>0.97297276867831217</v>
      </c>
    </row>
    <row r="33" spans="9:26" x14ac:dyDescent="0.2">
      <c r="I33" s="157"/>
      <c r="Y33" s="983"/>
    </row>
    <row r="34" spans="9:26" x14ac:dyDescent="0.2">
      <c r="I34" s="157"/>
      <c r="M34" s="432"/>
      <c r="Y34" s="983"/>
      <c r="Z34" s="433"/>
    </row>
    <row r="35" spans="9:26" x14ac:dyDescent="0.2">
      <c r="I35" s="157"/>
      <c r="Y35" s="983"/>
    </row>
    <row r="36" spans="9:26" x14ac:dyDescent="0.2">
      <c r="Y36" s="983"/>
    </row>
    <row r="37" spans="9:26" x14ac:dyDescent="0.2">
      <c r="Y37" s="983"/>
    </row>
    <row r="38" spans="9:26" x14ac:dyDescent="0.2">
      <c r="Y38" s="983"/>
    </row>
    <row r="39" spans="9:26" x14ac:dyDescent="0.2">
      <c r="Y39" s="983"/>
    </row>
    <row r="40" spans="9:26" x14ac:dyDescent="0.2">
      <c r="Y40" s="983"/>
    </row>
    <row r="41" spans="9:26" x14ac:dyDescent="0.2">
      <c r="Y41" s="983"/>
    </row>
    <row r="42" spans="9:26" x14ac:dyDescent="0.2">
      <c r="Y42" s="983"/>
    </row>
    <row r="43" spans="9:26" x14ac:dyDescent="0.2">
      <c r="Y43" s="983"/>
    </row>
    <row r="44" spans="9:26" x14ac:dyDescent="0.2">
      <c r="Y44" s="983"/>
    </row>
    <row r="45" spans="9:26" x14ac:dyDescent="0.2">
      <c r="Y45" s="983"/>
    </row>
    <row r="46" spans="9:26" x14ac:dyDescent="0.2">
      <c r="Y46" s="983"/>
    </row>
    <row r="47" spans="9:26" x14ac:dyDescent="0.2">
      <c r="Y47" s="983"/>
    </row>
    <row r="48" spans="9:26" x14ac:dyDescent="0.2">
      <c r="Y48" s="983"/>
    </row>
    <row r="49" spans="25:25" x14ac:dyDescent="0.2">
      <c r="Y49" s="983"/>
    </row>
    <row r="50" spans="25:25" x14ac:dyDescent="0.2">
      <c r="Y50" s="983"/>
    </row>
    <row r="51" spans="25:25" x14ac:dyDescent="0.2">
      <c r="Y51" s="983"/>
    </row>
    <row r="52" spans="25:25" x14ac:dyDescent="0.2">
      <c r="Y52" s="983"/>
    </row>
    <row r="53" spans="25:25" x14ac:dyDescent="0.2">
      <c r="Y53" s="983"/>
    </row>
    <row r="54" spans="25:25" x14ac:dyDescent="0.2">
      <c r="Y54" s="983"/>
    </row>
    <row r="55" spans="25:25" x14ac:dyDescent="0.2">
      <c r="Y55" s="983"/>
    </row>
    <row r="56" spans="25:25" x14ac:dyDescent="0.2">
      <c r="Y56" s="983"/>
    </row>
    <row r="57" spans="25:25" x14ac:dyDescent="0.2">
      <c r="Y57" s="983"/>
    </row>
    <row r="58" spans="25:25" x14ac:dyDescent="0.2">
      <c r="Y58" s="983"/>
    </row>
    <row r="59" spans="25:25" x14ac:dyDescent="0.2">
      <c r="Y59" s="983"/>
    </row>
    <row r="60" spans="25:25" x14ac:dyDescent="0.2">
      <c r="Y60" s="983"/>
    </row>
    <row r="61" spans="25:25" x14ac:dyDescent="0.2">
      <c r="Y61" s="983"/>
    </row>
    <row r="62" spans="25:25" x14ac:dyDescent="0.2">
      <c r="Y62" s="983"/>
    </row>
    <row r="63" spans="25:25" x14ac:dyDescent="0.2">
      <c r="Y63" s="983"/>
    </row>
    <row r="64" spans="25:25" x14ac:dyDescent="0.2">
      <c r="Y64" s="983"/>
    </row>
    <row r="65" spans="25:25" x14ac:dyDescent="0.2">
      <c r="Y65" s="983"/>
    </row>
    <row r="66" spans="25:25" x14ac:dyDescent="0.2">
      <c r="Y66" s="983"/>
    </row>
    <row r="67" spans="25:25" x14ac:dyDescent="0.2">
      <c r="Y67" s="983"/>
    </row>
    <row r="68" spans="25:25" x14ac:dyDescent="0.2">
      <c r="Y68" s="983"/>
    </row>
    <row r="69" spans="25:25" x14ac:dyDescent="0.2">
      <c r="Y69" s="983"/>
    </row>
    <row r="70" spans="25:25" x14ac:dyDescent="0.2">
      <c r="Y70" s="983"/>
    </row>
    <row r="71" spans="25:25" x14ac:dyDescent="0.2">
      <c r="Y71" s="983"/>
    </row>
    <row r="72" spans="25:25" x14ac:dyDescent="0.2">
      <c r="Y72" s="983"/>
    </row>
    <row r="73" spans="25:25" x14ac:dyDescent="0.2">
      <c r="Y73" s="983"/>
    </row>
    <row r="74" spans="25:25" x14ac:dyDescent="0.2">
      <c r="Y74" s="983"/>
    </row>
    <row r="75" spans="25:25" x14ac:dyDescent="0.2">
      <c r="Y75" s="983"/>
    </row>
    <row r="76" spans="25:25" x14ac:dyDescent="0.2">
      <c r="Y76" s="983"/>
    </row>
    <row r="77" spans="25:25" x14ac:dyDescent="0.2">
      <c r="Y77" s="983"/>
    </row>
    <row r="78" spans="25:25" x14ac:dyDescent="0.2">
      <c r="Y78" s="983"/>
    </row>
    <row r="79" spans="25:25" x14ac:dyDescent="0.2">
      <c r="Y79" s="983"/>
    </row>
    <row r="80" spans="25:25" x14ac:dyDescent="0.2">
      <c r="Y80" s="983"/>
    </row>
    <row r="81" spans="25:25" x14ac:dyDescent="0.2">
      <c r="Y81" s="983"/>
    </row>
    <row r="82" spans="25:25" x14ac:dyDescent="0.2">
      <c r="Y82" s="983"/>
    </row>
    <row r="83" spans="25:25" x14ac:dyDescent="0.2">
      <c r="Y83" s="983"/>
    </row>
    <row r="84" spans="25:25" x14ac:dyDescent="0.2">
      <c r="Y84" s="983"/>
    </row>
    <row r="85" spans="25:25" x14ac:dyDescent="0.2">
      <c r="Y85" s="983"/>
    </row>
    <row r="86" spans="25:25" x14ac:dyDescent="0.2">
      <c r="Y86" s="983"/>
    </row>
    <row r="87" spans="25:25" x14ac:dyDescent="0.2">
      <c r="Y87" s="983"/>
    </row>
    <row r="88" spans="25:25" x14ac:dyDescent="0.2">
      <c r="Y88" s="983"/>
    </row>
    <row r="89" spans="25:25" x14ac:dyDescent="0.2">
      <c r="Y89" s="983"/>
    </row>
    <row r="90" spans="25:25" x14ac:dyDescent="0.2">
      <c r="Y90" s="983"/>
    </row>
    <row r="91" spans="25:25" x14ac:dyDescent="0.2">
      <c r="Y91" s="983"/>
    </row>
    <row r="92" spans="25:25" x14ac:dyDescent="0.2">
      <c r="Y92" s="983"/>
    </row>
    <row r="93" spans="25:25" x14ac:dyDescent="0.2">
      <c r="Y93" s="983"/>
    </row>
    <row r="94" spans="25:25" x14ac:dyDescent="0.2">
      <c r="Y94" s="983"/>
    </row>
    <row r="95" spans="25:25" x14ac:dyDescent="0.2">
      <c r="Y95" s="983"/>
    </row>
    <row r="96" spans="25:25" x14ac:dyDescent="0.2">
      <c r="Y96" s="983"/>
    </row>
    <row r="97" spans="25:25" x14ac:dyDescent="0.2">
      <c r="Y97" s="983"/>
    </row>
    <row r="98" spans="25:25" x14ac:dyDescent="0.2">
      <c r="Y98" s="983"/>
    </row>
    <row r="99" spans="25:25" x14ac:dyDescent="0.2">
      <c r="Y99" s="983"/>
    </row>
    <row r="100" spans="25:25" x14ac:dyDescent="0.2">
      <c r="Y100" s="983"/>
    </row>
    <row r="101" spans="25:25" x14ac:dyDescent="0.2">
      <c r="Y101" s="983"/>
    </row>
    <row r="102" spans="25:25" x14ac:dyDescent="0.2">
      <c r="Y102" s="983"/>
    </row>
    <row r="103" spans="25:25" x14ac:dyDescent="0.2">
      <c r="Y103" s="983"/>
    </row>
    <row r="104" spans="25:25" x14ac:dyDescent="0.2">
      <c r="Y104" s="983"/>
    </row>
    <row r="105" spans="25:25" x14ac:dyDescent="0.2">
      <c r="Y105" s="983"/>
    </row>
    <row r="106" spans="25:25" x14ac:dyDescent="0.2">
      <c r="Y106" s="983"/>
    </row>
    <row r="107" spans="25:25" x14ac:dyDescent="0.2">
      <c r="Y107" s="983"/>
    </row>
    <row r="108" spans="25:25" x14ac:dyDescent="0.2">
      <c r="Y108" s="983"/>
    </row>
    <row r="109" spans="25:25" x14ac:dyDescent="0.2">
      <c r="Y109" s="983"/>
    </row>
    <row r="110" spans="25:25" x14ac:dyDescent="0.2">
      <c r="Y110" s="983"/>
    </row>
    <row r="111" spans="25:25" x14ac:dyDescent="0.2">
      <c r="Y111" s="983"/>
    </row>
    <row r="112" spans="25:25" x14ac:dyDescent="0.2">
      <c r="Y112" s="983"/>
    </row>
    <row r="113" spans="25:25" x14ac:dyDescent="0.2">
      <c r="Y113" s="983"/>
    </row>
    <row r="114" spans="25:25" x14ac:dyDescent="0.2">
      <c r="Y114" s="983"/>
    </row>
    <row r="115" spans="25:25" x14ac:dyDescent="0.2">
      <c r="Y115" s="983"/>
    </row>
    <row r="116" spans="25:25" x14ac:dyDescent="0.2">
      <c r="Y116" s="983"/>
    </row>
    <row r="117" spans="25:25" x14ac:dyDescent="0.2">
      <c r="Y117" s="983"/>
    </row>
    <row r="118" spans="25:25" x14ac:dyDescent="0.2">
      <c r="Y118" s="983"/>
    </row>
    <row r="119" spans="25:25" x14ac:dyDescent="0.2">
      <c r="Y119" s="983"/>
    </row>
    <row r="120" spans="25:25" x14ac:dyDescent="0.2">
      <c r="Y120" s="983"/>
    </row>
    <row r="121" spans="25:25" x14ac:dyDescent="0.2">
      <c r="Y121" s="983"/>
    </row>
    <row r="122" spans="25:25" x14ac:dyDescent="0.2">
      <c r="Y122" s="983"/>
    </row>
    <row r="123" spans="25:25" x14ac:dyDescent="0.2">
      <c r="Y123" s="983"/>
    </row>
    <row r="124" spans="25:25" x14ac:dyDescent="0.2">
      <c r="Y124" s="983"/>
    </row>
    <row r="125" spans="25:25" x14ac:dyDescent="0.2">
      <c r="Y125" s="983"/>
    </row>
    <row r="126" spans="25:25" x14ac:dyDescent="0.2">
      <c r="Y126" s="983"/>
    </row>
    <row r="127" spans="25:25" x14ac:dyDescent="0.2">
      <c r="Y127" s="983"/>
    </row>
    <row r="128" spans="25:25" x14ac:dyDescent="0.2">
      <c r="Y128" s="983"/>
    </row>
    <row r="129" spans="25:25" x14ac:dyDescent="0.2">
      <c r="Y129" s="983"/>
    </row>
    <row r="130" spans="25:25" x14ac:dyDescent="0.2">
      <c r="Y130" s="983"/>
    </row>
    <row r="131" spans="25:25" x14ac:dyDescent="0.2">
      <c r="Y131" s="983"/>
    </row>
    <row r="132" spans="25:25" x14ac:dyDescent="0.2">
      <c r="Y132" s="983"/>
    </row>
    <row r="133" spans="25:25" x14ac:dyDescent="0.2">
      <c r="Y133" s="983"/>
    </row>
    <row r="134" spans="25:25" x14ac:dyDescent="0.2">
      <c r="Y134" s="983"/>
    </row>
    <row r="135" spans="25:25" x14ac:dyDescent="0.2">
      <c r="Y135" s="983"/>
    </row>
    <row r="136" spans="25:25" x14ac:dyDescent="0.2">
      <c r="Y136" s="983"/>
    </row>
    <row r="137" spans="25:25" x14ac:dyDescent="0.2">
      <c r="Y137" s="983"/>
    </row>
    <row r="138" spans="25:25" x14ac:dyDescent="0.2">
      <c r="Y138" s="983"/>
    </row>
    <row r="139" spans="25:25" x14ac:dyDescent="0.2">
      <c r="Y139" s="983"/>
    </row>
    <row r="140" spans="25:25" x14ac:dyDescent="0.2">
      <c r="Y140" s="983"/>
    </row>
    <row r="141" spans="25:25" x14ac:dyDescent="0.2">
      <c r="Y141" s="983"/>
    </row>
    <row r="142" spans="25:25" x14ac:dyDescent="0.2">
      <c r="Y142" s="983"/>
    </row>
    <row r="143" spans="25:25" x14ac:dyDescent="0.2">
      <c r="Y143" s="983"/>
    </row>
    <row r="144" spans="25:25" x14ac:dyDescent="0.2">
      <c r="Y144" s="983"/>
    </row>
    <row r="145" spans="25:25" x14ac:dyDescent="0.2">
      <c r="Y145" s="983"/>
    </row>
    <row r="146" spans="25:25" x14ac:dyDescent="0.2">
      <c r="Y146" s="983"/>
    </row>
    <row r="147" spans="25:25" x14ac:dyDescent="0.2">
      <c r="Y147" s="983"/>
    </row>
    <row r="148" spans="25:25" x14ac:dyDescent="0.2">
      <c r="Y148" s="983"/>
    </row>
    <row r="149" spans="25:25" x14ac:dyDescent="0.2">
      <c r="Y149" s="983"/>
    </row>
    <row r="150" spans="25:25" x14ac:dyDescent="0.2">
      <c r="Y150" s="983"/>
    </row>
    <row r="151" spans="25:25" x14ac:dyDescent="0.2">
      <c r="Y151" s="983"/>
    </row>
    <row r="152" spans="25:25" x14ac:dyDescent="0.2">
      <c r="Y152" s="983"/>
    </row>
    <row r="153" spans="25:25" x14ac:dyDescent="0.2">
      <c r="Y153" s="983"/>
    </row>
    <row r="154" spans="25:25" x14ac:dyDescent="0.2">
      <c r="Y154" s="983"/>
    </row>
    <row r="155" spans="25:25" x14ac:dyDescent="0.2">
      <c r="Y155" s="983"/>
    </row>
    <row r="156" spans="25:25" x14ac:dyDescent="0.2">
      <c r="Y156" s="983"/>
    </row>
    <row r="157" spans="25:25" x14ac:dyDescent="0.2">
      <c r="Y157" s="983"/>
    </row>
    <row r="158" spans="25:25" x14ac:dyDescent="0.2">
      <c r="Y158" s="983"/>
    </row>
    <row r="159" spans="25:25" x14ac:dyDescent="0.2">
      <c r="Y159" s="983"/>
    </row>
    <row r="160" spans="25:25" x14ac:dyDescent="0.2">
      <c r="Y160" s="983"/>
    </row>
    <row r="161" spans="25:25" x14ac:dyDescent="0.2">
      <c r="Y161" s="983"/>
    </row>
    <row r="162" spans="25:25" x14ac:dyDescent="0.2">
      <c r="Y162" s="983"/>
    </row>
    <row r="163" spans="25:25" x14ac:dyDescent="0.2">
      <c r="Y163" s="983"/>
    </row>
    <row r="164" spans="25:25" x14ac:dyDescent="0.2">
      <c r="Y164" s="983"/>
    </row>
    <row r="165" spans="25:25" x14ac:dyDescent="0.2">
      <c r="Y165" s="983"/>
    </row>
    <row r="166" spans="25:25" x14ac:dyDescent="0.2">
      <c r="Y166" s="983"/>
    </row>
    <row r="167" spans="25:25" x14ac:dyDescent="0.2">
      <c r="Y167" s="983"/>
    </row>
    <row r="168" spans="25:25" x14ac:dyDescent="0.2">
      <c r="Y168" s="983"/>
    </row>
    <row r="169" spans="25:25" x14ac:dyDescent="0.2">
      <c r="Y169" s="983"/>
    </row>
    <row r="170" spans="25:25" x14ac:dyDescent="0.2">
      <c r="Y170" s="983"/>
    </row>
    <row r="171" spans="25:25" x14ac:dyDescent="0.2">
      <c r="Y171" s="983"/>
    </row>
    <row r="172" spans="25:25" x14ac:dyDescent="0.2">
      <c r="Y172" s="983"/>
    </row>
    <row r="173" spans="25:25" x14ac:dyDescent="0.2">
      <c r="Y173" s="983"/>
    </row>
    <row r="174" spans="25:25" x14ac:dyDescent="0.2">
      <c r="Y174" s="983"/>
    </row>
    <row r="175" spans="25:25" x14ac:dyDescent="0.2">
      <c r="Y175" s="983"/>
    </row>
    <row r="176" spans="25:25" x14ac:dyDescent="0.2">
      <c r="Y176" s="983"/>
    </row>
    <row r="177" spans="25:25" x14ac:dyDescent="0.2">
      <c r="Y177" s="983"/>
    </row>
    <row r="178" spans="25:25" x14ac:dyDescent="0.2">
      <c r="Y178" s="983"/>
    </row>
    <row r="179" spans="25:25" x14ac:dyDescent="0.2">
      <c r="Y179" s="983"/>
    </row>
    <row r="180" spans="25:25" x14ac:dyDescent="0.2">
      <c r="Y180" s="983"/>
    </row>
    <row r="181" spans="25:25" x14ac:dyDescent="0.2">
      <c r="Y181" s="983"/>
    </row>
    <row r="182" spans="25:25" x14ac:dyDescent="0.2">
      <c r="Y182" s="983"/>
    </row>
    <row r="183" spans="25:25" x14ac:dyDescent="0.2">
      <c r="Y183" s="983"/>
    </row>
    <row r="184" spans="25:25" x14ac:dyDescent="0.2">
      <c r="Y184" s="983"/>
    </row>
    <row r="185" spans="25:25" x14ac:dyDescent="0.2">
      <c r="Y185" s="983"/>
    </row>
    <row r="186" spans="25:25" x14ac:dyDescent="0.2">
      <c r="Y186" s="983"/>
    </row>
    <row r="187" spans="25:25" x14ac:dyDescent="0.2">
      <c r="Y187" s="983"/>
    </row>
    <row r="188" spans="25:25" x14ac:dyDescent="0.2">
      <c r="Y188" s="983"/>
    </row>
    <row r="189" spans="25:25" x14ac:dyDescent="0.2">
      <c r="Y189" s="983"/>
    </row>
    <row r="190" spans="25:25" x14ac:dyDescent="0.2">
      <c r="Y190" s="983"/>
    </row>
    <row r="191" spans="25:25" x14ac:dyDescent="0.2">
      <c r="Y191" s="983"/>
    </row>
    <row r="192" spans="25:25" x14ac:dyDescent="0.2">
      <c r="Y192" s="983"/>
    </row>
    <row r="193" spans="25:25" x14ac:dyDescent="0.2">
      <c r="Y193" s="983"/>
    </row>
    <row r="194" spans="25:25" x14ac:dyDescent="0.2">
      <c r="Y194" s="983"/>
    </row>
    <row r="195" spans="25:25" x14ac:dyDescent="0.2">
      <c r="Y195" s="983"/>
    </row>
    <row r="196" spans="25:25" x14ac:dyDescent="0.2">
      <c r="Y196" s="983"/>
    </row>
    <row r="197" spans="25:25" x14ac:dyDescent="0.2">
      <c r="Y197" s="983"/>
    </row>
    <row r="198" spans="25:25" x14ac:dyDescent="0.2">
      <c r="Y198" s="983"/>
    </row>
    <row r="199" spans="25:25" x14ac:dyDescent="0.2">
      <c r="Y199" s="983"/>
    </row>
    <row r="200" spans="25:25" x14ac:dyDescent="0.2">
      <c r="Y200" s="983"/>
    </row>
    <row r="201" spans="25:25" x14ac:dyDescent="0.2">
      <c r="Y201" s="983"/>
    </row>
    <row r="202" spans="25:25" x14ac:dyDescent="0.2">
      <c r="Y202" s="983"/>
    </row>
    <row r="203" spans="25:25" x14ac:dyDescent="0.2">
      <c r="Y203" s="983"/>
    </row>
    <row r="204" spans="25:25" x14ac:dyDescent="0.2">
      <c r="Y204" s="983"/>
    </row>
    <row r="205" spans="25:25" x14ac:dyDescent="0.2">
      <c r="Y205" s="983"/>
    </row>
    <row r="206" spans="25:25" x14ac:dyDescent="0.2">
      <c r="Y206" s="983"/>
    </row>
    <row r="207" spans="25:25" x14ac:dyDescent="0.2">
      <c r="Y207" s="983"/>
    </row>
    <row r="208" spans="25:25" x14ac:dyDescent="0.2">
      <c r="Y208" s="983"/>
    </row>
    <row r="209" spans="25:25" x14ac:dyDescent="0.2">
      <c r="Y209" s="983"/>
    </row>
    <row r="210" spans="25:25" x14ac:dyDescent="0.2">
      <c r="Y210" s="983"/>
    </row>
    <row r="211" spans="25:25" x14ac:dyDescent="0.2">
      <c r="Y211" s="983"/>
    </row>
    <row r="212" spans="25:25" x14ac:dyDescent="0.2">
      <c r="Y212" s="983"/>
    </row>
    <row r="213" spans="25:25" x14ac:dyDescent="0.2">
      <c r="Y213" s="983"/>
    </row>
    <row r="214" spans="25:25" x14ac:dyDescent="0.2">
      <c r="Y214" s="983"/>
    </row>
    <row r="215" spans="25:25" x14ac:dyDescent="0.2">
      <c r="Y215" s="983"/>
    </row>
    <row r="216" spans="25:25" x14ac:dyDescent="0.2">
      <c r="Y216" s="983"/>
    </row>
    <row r="217" spans="25:25" x14ac:dyDescent="0.2">
      <c r="Y217" s="983"/>
    </row>
    <row r="218" spans="25:25" x14ac:dyDescent="0.2">
      <c r="Y218" s="983"/>
    </row>
    <row r="219" spans="25:25" x14ac:dyDescent="0.2">
      <c r="Y219" s="983"/>
    </row>
    <row r="220" spans="25:25" x14ac:dyDescent="0.2">
      <c r="Y220" s="983"/>
    </row>
    <row r="221" spans="25:25" x14ac:dyDescent="0.2">
      <c r="Y221" s="983"/>
    </row>
    <row r="222" spans="25:25" x14ac:dyDescent="0.2">
      <c r="Y222" s="983"/>
    </row>
    <row r="223" spans="25:25" x14ac:dyDescent="0.2">
      <c r="Y223" s="983"/>
    </row>
    <row r="224" spans="25:25" x14ac:dyDescent="0.2">
      <c r="Y224" s="983"/>
    </row>
    <row r="225" spans="25:25" x14ac:dyDescent="0.2">
      <c r="Y225" s="983"/>
    </row>
    <row r="226" spans="25:25" x14ac:dyDescent="0.2">
      <c r="Y226" s="983"/>
    </row>
    <row r="227" spans="25:25" x14ac:dyDescent="0.2">
      <c r="Y227" s="983"/>
    </row>
    <row r="228" spans="25:25" x14ac:dyDescent="0.2">
      <c r="Y228" s="983"/>
    </row>
    <row r="229" spans="25:25" x14ac:dyDescent="0.2">
      <c r="Y229" s="983"/>
    </row>
    <row r="230" spans="25:25" x14ac:dyDescent="0.2">
      <c r="Y230" s="983"/>
    </row>
    <row r="231" spans="25:25" x14ac:dyDescent="0.2">
      <c r="Y231" s="983"/>
    </row>
    <row r="232" spans="25:25" x14ac:dyDescent="0.2">
      <c r="Y232" s="983"/>
    </row>
    <row r="233" spans="25:25" x14ac:dyDescent="0.2">
      <c r="Y233" s="983"/>
    </row>
    <row r="234" spans="25:25" x14ac:dyDescent="0.2">
      <c r="Y234" s="983"/>
    </row>
    <row r="235" spans="25:25" x14ac:dyDescent="0.2">
      <c r="Y235" s="983"/>
    </row>
    <row r="236" spans="25:25" x14ac:dyDescent="0.2">
      <c r="Y236" s="983"/>
    </row>
    <row r="237" spans="25:25" x14ac:dyDescent="0.2">
      <c r="Y237" s="983"/>
    </row>
    <row r="238" spans="25:25" x14ac:dyDescent="0.2">
      <c r="Y238" s="983"/>
    </row>
    <row r="239" spans="25:25" x14ac:dyDescent="0.2">
      <c r="Y239" s="983"/>
    </row>
    <row r="240" spans="25:25" x14ac:dyDescent="0.2">
      <c r="Y240" s="983"/>
    </row>
    <row r="241" spans="25:25" x14ac:dyDescent="0.2">
      <c r="Y241" s="983"/>
    </row>
    <row r="242" spans="25:25" x14ac:dyDescent="0.2">
      <c r="Y242" s="983"/>
    </row>
    <row r="243" spans="25:25" x14ac:dyDescent="0.2">
      <c r="Y243" s="983"/>
    </row>
    <row r="244" spans="25:25" x14ac:dyDescent="0.2">
      <c r="Y244" s="983"/>
    </row>
    <row r="245" spans="25:25" x14ac:dyDescent="0.2">
      <c r="Y245" s="983"/>
    </row>
    <row r="246" spans="25:25" x14ac:dyDescent="0.2">
      <c r="Y246" s="983"/>
    </row>
    <row r="247" spans="25:25" x14ac:dyDescent="0.2">
      <c r="Y247" s="983"/>
    </row>
    <row r="248" spans="25:25" x14ac:dyDescent="0.2">
      <c r="Y248" s="983"/>
    </row>
    <row r="249" spans="25:25" x14ac:dyDescent="0.2">
      <c r="Y249" s="983"/>
    </row>
    <row r="250" spans="25:25" x14ac:dyDescent="0.2">
      <c r="Y250" s="983"/>
    </row>
    <row r="251" spans="25:25" x14ac:dyDescent="0.2">
      <c r="Y251" s="983"/>
    </row>
    <row r="252" spans="25:25" x14ac:dyDescent="0.2">
      <c r="Y252" s="983"/>
    </row>
    <row r="253" spans="25:25" x14ac:dyDescent="0.2">
      <c r="Y253" s="983"/>
    </row>
    <row r="254" spans="25:25" x14ac:dyDescent="0.2">
      <c r="Y254" s="983"/>
    </row>
    <row r="255" spans="25:25" x14ac:dyDescent="0.2">
      <c r="Y255" s="983"/>
    </row>
    <row r="256" spans="25:25" x14ac:dyDescent="0.2">
      <c r="Y256" s="983"/>
    </row>
    <row r="257" spans="25:25" x14ac:dyDescent="0.2">
      <c r="Y257" s="983"/>
    </row>
    <row r="258" spans="25:25" x14ac:dyDescent="0.2">
      <c r="Y258" s="983"/>
    </row>
    <row r="259" spans="25:25" x14ac:dyDescent="0.2">
      <c r="Y259" s="983"/>
    </row>
    <row r="260" spans="25:25" x14ac:dyDescent="0.2">
      <c r="Y260" s="983"/>
    </row>
    <row r="261" spans="25:25" x14ac:dyDescent="0.2">
      <c r="Y261" s="983"/>
    </row>
    <row r="262" spans="25:25" x14ac:dyDescent="0.2">
      <c r="Y262" s="983"/>
    </row>
    <row r="263" spans="25:25" x14ac:dyDescent="0.2">
      <c r="Y263" s="983"/>
    </row>
    <row r="264" spans="25:25" x14ac:dyDescent="0.2">
      <c r="Y264" s="983"/>
    </row>
    <row r="265" spans="25:25" x14ac:dyDescent="0.2">
      <c r="Y265" s="983"/>
    </row>
    <row r="266" spans="25:25" x14ac:dyDescent="0.2">
      <c r="Y266" s="983"/>
    </row>
    <row r="267" spans="25:25" x14ac:dyDescent="0.2">
      <c r="Y267" s="983"/>
    </row>
    <row r="268" spans="25:25" x14ac:dyDescent="0.2">
      <c r="Y268" s="983"/>
    </row>
    <row r="269" spans="25:25" x14ac:dyDescent="0.2">
      <c r="Y269" s="983"/>
    </row>
    <row r="270" spans="25:25" x14ac:dyDescent="0.2">
      <c r="Y270" s="983"/>
    </row>
    <row r="271" spans="25:25" x14ac:dyDescent="0.2">
      <c r="Y271" s="983"/>
    </row>
    <row r="272" spans="25:25" x14ac:dyDescent="0.2">
      <c r="Y272" s="983"/>
    </row>
    <row r="273" spans="25:25" x14ac:dyDescent="0.2">
      <c r="Y273" s="983"/>
    </row>
    <row r="274" spans="25:25" x14ac:dyDescent="0.2">
      <c r="Y274" s="983"/>
    </row>
    <row r="275" spans="25:25" x14ac:dyDescent="0.2">
      <c r="Y275" s="983"/>
    </row>
    <row r="276" spans="25:25" x14ac:dyDescent="0.2">
      <c r="Y276" s="983"/>
    </row>
    <row r="277" spans="25:25" x14ac:dyDescent="0.2">
      <c r="Y277" s="983"/>
    </row>
    <row r="278" spans="25:25" x14ac:dyDescent="0.2">
      <c r="Y278" s="983"/>
    </row>
    <row r="279" spans="25:25" x14ac:dyDescent="0.2">
      <c r="Y279" s="983"/>
    </row>
    <row r="280" spans="25:25" x14ac:dyDescent="0.2">
      <c r="Y280" s="983"/>
    </row>
    <row r="281" spans="25:25" x14ac:dyDescent="0.2">
      <c r="Y281" s="983"/>
    </row>
    <row r="282" spans="25:25" x14ac:dyDescent="0.2">
      <c r="Y282" s="983"/>
    </row>
    <row r="283" spans="25:25" x14ac:dyDescent="0.2">
      <c r="Y283" s="983"/>
    </row>
    <row r="284" spans="25:25" x14ac:dyDescent="0.2">
      <c r="Y284" s="983"/>
    </row>
    <row r="285" spans="25:25" x14ac:dyDescent="0.2">
      <c r="Y285" s="983"/>
    </row>
    <row r="286" spans="25:25" x14ac:dyDescent="0.2">
      <c r="Y286" s="983"/>
    </row>
    <row r="287" spans="25:25" x14ac:dyDescent="0.2">
      <c r="Y287" s="983"/>
    </row>
    <row r="288" spans="25:25" x14ac:dyDescent="0.2">
      <c r="Y288" s="983"/>
    </row>
    <row r="289" spans="25:25" x14ac:dyDescent="0.2">
      <c r="Y289" s="983"/>
    </row>
    <row r="290" spans="25:25" x14ac:dyDescent="0.2">
      <c r="Y290" s="983"/>
    </row>
    <row r="291" spans="25:25" x14ac:dyDescent="0.2">
      <c r="Y291" s="983"/>
    </row>
    <row r="292" spans="25:25" x14ac:dyDescent="0.2">
      <c r="Y292" s="983"/>
    </row>
    <row r="293" spans="25:25" x14ac:dyDescent="0.2">
      <c r="Y293" s="983"/>
    </row>
    <row r="294" spans="25:25" x14ac:dyDescent="0.2">
      <c r="Y294" s="983"/>
    </row>
    <row r="295" spans="25:25" x14ac:dyDescent="0.2">
      <c r="Y295" s="983"/>
    </row>
    <row r="296" spans="25:25" x14ac:dyDescent="0.2">
      <c r="Y296" s="983"/>
    </row>
    <row r="297" spans="25:25" x14ac:dyDescent="0.2">
      <c r="Y297" s="983"/>
    </row>
    <row r="298" spans="25:25" x14ac:dyDescent="0.2">
      <c r="Y298" s="983"/>
    </row>
    <row r="299" spans="25:25" x14ac:dyDescent="0.2">
      <c r="Y299" s="983"/>
    </row>
    <row r="300" spans="25:25" x14ac:dyDescent="0.2">
      <c r="Y300" s="983"/>
    </row>
    <row r="301" spans="25:25" x14ac:dyDescent="0.2">
      <c r="Y301" s="983"/>
    </row>
    <row r="302" spans="25:25" x14ac:dyDescent="0.2">
      <c r="Y302" s="983"/>
    </row>
    <row r="303" spans="25:25" x14ac:dyDescent="0.2">
      <c r="Y303" s="983"/>
    </row>
    <row r="304" spans="25:25" x14ac:dyDescent="0.2">
      <c r="Y304" s="983"/>
    </row>
    <row r="305" spans="25:25" x14ac:dyDescent="0.2">
      <c r="Y305" s="983"/>
    </row>
    <row r="306" spans="25:25" x14ac:dyDescent="0.2">
      <c r="Y306" s="983"/>
    </row>
    <row r="307" spans="25:25" x14ac:dyDescent="0.2">
      <c r="Y307" s="983"/>
    </row>
    <row r="308" spans="25:25" x14ac:dyDescent="0.2">
      <c r="Y308" s="983"/>
    </row>
    <row r="309" spans="25:25" x14ac:dyDescent="0.2">
      <c r="Y309" s="983"/>
    </row>
    <row r="310" spans="25:25" x14ac:dyDescent="0.2">
      <c r="Y310" s="983"/>
    </row>
    <row r="311" spans="25:25" x14ac:dyDescent="0.2">
      <c r="Y311" s="983"/>
    </row>
    <row r="312" spans="25:25" x14ac:dyDescent="0.2">
      <c r="Y312" s="983"/>
    </row>
    <row r="313" spans="25:25" x14ac:dyDescent="0.2">
      <c r="Y313" s="983"/>
    </row>
    <row r="314" spans="25:25" x14ac:dyDescent="0.2">
      <c r="Y314" s="983"/>
    </row>
    <row r="315" spans="25:25" x14ac:dyDescent="0.2">
      <c r="Y315" s="983"/>
    </row>
    <row r="316" spans="25:25" x14ac:dyDescent="0.2">
      <c r="Y316" s="983"/>
    </row>
    <row r="317" spans="25:25" x14ac:dyDescent="0.2">
      <c r="Y317" s="983"/>
    </row>
    <row r="318" spans="25:25" x14ac:dyDescent="0.2">
      <c r="Y318" s="983"/>
    </row>
    <row r="319" spans="25:25" x14ac:dyDescent="0.2">
      <c r="Y319" s="983"/>
    </row>
    <row r="320" spans="25:25" x14ac:dyDescent="0.2">
      <c r="Y320" s="983"/>
    </row>
    <row r="321" spans="25:25" x14ac:dyDescent="0.2">
      <c r="Y321" s="983"/>
    </row>
    <row r="322" spans="25:25" x14ac:dyDescent="0.2">
      <c r="Y322" s="983"/>
    </row>
    <row r="323" spans="25:25" x14ac:dyDescent="0.2">
      <c r="Y323" s="983"/>
    </row>
    <row r="324" spans="25:25" x14ac:dyDescent="0.2">
      <c r="Y324" s="983"/>
    </row>
    <row r="325" spans="25:25" x14ac:dyDescent="0.2">
      <c r="Y325" s="983"/>
    </row>
    <row r="326" spans="25:25" x14ac:dyDescent="0.2">
      <c r="Y326" s="983"/>
    </row>
    <row r="327" spans="25:25" x14ac:dyDescent="0.2">
      <c r="Y327" s="983"/>
    </row>
    <row r="328" spans="25:25" x14ac:dyDescent="0.2">
      <c r="Y328" s="983"/>
    </row>
    <row r="329" spans="25:25" x14ac:dyDescent="0.2">
      <c r="Y329" s="983"/>
    </row>
    <row r="330" spans="25:25" x14ac:dyDescent="0.2">
      <c r="Y330" s="983"/>
    </row>
    <row r="331" spans="25:25" x14ac:dyDescent="0.2">
      <c r="Y331" s="983"/>
    </row>
    <row r="332" spans="25:25" x14ac:dyDescent="0.2">
      <c r="Y332" s="983"/>
    </row>
    <row r="333" spans="25:25" x14ac:dyDescent="0.2">
      <c r="Y333" s="983"/>
    </row>
    <row r="334" spans="25:25" x14ac:dyDescent="0.2">
      <c r="Y334" s="983"/>
    </row>
    <row r="335" spans="25:25" x14ac:dyDescent="0.2">
      <c r="Y335" s="983"/>
    </row>
    <row r="336" spans="25:25" x14ac:dyDescent="0.2">
      <c r="Y336" s="983"/>
    </row>
    <row r="337" spans="25:25" x14ac:dyDescent="0.2">
      <c r="Y337" s="983"/>
    </row>
    <row r="338" spans="25:25" x14ac:dyDescent="0.2">
      <c r="Y338" s="983"/>
    </row>
    <row r="339" spans="25:25" x14ac:dyDescent="0.2">
      <c r="Y339" s="983"/>
    </row>
    <row r="340" spans="25:25" x14ac:dyDescent="0.2">
      <c r="Y340" s="983"/>
    </row>
    <row r="341" spans="25:25" x14ac:dyDescent="0.2">
      <c r="Y341" s="983"/>
    </row>
    <row r="342" spans="25:25" x14ac:dyDescent="0.2">
      <c r="Y342" s="983"/>
    </row>
    <row r="343" spans="25:25" x14ac:dyDescent="0.2">
      <c r="Y343" s="983"/>
    </row>
    <row r="344" spans="25:25" x14ac:dyDescent="0.2">
      <c r="Y344" s="983"/>
    </row>
    <row r="345" spans="25:25" x14ac:dyDescent="0.2">
      <c r="Y345" s="983"/>
    </row>
    <row r="346" spans="25:25" x14ac:dyDescent="0.2">
      <c r="Y346" s="983"/>
    </row>
    <row r="347" spans="25:25" x14ac:dyDescent="0.2">
      <c r="Y347" s="983"/>
    </row>
    <row r="348" spans="25:25" x14ac:dyDescent="0.2">
      <c r="Y348" s="983"/>
    </row>
    <row r="349" spans="25:25" x14ac:dyDescent="0.2">
      <c r="Y349" s="983"/>
    </row>
    <row r="350" spans="25:25" x14ac:dyDescent="0.2">
      <c r="Y350" s="983"/>
    </row>
    <row r="351" spans="25:25" x14ac:dyDescent="0.2">
      <c r="Y351" s="983"/>
    </row>
    <row r="352" spans="25:25" x14ac:dyDescent="0.2">
      <c r="Y352" s="983"/>
    </row>
    <row r="353" spans="25:25" x14ac:dyDescent="0.2">
      <c r="Y353" s="983"/>
    </row>
    <row r="354" spans="25:25" x14ac:dyDescent="0.2">
      <c r="Y354" s="983"/>
    </row>
    <row r="355" spans="25:25" x14ac:dyDescent="0.2">
      <c r="Y355" s="983"/>
    </row>
    <row r="356" spans="25:25" x14ac:dyDescent="0.2">
      <c r="Y356" s="983"/>
    </row>
    <row r="357" spans="25:25" x14ac:dyDescent="0.2">
      <c r="Y357" s="983"/>
    </row>
    <row r="358" spans="25:25" x14ac:dyDescent="0.2">
      <c r="Y358" s="983"/>
    </row>
    <row r="359" spans="25:25" x14ac:dyDescent="0.2">
      <c r="Y359" s="983"/>
    </row>
    <row r="360" spans="25:25" x14ac:dyDescent="0.2">
      <c r="Y360" s="983"/>
    </row>
    <row r="361" spans="25:25" x14ac:dyDescent="0.2">
      <c r="Y361" s="983"/>
    </row>
    <row r="362" spans="25:25" x14ac:dyDescent="0.2">
      <c r="Y362" s="983"/>
    </row>
    <row r="363" spans="25:25" x14ac:dyDescent="0.2">
      <c r="Y363" s="983"/>
    </row>
    <row r="364" spans="25:25" x14ac:dyDescent="0.2">
      <c r="Y364" s="983"/>
    </row>
    <row r="365" spans="25:25" x14ac:dyDescent="0.2">
      <c r="Y365" s="983"/>
    </row>
    <row r="366" spans="25:25" x14ac:dyDescent="0.2">
      <c r="Y366" s="983"/>
    </row>
    <row r="367" spans="25:25" x14ac:dyDescent="0.2">
      <c r="Y367" s="983"/>
    </row>
    <row r="368" spans="25:25" x14ac:dyDescent="0.2">
      <c r="Y368" s="983"/>
    </row>
    <row r="369" spans="25:25" x14ac:dyDescent="0.2">
      <c r="Y369" s="983"/>
    </row>
    <row r="370" spans="25:25" x14ac:dyDescent="0.2">
      <c r="Y370" s="983"/>
    </row>
    <row r="371" spans="25:25" x14ac:dyDescent="0.2">
      <c r="Y371" s="983"/>
    </row>
    <row r="372" spans="25:25" x14ac:dyDescent="0.2">
      <c r="Y372" s="983"/>
    </row>
    <row r="373" spans="25:25" x14ac:dyDescent="0.2">
      <c r="Y373" s="983"/>
    </row>
    <row r="374" spans="25:25" x14ac:dyDescent="0.2">
      <c r="Y374" s="983"/>
    </row>
    <row r="375" spans="25:25" x14ac:dyDescent="0.2">
      <c r="Y375" s="983"/>
    </row>
    <row r="376" spans="25:25" x14ac:dyDescent="0.2">
      <c r="Y376" s="983"/>
    </row>
    <row r="377" spans="25:25" x14ac:dyDescent="0.2">
      <c r="Y377" s="983"/>
    </row>
    <row r="378" spans="25:25" x14ac:dyDescent="0.2">
      <c r="Y378" s="983"/>
    </row>
    <row r="379" spans="25:25" x14ac:dyDescent="0.2">
      <c r="Y379" s="983"/>
    </row>
    <row r="380" spans="25:25" x14ac:dyDescent="0.2">
      <c r="Y380" s="983"/>
    </row>
    <row r="381" spans="25:25" x14ac:dyDescent="0.2">
      <c r="Y381" s="983"/>
    </row>
    <row r="382" spans="25:25" x14ac:dyDescent="0.2">
      <c r="Y382" s="983"/>
    </row>
    <row r="383" spans="25:25" x14ac:dyDescent="0.2">
      <c r="Y383" s="983"/>
    </row>
    <row r="384" spans="25:25" x14ac:dyDescent="0.2">
      <c r="Y384" s="983"/>
    </row>
    <row r="385" spans="25:25" x14ac:dyDescent="0.2">
      <c r="Y385" s="983"/>
    </row>
    <row r="386" spans="25:25" x14ac:dyDescent="0.2">
      <c r="Y386" s="983"/>
    </row>
    <row r="387" spans="25:25" x14ac:dyDescent="0.2">
      <c r="Y387" s="983"/>
    </row>
    <row r="388" spans="25:25" x14ac:dyDescent="0.2">
      <c r="Y388" s="983"/>
    </row>
    <row r="389" spans="25:25" x14ac:dyDescent="0.2">
      <c r="Y389" s="983"/>
    </row>
    <row r="390" spans="25:25" x14ac:dyDescent="0.2">
      <c r="Y390" s="983"/>
    </row>
    <row r="391" spans="25:25" x14ac:dyDescent="0.2">
      <c r="Y391" s="983"/>
    </row>
    <row r="392" spans="25:25" x14ac:dyDescent="0.2">
      <c r="Y392" s="983"/>
    </row>
    <row r="393" spans="25:25" x14ac:dyDescent="0.2">
      <c r="Y393" s="983"/>
    </row>
    <row r="394" spans="25:25" x14ac:dyDescent="0.2">
      <c r="Y394" s="983"/>
    </row>
    <row r="395" spans="25:25" x14ac:dyDescent="0.2">
      <c r="Y395" s="983"/>
    </row>
    <row r="396" spans="25:25" x14ac:dyDescent="0.2">
      <c r="Y396" s="983"/>
    </row>
    <row r="397" spans="25:25" x14ac:dyDescent="0.2">
      <c r="Y397" s="983"/>
    </row>
    <row r="398" spans="25:25" x14ac:dyDescent="0.2">
      <c r="Y398" s="983"/>
    </row>
    <row r="399" spans="25:25" x14ac:dyDescent="0.2">
      <c r="Y399" s="983"/>
    </row>
    <row r="400" spans="25:25" x14ac:dyDescent="0.2">
      <c r="Y400" s="983"/>
    </row>
    <row r="401" spans="25:25" x14ac:dyDescent="0.2">
      <c r="Y401" s="983"/>
    </row>
    <row r="402" spans="25:25" x14ac:dyDescent="0.2">
      <c r="Y402" s="983"/>
    </row>
    <row r="403" spans="25:25" x14ac:dyDescent="0.2">
      <c r="Y403" s="983"/>
    </row>
    <row r="404" spans="25:25" x14ac:dyDescent="0.2">
      <c r="Y404" s="983"/>
    </row>
    <row r="405" spans="25:25" x14ac:dyDescent="0.2">
      <c r="Y405" s="983"/>
    </row>
    <row r="406" spans="25:25" x14ac:dyDescent="0.2">
      <c r="Y406" s="983"/>
    </row>
    <row r="407" spans="25:25" x14ac:dyDescent="0.2">
      <c r="Y407" s="983"/>
    </row>
    <row r="408" spans="25:25" x14ac:dyDescent="0.2">
      <c r="Y408" s="983"/>
    </row>
    <row r="409" spans="25:25" x14ac:dyDescent="0.2">
      <c r="Y409" s="983"/>
    </row>
    <row r="410" spans="25:25" x14ac:dyDescent="0.2">
      <c r="Y410" s="983"/>
    </row>
    <row r="411" spans="25:25" x14ac:dyDescent="0.2">
      <c r="Y411" s="983"/>
    </row>
    <row r="412" spans="25:25" x14ac:dyDescent="0.2">
      <c r="Y412" s="983"/>
    </row>
    <row r="413" spans="25:25" x14ac:dyDescent="0.2">
      <c r="Y413" s="983"/>
    </row>
    <row r="414" spans="25:25" x14ac:dyDescent="0.2">
      <c r="Y414" s="983"/>
    </row>
    <row r="415" spans="25:25" x14ac:dyDescent="0.2">
      <c r="Y415" s="983"/>
    </row>
    <row r="416" spans="25:25" x14ac:dyDescent="0.2">
      <c r="Y416" s="983"/>
    </row>
    <row r="417" spans="25:25" x14ac:dyDescent="0.2">
      <c r="Y417" s="983"/>
    </row>
    <row r="418" spans="25:25" x14ac:dyDescent="0.2">
      <c r="Y418" s="983"/>
    </row>
    <row r="419" spans="25:25" x14ac:dyDescent="0.2">
      <c r="Y419" s="983"/>
    </row>
    <row r="420" spans="25:25" x14ac:dyDescent="0.2">
      <c r="Y420" s="983"/>
    </row>
    <row r="421" spans="25:25" x14ac:dyDescent="0.2">
      <c r="Y421" s="983"/>
    </row>
    <row r="422" spans="25:25" x14ac:dyDescent="0.2">
      <c r="Y422" s="983"/>
    </row>
    <row r="423" spans="25:25" x14ac:dyDescent="0.2">
      <c r="Y423" s="983"/>
    </row>
    <row r="424" spans="25:25" x14ac:dyDescent="0.2">
      <c r="Y424" s="983"/>
    </row>
    <row r="425" spans="25:25" x14ac:dyDescent="0.2">
      <c r="Y425" s="983"/>
    </row>
    <row r="426" spans="25:25" x14ac:dyDescent="0.2">
      <c r="Y426" s="983"/>
    </row>
    <row r="427" spans="25:25" x14ac:dyDescent="0.2">
      <c r="Y427" s="983"/>
    </row>
    <row r="428" spans="25:25" x14ac:dyDescent="0.2">
      <c r="Y428" s="983"/>
    </row>
    <row r="429" spans="25:25" x14ac:dyDescent="0.2">
      <c r="Y429" s="983"/>
    </row>
    <row r="430" spans="25:25" x14ac:dyDescent="0.2">
      <c r="Y430" s="983"/>
    </row>
    <row r="431" spans="25:25" x14ac:dyDescent="0.2">
      <c r="Y431" s="983"/>
    </row>
    <row r="432" spans="25:25" x14ac:dyDescent="0.2">
      <c r="Y432" s="983"/>
    </row>
    <row r="433" spans="25:25" x14ac:dyDescent="0.2">
      <c r="Y433" s="983"/>
    </row>
    <row r="434" spans="25:25" x14ac:dyDescent="0.2">
      <c r="Y434" s="983"/>
    </row>
    <row r="435" spans="25:25" x14ac:dyDescent="0.2">
      <c r="Y435" s="983"/>
    </row>
    <row r="436" spans="25:25" x14ac:dyDescent="0.2">
      <c r="Y436" s="983"/>
    </row>
    <row r="437" spans="25:25" x14ac:dyDescent="0.2">
      <c r="Y437" s="983"/>
    </row>
    <row r="438" spans="25:25" x14ac:dyDescent="0.2">
      <c r="Y438" s="983"/>
    </row>
    <row r="439" spans="25:25" x14ac:dyDescent="0.2">
      <c r="Y439" s="983"/>
    </row>
    <row r="440" spans="25:25" x14ac:dyDescent="0.2">
      <c r="Y440" s="983"/>
    </row>
    <row r="441" spans="25:25" x14ac:dyDescent="0.2">
      <c r="Y441" s="983"/>
    </row>
    <row r="442" spans="25:25" x14ac:dyDescent="0.2">
      <c r="Y442" s="983"/>
    </row>
    <row r="443" spans="25:25" x14ac:dyDescent="0.2">
      <c r="Y443" s="983"/>
    </row>
    <row r="444" spans="25:25" x14ac:dyDescent="0.2">
      <c r="Y444" s="983"/>
    </row>
    <row r="445" spans="25:25" x14ac:dyDescent="0.2">
      <c r="Y445" s="983"/>
    </row>
    <row r="446" spans="25:25" x14ac:dyDescent="0.2">
      <c r="Y446" s="983"/>
    </row>
    <row r="447" spans="25:25" x14ac:dyDescent="0.2">
      <c r="Y447" s="983"/>
    </row>
    <row r="448" spans="25:25" x14ac:dyDescent="0.2">
      <c r="Y448" s="983"/>
    </row>
    <row r="449" spans="25:25" x14ac:dyDescent="0.2">
      <c r="Y449" s="983"/>
    </row>
    <row r="450" spans="25:25" x14ac:dyDescent="0.2">
      <c r="Y450" s="983"/>
    </row>
    <row r="451" spans="25:25" x14ac:dyDescent="0.2">
      <c r="Y451" s="983"/>
    </row>
    <row r="452" spans="25:25" x14ac:dyDescent="0.2">
      <c r="Y452" s="983"/>
    </row>
    <row r="453" spans="25:25" x14ac:dyDescent="0.2">
      <c r="Y453" s="983"/>
    </row>
    <row r="454" spans="25:25" x14ac:dyDescent="0.2">
      <c r="Y454" s="983"/>
    </row>
    <row r="455" spans="25:25" x14ac:dyDescent="0.2">
      <c r="Y455" s="983"/>
    </row>
    <row r="456" spans="25:25" x14ac:dyDescent="0.2">
      <c r="Y456" s="983"/>
    </row>
    <row r="457" spans="25:25" x14ac:dyDescent="0.2">
      <c r="Y457" s="983"/>
    </row>
    <row r="458" spans="25:25" x14ac:dyDescent="0.2">
      <c r="Y458" s="983"/>
    </row>
    <row r="459" spans="25:25" x14ac:dyDescent="0.2">
      <c r="Y459" s="983"/>
    </row>
    <row r="460" spans="25:25" x14ac:dyDescent="0.2">
      <c r="Y460" s="983"/>
    </row>
    <row r="461" spans="25:25" x14ac:dyDescent="0.2">
      <c r="Y461" s="983"/>
    </row>
    <row r="462" spans="25:25" x14ac:dyDescent="0.2">
      <c r="Y462" s="983"/>
    </row>
    <row r="463" spans="25:25" x14ac:dyDescent="0.2">
      <c r="Y463" s="983"/>
    </row>
    <row r="464" spans="25:25" x14ac:dyDescent="0.2">
      <c r="Y464" s="983"/>
    </row>
    <row r="465" spans="25:25" x14ac:dyDescent="0.2">
      <c r="Y465" s="983"/>
    </row>
    <row r="466" spans="25:25" x14ac:dyDescent="0.2">
      <c r="Y466" s="983"/>
    </row>
    <row r="467" spans="25:25" x14ac:dyDescent="0.2">
      <c r="Y467" s="983"/>
    </row>
    <row r="468" spans="25:25" x14ac:dyDescent="0.2">
      <c r="Y468" s="983"/>
    </row>
    <row r="469" spans="25:25" x14ac:dyDescent="0.2">
      <c r="Y469" s="983"/>
    </row>
    <row r="470" spans="25:25" x14ac:dyDescent="0.2">
      <c r="Y470" s="983"/>
    </row>
    <row r="471" spans="25:25" x14ac:dyDescent="0.2">
      <c r="Y471" s="983"/>
    </row>
    <row r="472" spans="25:25" x14ac:dyDescent="0.2">
      <c r="Y472" s="983"/>
    </row>
    <row r="473" spans="25:25" x14ac:dyDescent="0.2">
      <c r="Y473" s="983"/>
    </row>
    <row r="474" spans="25:25" x14ac:dyDescent="0.2">
      <c r="Y474" s="983"/>
    </row>
    <row r="475" spans="25:25" x14ac:dyDescent="0.2">
      <c r="Y475" s="983"/>
    </row>
    <row r="476" spans="25:25" x14ac:dyDescent="0.2">
      <c r="Y476" s="983"/>
    </row>
    <row r="477" spans="25:25" x14ac:dyDescent="0.2">
      <c r="Y477" s="983"/>
    </row>
    <row r="478" spans="25:25" x14ac:dyDescent="0.2">
      <c r="Y478" s="983"/>
    </row>
    <row r="479" spans="25:25" x14ac:dyDescent="0.2">
      <c r="Y479" s="983"/>
    </row>
    <row r="480" spans="25:25" x14ac:dyDescent="0.2">
      <c r="Y480" s="983"/>
    </row>
    <row r="481" spans="25:25" x14ac:dyDescent="0.2">
      <c r="Y481" s="983"/>
    </row>
    <row r="482" spans="25:25" x14ac:dyDescent="0.2">
      <c r="Y482" s="983"/>
    </row>
    <row r="483" spans="25:25" x14ac:dyDescent="0.2">
      <c r="Y483" s="983"/>
    </row>
    <row r="484" spans="25:25" x14ac:dyDescent="0.2">
      <c r="Y484" s="983"/>
    </row>
    <row r="485" spans="25:25" x14ac:dyDescent="0.2">
      <c r="Y485" s="983"/>
    </row>
    <row r="486" spans="25:25" x14ac:dyDescent="0.2">
      <c r="Y486" s="983"/>
    </row>
    <row r="487" spans="25:25" x14ac:dyDescent="0.2">
      <c r="Y487" s="983"/>
    </row>
    <row r="488" spans="25:25" x14ac:dyDescent="0.2">
      <c r="Y488" s="983"/>
    </row>
    <row r="489" spans="25:25" x14ac:dyDescent="0.2">
      <c r="Y489" s="983"/>
    </row>
    <row r="490" spans="25:25" x14ac:dyDescent="0.2">
      <c r="Y490" s="983"/>
    </row>
    <row r="491" spans="25:25" x14ac:dyDescent="0.2">
      <c r="Y491" s="983"/>
    </row>
    <row r="492" spans="25:25" x14ac:dyDescent="0.2">
      <c r="Y492" s="983"/>
    </row>
    <row r="493" spans="25:25" x14ac:dyDescent="0.2">
      <c r="Y493" s="983"/>
    </row>
    <row r="494" spans="25:25" x14ac:dyDescent="0.2">
      <c r="Y494" s="983"/>
    </row>
    <row r="495" spans="25:25" x14ac:dyDescent="0.2">
      <c r="Y495" s="983"/>
    </row>
    <row r="496" spans="25:25" x14ac:dyDescent="0.2">
      <c r="Y496" s="983"/>
    </row>
    <row r="497" spans="25:25" x14ac:dyDescent="0.2">
      <c r="Y497" s="983"/>
    </row>
    <row r="498" spans="25:25" x14ac:dyDescent="0.2">
      <c r="Y498" s="983"/>
    </row>
    <row r="499" spans="25:25" x14ac:dyDescent="0.2">
      <c r="Y499" s="983"/>
    </row>
    <row r="500" spans="25:25" x14ac:dyDescent="0.2">
      <c r="Y500" s="983"/>
    </row>
    <row r="501" spans="25:25" x14ac:dyDescent="0.2">
      <c r="Y501" s="983"/>
    </row>
    <row r="502" spans="25:25" x14ac:dyDescent="0.2">
      <c r="Y502" s="983"/>
    </row>
    <row r="503" spans="25:25" x14ac:dyDescent="0.2">
      <c r="Y503" s="983"/>
    </row>
    <row r="504" spans="25:25" x14ac:dyDescent="0.2">
      <c r="Y504" s="983"/>
    </row>
    <row r="505" spans="25:25" x14ac:dyDescent="0.2">
      <c r="Y505" s="983"/>
    </row>
    <row r="506" spans="25:25" x14ac:dyDescent="0.2">
      <c r="Y506" s="983"/>
    </row>
    <row r="507" spans="25:25" x14ac:dyDescent="0.2">
      <c r="Y507" s="983"/>
    </row>
    <row r="508" spans="25:25" x14ac:dyDescent="0.2">
      <c r="Y508" s="983"/>
    </row>
    <row r="509" spans="25:25" x14ac:dyDescent="0.2">
      <c r="Y509" s="983"/>
    </row>
    <row r="510" spans="25:25" x14ac:dyDescent="0.2">
      <c r="Y510" s="983"/>
    </row>
    <row r="511" spans="25:25" x14ac:dyDescent="0.2">
      <c r="Y511" s="983"/>
    </row>
    <row r="512" spans="25:25" x14ac:dyDescent="0.2">
      <c r="Y512" s="983"/>
    </row>
    <row r="513" spans="25:25" x14ac:dyDescent="0.2">
      <c r="Y513" s="983"/>
    </row>
    <row r="514" spans="25:25" x14ac:dyDescent="0.2">
      <c r="Y514" s="983"/>
    </row>
    <row r="515" spans="25:25" x14ac:dyDescent="0.2">
      <c r="Y515" s="983"/>
    </row>
    <row r="516" spans="25:25" x14ac:dyDescent="0.2">
      <c r="Y516" s="983"/>
    </row>
    <row r="517" spans="25:25" x14ac:dyDescent="0.2">
      <c r="Y517" s="983"/>
    </row>
    <row r="518" spans="25:25" x14ac:dyDescent="0.2">
      <c r="Y518" s="983"/>
    </row>
    <row r="519" spans="25:25" x14ac:dyDescent="0.2">
      <c r="Y519" s="983"/>
    </row>
    <row r="520" spans="25:25" x14ac:dyDescent="0.2">
      <c r="Y520" s="983"/>
    </row>
    <row r="521" spans="25:25" x14ac:dyDescent="0.2">
      <c r="Y521" s="983"/>
    </row>
    <row r="522" spans="25:25" x14ac:dyDescent="0.2">
      <c r="Y522" s="983"/>
    </row>
    <row r="523" spans="25:25" x14ac:dyDescent="0.2">
      <c r="Y523" s="983"/>
    </row>
    <row r="524" spans="25:25" x14ac:dyDescent="0.2">
      <c r="Y524" s="983"/>
    </row>
    <row r="525" spans="25:25" x14ac:dyDescent="0.2">
      <c r="Y525" s="983"/>
    </row>
    <row r="526" spans="25:25" x14ac:dyDescent="0.2">
      <c r="Y526" s="983"/>
    </row>
    <row r="527" spans="25:25" x14ac:dyDescent="0.2">
      <c r="Y527" s="983"/>
    </row>
    <row r="528" spans="25:25" x14ac:dyDescent="0.2">
      <c r="Y528" s="983"/>
    </row>
    <row r="529" spans="25:25" x14ac:dyDescent="0.2">
      <c r="Y529" s="983"/>
    </row>
    <row r="530" spans="25:25" x14ac:dyDescent="0.2">
      <c r="Y530" s="983"/>
    </row>
    <row r="531" spans="25:25" x14ac:dyDescent="0.2">
      <c r="Y531" s="983"/>
    </row>
    <row r="532" spans="25:25" x14ac:dyDescent="0.2">
      <c r="Y532" s="983"/>
    </row>
    <row r="533" spans="25:25" x14ac:dyDescent="0.2">
      <c r="Y533" s="983"/>
    </row>
    <row r="534" spans="25:25" x14ac:dyDescent="0.2">
      <c r="Y534" s="983"/>
    </row>
    <row r="535" spans="25:25" x14ac:dyDescent="0.2">
      <c r="Y535" s="983"/>
    </row>
    <row r="536" spans="25:25" x14ac:dyDescent="0.2">
      <c r="Y536" s="983"/>
    </row>
    <row r="537" spans="25:25" x14ac:dyDescent="0.2">
      <c r="Y537" s="983"/>
    </row>
    <row r="538" spans="25:25" x14ac:dyDescent="0.2">
      <c r="Y538" s="983"/>
    </row>
    <row r="539" spans="25:25" x14ac:dyDescent="0.2">
      <c r="Y539" s="983"/>
    </row>
    <row r="540" spans="25:25" x14ac:dyDescent="0.2">
      <c r="Y540" s="983"/>
    </row>
    <row r="541" spans="25:25" x14ac:dyDescent="0.2">
      <c r="Y541" s="983"/>
    </row>
    <row r="542" spans="25:25" x14ac:dyDescent="0.2">
      <c r="Y542" s="983"/>
    </row>
    <row r="543" spans="25:25" x14ac:dyDescent="0.2">
      <c r="Y543" s="983"/>
    </row>
    <row r="544" spans="25:25" x14ac:dyDescent="0.2">
      <c r="Y544" s="983"/>
    </row>
    <row r="545" spans="25:25" x14ac:dyDescent="0.2">
      <c r="Y545" s="983"/>
    </row>
    <row r="546" spans="25:25" x14ac:dyDescent="0.2">
      <c r="Y546" s="983"/>
    </row>
    <row r="547" spans="25:25" x14ac:dyDescent="0.2">
      <c r="Y547" s="983"/>
    </row>
    <row r="548" spans="25:25" x14ac:dyDescent="0.2">
      <c r="Y548" s="983"/>
    </row>
    <row r="549" spans="25:25" x14ac:dyDescent="0.2">
      <c r="Y549" s="983"/>
    </row>
    <row r="550" spans="25:25" x14ac:dyDescent="0.2">
      <c r="Y550" s="983"/>
    </row>
    <row r="551" spans="25:25" x14ac:dyDescent="0.2">
      <c r="Y551" s="983"/>
    </row>
    <row r="552" spans="25:25" x14ac:dyDescent="0.2">
      <c r="Y552" s="983"/>
    </row>
    <row r="553" spans="25:25" x14ac:dyDescent="0.2">
      <c r="Y553" s="983"/>
    </row>
    <row r="554" spans="25:25" x14ac:dyDescent="0.2">
      <c r="Y554" s="983"/>
    </row>
    <row r="555" spans="25:25" x14ac:dyDescent="0.2">
      <c r="Y555" s="983"/>
    </row>
    <row r="556" spans="25:25" x14ac:dyDescent="0.2">
      <c r="Y556" s="983"/>
    </row>
    <row r="557" spans="25:25" x14ac:dyDescent="0.2">
      <c r="Y557" s="983"/>
    </row>
    <row r="558" spans="25:25" x14ac:dyDescent="0.2">
      <c r="Y558" s="983"/>
    </row>
    <row r="559" spans="25:25" x14ac:dyDescent="0.2">
      <c r="Y559" s="983"/>
    </row>
    <row r="560" spans="25:25" x14ac:dyDescent="0.2">
      <c r="Y560" s="983"/>
    </row>
    <row r="561" spans="25:25" x14ac:dyDescent="0.2">
      <c r="Y561" s="983"/>
    </row>
    <row r="562" spans="25:25" x14ac:dyDescent="0.2">
      <c r="Y562" s="983"/>
    </row>
    <row r="563" spans="25:25" x14ac:dyDescent="0.2">
      <c r="Y563" s="983"/>
    </row>
    <row r="564" spans="25:25" x14ac:dyDescent="0.2">
      <c r="Y564" s="983"/>
    </row>
    <row r="565" spans="25:25" x14ac:dyDescent="0.2">
      <c r="Y565" s="983"/>
    </row>
    <row r="566" spans="25:25" x14ac:dyDescent="0.2">
      <c r="Y566" s="983"/>
    </row>
    <row r="567" spans="25:25" x14ac:dyDescent="0.2">
      <c r="Y567" s="983"/>
    </row>
    <row r="568" spans="25:25" x14ac:dyDescent="0.2">
      <c r="Y568" s="983"/>
    </row>
    <row r="569" spans="25:25" x14ac:dyDescent="0.2">
      <c r="Y569" s="983"/>
    </row>
    <row r="570" spans="25:25" x14ac:dyDescent="0.2">
      <c r="Y570" s="983"/>
    </row>
    <row r="571" spans="25:25" x14ac:dyDescent="0.2">
      <c r="Y571" s="983"/>
    </row>
    <row r="572" spans="25:25" x14ac:dyDescent="0.2">
      <c r="Y572" s="983"/>
    </row>
    <row r="573" spans="25:25" x14ac:dyDescent="0.2">
      <c r="Y573" s="983"/>
    </row>
    <row r="574" spans="25:25" x14ac:dyDescent="0.2">
      <c r="Y574" s="983"/>
    </row>
    <row r="575" spans="25:25" x14ac:dyDescent="0.2">
      <c r="Y575" s="983"/>
    </row>
    <row r="576" spans="25:25" x14ac:dyDescent="0.2">
      <c r="Y576" s="983"/>
    </row>
    <row r="577" spans="25:25" x14ac:dyDescent="0.2">
      <c r="Y577" s="983"/>
    </row>
    <row r="578" spans="25:25" x14ac:dyDescent="0.2">
      <c r="Y578" s="983"/>
    </row>
    <row r="579" spans="25:25" x14ac:dyDescent="0.2">
      <c r="Y579" s="983"/>
    </row>
    <row r="580" spans="25:25" x14ac:dyDescent="0.2">
      <c r="Y580" s="983"/>
    </row>
    <row r="581" spans="25:25" x14ac:dyDescent="0.2">
      <c r="Y581" s="983"/>
    </row>
    <row r="582" spans="25:25" x14ac:dyDescent="0.2">
      <c r="Y582" s="983"/>
    </row>
    <row r="583" spans="25:25" x14ac:dyDescent="0.2">
      <c r="Y583" s="983"/>
    </row>
    <row r="584" spans="25:25" x14ac:dyDescent="0.2">
      <c r="Y584" s="983"/>
    </row>
    <row r="585" spans="25:25" x14ac:dyDescent="0.2">
      <c r="Y585" s="983"/>
    </row>
    <row r="586" spans="25:25" x14ac:dyDescent="0.2">
      <c r="Y586" s="983"/>
    </row>
    <row r="587" spans="25:25" x14ac:dyDescent="0.2">
      <c r="Y587" s="983"/>
    </row>
    <row r="588" spans="25:25" x14ac:dyDescent="0.2">
      <c r="Y588" s="983"/>
    </row>
    <row r="589" spans="25:25" x14ac:dyDescent="0.2">
      <c r="Y589" s="983"/>
    </row>
    <row r="590" spans="25:25" x14ac:dyDescent="0.2">
      <c r="Y590" s="983"/>
    </row>
    <row r="591" spans="25:25" x14ac:dyDescent="0.2">
      <c r="Y591" s="983"/>
    </row>
    <row r="592" spans="25:25" x14ac:dyDescent="0.2">
      <c r="Y592" s="983"/>
    </row>
    <row r="593" spans="25:25" x14ac:dyDescent="0.2">
      <c r="Y593" s="983"/>
    </row>
    <row r="594" spans="25:25" x14ac:dyDescent="0.2">
      <c r="Y594" s="983"/>
    </row>
    <row r="595" spans="25:25" x14ac:dyDescent="0.2">
      <c r="Y595" s="983"/>
    </row>
    <row r="596" spans="25:25" x14ac:dyDescent="0.2">
      <c r="Y596" s="983"/>
    </row>
    <row r="597" spans="25:25" x14ac:dyDescent="0.2">
      <c r="Y597" s="983"/>
    </row>
    <row r="598" spans="25:25" x14ac:dyDescent="0.2">
      <c r="Y598" s="983"/>
    </row>
    <row r="599" spans="25:25" x14ac:dyDescent="0.2">
      <c r="Y599" s="983"/>
    </row>
    <row r="600" spans="25:25" x14ac:dyDescent="0.2">
      <c r="Y600" s="983"/>
    </row>
    <row r="601" spans="25:25" x14ac:dyDescent="0.2">
      <c r="Y601" s="983"/>
    </row>
    <row r="602" spans="25:25" x14ac:dyDescent="0.2">
      <c r="Y602" s="983"/>
    </row>
    <row r="603" spans="25:25" x14ac:dyDescent="0.2">
      <c r="Y603" s="983"/>
    </row>
    <row r="604" spans="25:25" x14ac:dyDescent="0.2">
      <c r="Y604" s="983"/>
    </row>
    <row r="605" spans="25:25" x14ac:dyDescent="0.2">
      <c r="Y605" s="983"/>
    </row>
    <row r="606" spans="25:25" x14ac:dyDescent="0.2">
      <c r="Y606" s="983"/>
    </row>
    <row r="607" spans="25:25" x14ac:dyDescent="0.2">
      <c r="Y607" s="983"/>
    </row>
    <row r="608" spans="25:25" x14ac:dyDescent="0.2">
      <c r="Y608" s="983"/>
    </row>
    <row r="609" spans="25:25" x14ac:dyDescent="0.2">
      <c r="Y609" s="983"/>
    </row>
    <row r="610" spans="25:25" x14ac:dyDescent="0.2">
      <c r="Y610" s="983"/>
    </row>
    <row r="611" spans="25:25" x14ac:dyDescent="0.2">
      <c r="Y611" s="983"/>
    </row>
    <row r="612" spans="25:25" x14ac:dyDescent="0.2">
      <c r="Y612" s="983"/>
    </row>
    <row r="613" spans="25:25" x14ac:dyDescent="0.2">
      <c r="Y613" s="983"/>
    </row>
    <row r="614" spans="25:25" x14ac:dyDescent="0.2">
      <c r="Y614" s="983"/>
    </row>
    <row r="615" spans="25:25" x14ac:dyDescent="0.2">
      <c r="Y615" s="983"/>
    </row>
    <row r="616" spans="25:25" x14ac:dyDescent="0.2">
      <c r="Y616" s="983"/>
    </row>
    <row r="617" spans="25:25" x14ac:dyDescent="0.2">
      <c r="Y617" s="983"/>
    </row>
    <row r="618" spans="25:25" x14ac:dyDescent="0.2">
      <c r="Y618" s="983"/>
    </row>
    <row r="619" spans="25:25" x14ac:dyDescent="0.2">
      <c r="Y619" s="983"/>
    </row>
    <row r="620" spans="25:25" x14ac:dyDescent="0.2">
      <c r="Y620" s="983"/>
    </row>
    <row r="621" spans="25:25" x14ac:dyDescent="0.2">
      <c r="Y621" s="983"/>
    </row>
    <row r="622" spans="25:25" x14ac:dyDescent="0.2">
      <c r="Y622" s="983"/>
    </row>
    <row r="623" spans="25:25" x14ac:dyDescent="0.2">
      <c r="Y623" s="983"/>
    </row>
    <row r="624" spans="25:25" x14ac:dyDescent="0.2">
      <c r="Y624" s="983"/>
    </row>
    <row r="625" spans="25:25" x14ac:dyDescent="0.2">
      <c r="Y625" s="983"/>
    </row>
    <row r="626" spans="25:25" x14ac:dyDescent="0.2">
      <c r="Y626" s="983"/>
    </row>
    <row r="627" spans="25:25" x14ac:dyDescent="0.2">
      <c r="Y627" s="983"/>
    </row>
    <row r="628" spans="25:25" x14ac:dyDescent="0.2">
      <c r="Y628" s="983"/>
    </row>
    <row r="629" spans="25:25" x14ac:dyDescent="0.2">
      <c r="Y629" s="983"/>
    </row>
    <row r="630" spans="25:25" x14ac:dyDescent="0.2">
      <c r="Y630" s="983"/>
    </row>
    <row r="631" spans="25:25" x14ac:dyDescent="0.2">
      <c r="Y631" s="983"/>
    </row>
    <row r="632" spans="25:25" x14ac:dyDescent="0.2">
      <c r="Y632" s="983"/>
    </row>
    <row r="633" spans="25:25" x14ac:dyDescent="0.2">
      <c r="Y633" s="983"/>
    </row>
    <row r="634" spans="25:25" x14ac:dyDescent="0.2">
      <c r="Y634" s="983"/>
    </row>
    <row r="635" spans="25:25" x14ac:dyDescent="0.2">
      <c r="Y635" s="983"/>
    </row>
    <row r="636" spans="25:25" x14ac:dyDescent="0.2">
      <c r="Y636" s="983"/>
    </row>
    <row r="637" spans="25:25" x14ac:dyDescent="0.2">
      <c r="Y637" s="983"/>
    </row>
    <row r="638" spans="25:25" x14ac:dyDescent="0.2">
      <c r="Y638" s="983"/>
    </row>
    <row r="639" spans="25:25" x14ac:dyDescent="0.2">
      <c r="Y639" s="983"/>
    </row>
    <row r="640" spans="25:25" x14ac:dyDescent="0.2">
      <c r="Y640" s="983"/>
    </row>
    <row r="641" spans="25:25" x14ac:dyDescent="0.2">
      <c r="Y641" s="983"/>
    </row>
    <row r="642" spans="25:25" x14ac:dyDescent="0.2">
      <c r="Y642" s="983"/>
    </row>
    <row r="643" spans="25:25" x14ac:dyDescent="0.2">
      <c r="Y643" s="983"/>
    </row>
    <row r="644" spans="25:25" x14ac:dyDescent="0.2">
      <c r="Y644" s="983"/>
    </row>
    <row r="645" spans="25:25" x14ac:dyDescent="0.2">
      <c r="Y645" s="983"/>
    </row>
    <row r="646" spans="25:25" x14ac:dyDescent="0.2">
      <c r="Y646" s="983"/>
    </row>
    <row r="647" spans="25:25" x14ac:dyDescent="0.2">
      <c r="Y647" s="983"/>
    </row>
    <row r="648" spans="25:25" x14ac:dyDescent="0.2">
      <c r="Y648" s="983"/>
    </row>
    <row r="649" spans="25:25" x14ac:dyDescent="0.2">
      <c r="Y649" s="983"/>
    </row>
    <row r="650" spans="25:25" x14ac:dyDescent="0.2">
      <c r="Y650" s="983"/>
    </row>
    <row r="651" spans="25:25" x14ac:dyDescent="0.2">
      <c r="Y651" s="983"/>
    </row>
  </sheetData>
  <sheetProtection formatCells="0" formatColumns="0" formatRows="0"/>
  <mergeCells count="35">
    <mergeCell ref="B28:B30"/>
    <mergeCell ref="C28:C30"/>
    <mergeCell ref="D28:D30"/>
    <mergeCell ref="B6:C6"/>
    <mergeCell ref="D6:F6"/>
    <mergeCell ref="B7:C7"/>
    <mergeCell ref="D7:F7"/>
    <mergeCell ref="B8:C8"/>
    <mergeCell ref="D8:F8"/>
    <mergeCell ref="B9:C9"/>
    <mergeCell ref="D9:F9"/>
    <mergeCell ref="B11:M11"/>
    <mergeCell ref="D13:D15"/>
    <mergeCell ref="A1:B4"/>
    <mergeCell ref="C1:T1"/>
    <mergeCell ref="C2:T2"/>
    <mergeCell ref="C3:T3"/>
    <mergeCell ref="C4:H4"/>
    <mergeCell ref="I4:T4"/>
    <mergeCell ref="N11:Z11"/>
    <mergeCell ref="AA11:AB11"/>
    <mergeCell ref="B25:B27"/>
    <mergeCell ref="C25:C27"/>
    <mergeCell ref="D25:D27"/>
    <mergeCell ref="B22:B24"/>
    <mergeCell ref="C22:C24"/>
    <mergeCell ref="D22:D24"/>
    <mergeCell ref="B16:B18"/>
    <mergeCell ref="B13:B15"/>
    <mergeCell ref="B19:B21"/>
    <mergeCell ref="C19:C21"/>
    <mergeCell ref="D19:D21"/>
    <mergeCell ref="C16:C18"/>
    <mergeCell ref="D16:D18"/>
    <mergeCell ref="C13:C15"/>
  </mergeCells>
  <pageMargins left="0.7" right="0.7" top="0.75" bottom="0.75" header="0.3" footer="0.3"/>
  <pageSetup paperSize="9" scale="3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U67"/>
  <sheetViews>
    <sheetView topLeftCell="A4" zoomScale="80" zoomScaleNormal="80" zoomScaleSheetLayoutView="100" zoomScalePageLayoutView="70" workbookViewId="0">
      <selection activeCell="F21" sqref="F21:I21"/>
    </sheetView>
  </sheetViews>
  <sheetFormatPr baseColWidth="10" defaultRowHeight="12.75" x14ac:dyDescent="0.2"/>
  <cols>
    <col min="1" max="1" width="1" style="149" customWidth="1"/>
    <col min="2" max="2" width="25.42578125" style="180" customWidth="1"/>
    <col min="3" max="3" width="14.5703125" style="149" customWidth="1"/>
    <col min="4" max="4" width="20.140625" style="149" customWidth="1"/>
    <col min="5" max="5" width="16.42578125" style="149" customWidth="1"/>
    <col min="6" max="6" width="25" style="149" customWidth="1"/>
    <col min="7" max="7" width="22" style="148" customWidth="1"/>
    <col min="8" max="8" width="20.5703125" style="149" customWidth="1"/>
    <col min="9" max="9" width="19.140625" style="149" customWidth="1"/>
    <col min="10" max="11" width="22.42578125" style="181" customWidth="1"/>
    <col min="12" max="21" width="11.42578125" style="181"/>
    <col min="22" max="16384" width="11.42578125" style="149"/>
  </cols>
  <sheetData>
    <row r="1" spans="2:21" ht="6" customHeight="1" thickBot="1" x14ac:dyDescent="0.25"/>
    <row r="2" spans="2:21" ht="33.75" customHeight="1" x14ac:dyDescent="0.2">
      <c r="B2" s="679"/>
      <c r="C2" s="682" t="s">
        <v>104</v>
      </c>
      <c r="D2" s="682"/>
      <c r="E2" s="682"/>
      <c r="F2" s="682"/>
      <c r="G2" s="682"/>
      <c r="H2" s="682"/>
      <c r="I2" s="682"/>
      <c r="J2" s="373"/>
      <c r="K2" s="373"/>
      <c r="L2" s="373"/>
      <c r="M2" s="373"/>
      <c r="N2" s="373"/>
      <c r="U2" s="149"/>
    </row>
    <row r="3" spans="2:21" ht="25.5" customHeight="1" x14ac:dyDescent="0.2">
      <c r="B3" s="680"/>
      <c r="C3" s="681" t="s">
        <v>18</v>
      </c>
      <c r="D3" s="681"/>
      <c r="E3" s="681"/>
      <c r="F3" s="681"/>
      <c r="G3" s="681"/>
      <c r="H3" s="681"/>
      <c r="I3" s="681"/>
      <c r="J3" s="374"/>
      <c r="K3" s="374"/>
      <c r="L3" s="374"/>
      <c r="M3" s="374"/>
      <c r="N3" s="374"/>
      <c r="U3" s="149"/>
    </row>
    <row r="4" spans="2:21" ht="25.5" customHeight="1" x14ac:dyDescent="0.2">
      <c r="B4" s="680"/>
      <c r="C4" s="681" t="s">
        <v>0</v>
      </c>
      <c r="D4" s="681"/>
      <c r="E4" s="681"/>
      <c r="F4" s="681"/>
      <c r="G4" s="681"/>
      <c r="H4" s="681"/>
      <c r="I4" s="681"/>
      <c r="J4" s="374"/>
      <c r="K4" s="374"/>
      <c r="L4" s="374"/>
      <c r="M4" s="374"/>
      <c r="N4" s="374"/>
      <c r="U4" s="149"/>
    </row>
    <row r="5" spans="2:21" ht="25.5" customHeight="1" x14ac:dyDescent="0.2">
      <c r="B5" s="680"/>
      <c r="C5" s="681" t="s">
        <v>38</v>
      </c>
      <c r="D5" s="681"/>
      <c r="E5" s="681"/>
      <c r="F5" s="681"/>
      <c r="G5" s="683" t="s">
        <v>103</v>
      </c>
      <c r="H5" s="683"/>
      <c r="I5" s="683"/>
      <c r="J5" s="374"/>
      <c r="K5" s="374"/>
      <c r="L5" s="374"/>
      <c r="M5" s="374"/>
      <c r="N5" s="374"/>
      <c r="U5" s="149"/>
    </row>
    <row r="6" spans="2:21" ht="23.25" customHeight="1" x14ac:dyDescent="0.2">
      <c r="B6" s="601" t="s">
        <v>1</v>
      </c>
      <c r="C6" s="602"/>
      <c r="D6" s="602"/>
      <c r="E6" s="602"/>
      <c r="F6" s="602"/>
      <c r="G6" s="602"/>
      <c r="H6" s="602"/>
      <c r="I6" s="603"/>
      <c r="J6" s="2"/>
      <c r="K6" s="2"/>
    </row>
    <row r="7" spans="2:21" ht="24" customHeight="1" x14ac:dyDescent="0.2">
      <c r="B7" s="605" t="s">
        <v>37</v>
      </c>
      <c r="C7" s="606"/>
      <c r="D7" s="606"/>
      <c r="E7" s="606"/>
      <c r="F7" s="606"/>
      <c r="G7" s="606"/>
      <c r="H7" s="606"/>
      <c r="I7" s="607"/>
      <c r="J7" s="182"/>
      <c r="K7" s="182"/>
    </row>
    <row r="8" spans="2:21" ht="24" customHeight="1" x14ac:dyDescent="0.2">
      <c r="B8" s="608" t="s">
        <v>19</v>
      </c>
      <c r="C8" s="609"/>
      <c r="D8" s="609"/>
      <c r="E8" s="609"/>
      <c r="F8" s="609"/>
      <c r="G8" s="609"/>
      <c r="H8" s="609"/>
      <c r="I8" s="610"/>
      <c r="J8" s="182"/>
      <c r="K8" s="182"/>
      <c r="N8" s="291" t="s">
        <v>57</v>
      </c>
    </row>
    <row r="9" spans="2:21" ht="30.75" customHeight="1" x14ac:dyDescent="0.2">
      <c r="B9" s="292" t="s">
        <v>101</v>
      </c>
      <c r="C9" s="293">
        <v>1</v>
      </c>
      <c r="D9" s="597" t="s">
        <v>102</v>
      </c>
      <c r="E9" s="598"/>
      <c r="F9" s="694" t="s">
        <v>362</v>
      </c>
      <c r="G9" s="695"/>
      <c r="H9" s="695"/>
      <c r="I9" s="696"/>
      <c r="J9" s="294"/>
      <c r="K9" s="294"/>
      <c r="M9" s="290" t="s">
        <v>22</v>
      </c>
      <c r="N9" s="291" t="s">
        <v>58</v>
      </c>
    </row>
    <row r="10" spans="2:21" ht="30.75" customHeight="1" x14ac:dyDescent="0.2">
      <c r="B10" s="292" t="s">
        <v>41</v>
      </c>
      <c r="C10" s="295" t="s">
        <v>89</v>
      </c>
      <c r="D10" s="597" t="s">
        <v>40</v>
      </c>
      <c r="E10" s="598"/>
      <c r="F10" s="599" t="s">
        <v>332</v>
      </c>
      <c r="G10" s="600"/>
      <c r="H10" s="296" t="s">
        <v>46</v>
      </c>
      <c r="I10" s="297" t="s">
        <v>89</v>
      </c>
      <c r="J10" s="190"/>
      <c r="K10" s="190"/>
      <c r="M10" s="290" t="s">
        <v>23</v>
      </c>
      <c r="N10" s="291" t="s">
        <v>59</v>
      </c>
    </row>
    <row r="11" spans="2:21" ht="30.75" customHeight="1" x14ac:dyDescent="0.2">
      <c r="B11" s="292" t="s">
        <v>47</v>
      </c>
      <c r="C11" s="604" t="s">
        <v>333</v>
      </c>
      <c r="D11" s="604"/>
      <c r="E11" s="604"/>
      <c r="F11" s="604"/>
      <c r="G11" s="296" t="s">
        <v>48</v>
      </c>
      <c r="H11" s="595">
        <v>7544</v>
      </c>
      <c r="I11" s="596"/>
      <c r="J11" s="298"/>
      <c r="K11" s="298"/>
      <c r="M11" s="290" t="s">
        <v>24</v>
      </c>
      <c r="N11" s="291" t="s">
        <v>60</v>
      </c>
    </row>
    <row r="12" spans="2:21" ht="30.75" customHeight="1" x14ac:dyDescent="0.2">
      <c r="B12" s="292" t="s">
        <v>49</v>
      </c>
      <c r="C12" s="590" t="s">
        <v>22</v>
      </c>
      <c r="D12" s="590"/>
      <c r="E12" s="590"/>
      <c r="F12" s="590"/>
      <c r="G12" s="296" t="s">
        <v>50</v>
      </c>
      <c r="H12" s="593" t="s">
        <v>334</v>
      </c>
      <c r="I12" s="594"/>
      <c r="J12" s="299"/>
      <c r="K12" s="299"/>
      <c r="M12" s="300" t="s">
        <v>25</v>
      </c>
    </row>
    <row r="13" spans="2:21" ht="30.75" customHeight="1" x14ac:dyDescent="0.2">
      <c r="B13" s="292" t="s">
        <v>51</v>
      </c>
      <c r="C13" s="591" t="s">
        <v>97</v>
      </c>
      <c r="D13" s="591"/>
      <c r="E13" s="591"/>
      <c r="F13" s="591"/>
      <c r="G13" s="591"/>
      <c r="H13" s="591"/>
      <c r="I13" s="592"/>
      <c r="J13" s="301"/>
      <c r="K13" s="301"/>
      <c r="M13" s="300"/>
    </row>
    <row r="14" spans="2:21" ht="30.75" customHeight="1" x14ac:dyDescent="0.2">
      <c r="B14" s="292" t="s">
        <v>52</v>
      </c>
      <c r="C14" s="688" t="str">
        <f>+'Sección 1. Metas - Magnitud'!E15</f>
        <v>256 - Lograr un índice nivel medio de desarrollo institucional en el sector movilidad</v>
      </c>
      <c r="D14" s="689"/>
      <c r="E14" s="689"/>
      <c r="F14" s="689"/>
      <c r="G14" s="689"/>
      <c r="H14" s="689"/>
      <c r="I14" s="690"/>
      <c r="J14" s="190"/>
      <c r="K14" s="190"/>
      <c r="M14" s="300"/>
      <c r="N14" s="291" t="s">
        <v>88</v>
      </c>
    </row>
    <row r="15" spans="2:21" ht="30.75" customHeight="1" x14ac:dyDescent="0.2">
      <c r="B15" s="292" t="s">
        <v>53</v>
      </c>
      <c r="C15" s="614" t="s">
        <v>366</v>
      </c>
      <c r="D15" s="614"/>
      <c r="E15" s="614"/>
      <c r="F15" s="614"/>
      <c r="G15" s="296" t="s">
        <v>54</v>
      </c>
      <c r="H15" s="652" t="s">
        <v>32</v>
      </c>
      <c r="I15" s="653"/>
      <c r="J15" s="190"/>
      <c r="K15" s="190"/>
      <c r="M15" s="300" t="s">
        <v>26</v>
      </c>
      <c r="N15" s="291" t="s">
        <v>89</v>
      </c>
    </row>
    <row r="16" spans="2:21" ht="30.75" customHeight="1" x14ac:dyDescent="0.2">
      <c r="B16" s="292" t="s">
        <v>55</v>
      </c>
      <c r="C16" s="691" t="s">
        <v>409</v>
      </c>
      <c r="D16" s="692"/>
      <c r="E16" s="692"/>
      <c r="F16" s="693"/>
      <c r="G16" s="296" t="s">
        <v>56</v>
      </c>
      <c r="H16" s="652" t="s">
        <v>57</v>
      </c>
      <c r="I16" s="653"/>
      <c r="J16" s="190"/>
      <c r="K16" s="190"/>
      <c r="M16" s="300" t="s">
        <v>27</v>
      </c>
    </row>
    <row r="17" spans="2:14" ht="40.5" customHeight="1" x14ac:dyDescent="0.2">
      <c r="B17" s="292" t="s">
        <v>61</v>
      </c>
      <c r="C17" s="616" t="s">
        <v>385</v>
      </c>
      <c r="D17" s="616"/>
      <c r="E17" s="616"/>
      <c r="F17" s="616"/>
      <c r="G17" s="616"/>
      <c r="H17" s="616"/>
      <c r="I17" s="617"/>
      <c r="J17" s="301"/>
      <c r="K17" s="301"/>
      <c r="M17" s="300" t="s">
        <v>28</v>
      </c>
      <c r="N17" s="291" t="s">
        <v>90</v>
      </c>
    </row>
    <row r="18" spans="2:14" ht="30.75" customHeight="1" x14ac:dyDescent="0.2">
      <c r="B18" s="292" t="s">
        <v>62</v>
      </c>
      <c r="C18" s="618" t="s">
        <v>383</v>
      </c>
      <c r="D18" s="619"/>
      <c r="E18" s="619"/>
      <c r="F18" s="619"/>
      <c r="G18" s="619"/>
      <c r="H18" s="619"/>
      <c r="I18" s="620"/>
      <c r="J18" s="302"/>
      <c r="K18" s="302"/>
      <c r="M18" s="300" t="s">
        <v>29</v>
      </c>
      <c r="N18" s="291" t="s">
        <v>91</v>
      </c>
    </row>
    <row r="19" spans="2:14" ht="30.75" customHeight="1" x14ac:dyDescent="0.2">
      <c r="B19" s="292" t="s">
        <v>63</v>
      </c>
      <c r="C19" s="614" t="s">
        <v>374</v>
      </c>
      <c r="D19" s="614"/>
      <c r="E19" s="614"/>
      <c r="F19" s="614"/>
      <c r="G19" s="614"/>
      <c r="H19" s="614"/>
      <c r="I19" s="615"/>
      <c r="J19" s="189"/>
      <c r="K19" s="189"/>
      <c r="M19" s="300"/>
      <c r="N19" s="291" t="s">
        <v>92</v>
      </c>
    </row>
    <row r="20" spans="2:14" ht="30.75" customHeight="1" x14ac:dyDescent="0.2">
      <c r="B20" s="292" t="s">
        <v>64</v>
      </c>
      <c r="C20" s="636" t="s">
        <v>335</v>
      </c>
      <c r="D20" s="636"/>
      <c r="E20" s="636"/>
      <c r="F20" s="636"/>
      <c r="G20" s="636"/>
      <c r="H20" s="636"/>
      <c r="I20" s="637"/>
      <c r="J20" s="303"/>
      <c r="K20" s="303"/>
      <c r="M20" s="300" t="s">
        <v>32</v>
      </c>
      <c r="N20" s="291" t="s">
        <v>93</v>
      </c>
    </row>
    <row r="21" spans="2:14" ht="27.75" customHeight="1" x14ac:dyDescent="0.2">
      <c r="B21" s="686" t="s">
        <v>65</v>
      </c>
      <c r="C21" s="621" t="s">
        <v>42</v>
      </c>
      <c r="D21" s="621"/>
      <c r="E21" s="621"/>
      <c r="F21" s="622" t="s">
        <v>43</v>
      </c>
      <c r="G21" s="622"/>
      <c r="H21" s="622"/>
      <c r="I21" s="623"/>
      <c r="J21" s="304"/>
      <c r="K21" s="304"/>
      <c r="M21" s="300" t="s">
        <v>33</v>
      </c>
      <c r="N21" s="291" t="s">
        <v>94</v>
      </c>
    </row>
    <row r="22" spans="2:14" ht="27" customHeight="1" x14ac:dyDescent="0.2">
      <c r="B22" s="687"/>
      <c r="C22" s="611" t="s">
        <v>364</v>
      </c>
      <c r="D22" s="612"/>
      <c r="E22" s="613"/>
      <c r="F22" s="614" t="s">
        <v>365</v>
      </c>
      <c r="G22" s="614"/>
      <c r="H22" s="614"/>
      <c r="I22" s="615"/>
      <c r="J22" s="189"/>
      <c r="K22" s="189"/>
      <c r="M22" s="300" t="s">
        <v>34</v>
      </c>
      <c r="N22" s="291" t="s">
        <v>95</v>
      </c>
    </row>
    <row r="23" spans="2:14" ht="39.75" customHeight="1" x14ac:dyDescent="0.2">
      <c r="B23" s="292" t="s">
        <v>66</v>
      </c>
      <c r="C23" s="652" t="s">
        <v>335</v>
      </c>
      <c r="D23" s="652"/>
      <c r="E23" s="652"/>
      <c r="F23" s="652" t="s">
        <v>335</v>
      </c>
      <c r="G23" s="652"/>
      <c r="H23" s="652"/>
      <c r="I23" s="653"/>
      <c r="J23" s="190"/>
      <c r="K23" s="190"/>
      <c r="M23" s="300"/>
      <c r="N23" s="291" t="s">
        <v>96</v>
      </c>
    </row>
    <row r="24" spans="2:14" ht="30.75" customHeight="1" x14ac:dyDescent="0.2">
      <c r="B24" s="305" t="s">
        <v>67</v>
      </c>
      <c r="C24" s="654" t="s">
        <v>384</v>
      </c>
      <c r="D24" s="655"/>
      <c r="E24" s="656"/>
      <c r="F24" s="654" t="s">
        <v>386</v>
      </c>
      <c r="G24" s="655"/>
      <c r="H24" s="655"/>
      <c r="I24" s="657"/>
      <c r="J24" s="302"/>
      <c r="K24" s="302"/>
      <c r="M24" s="306"/>
      <c r="N24" s="291" t="s">
        <v>97</v>
      </c>
    </row>
    <row r="25" spans="2:14" ht="29.25" customHeight="1" x14ac:dyDescent="0.2">
      <c r="B25" s="305" t="s">
        <v>68</v>
      </c>
      <c r="C25" s="643">
        <v>43831</v>
      </c>
      <c r="D25" s="644"/>
      <c r="E25" s="644"/>
      <c r="F25" s="307" t="s">
        <v>99</v>
      </c>
      <c r="G25" s="645">
        <v>1</v>
      </c>
      <c r="H25" s="646"/>
      <c r="I25" s="647"/>
      <c r="J25" s="308"/>
      <c r="K25" s="308"/>
      <c r="M25" s="306"/>
    </row>
    <row r="26" spans="2:14" ht="27" customHeight="1" x14ac:dyDescent="0.2">
      <c r="B26" s="305" t="s">
        <v>98</v>
      </c>
      <c r="C26" s="643">
        <v>43982</v>
      </c>
      <c r="D26" s="644"/>
      <c r="E26" s="644"/>
      <c r="F26" s="307" t="s">
        <v>69</v>
      </c>
      <c r="G26" s="648">
        <v>1</v>
      </c>
      <c r="H26" s="649"/>
      <c r="I26" s="650"/>
      <c r="J26" s="309"/>
      <c r="K26" s="309"/>
      <c r="M26" s="306"/>
    </row>
    <row r="27" spans="2:14" ht="42" customHeight="1" x14ac:dyDescent="0.2">
      <c r="B27" s="310" t="s">
        <v>100</v>
      </c>
      <c r="C27" s="674" t="s">
        <v>28</v>
      </c>
      <c r="D27" s="675"/>
      <c r="E27" s="676"/>
      <c r="F27" s="311" t="s">
        <v>70</v>
      </c>
      <c r="G27" s="645" t="s">
        <v>336</v>
      </c>
      <c r="H27" s="646"/>
      <c r="I27" s="647"/>
      <c r="J27" s="304"/>
      <c r="K27" s="304"/>
      <c r="M27" s="306"/>
    </row>
    <row r="28" spans="2:14" ht="30" customHeight="1" x14ac:dyDescent="0.2">
      <c r="B28" s="658" t="s">
        <v>20</v>
      </c>
      <c r="C28" s="659"/>
      <c r="D28" s="659"/>
      <c r="E28" s="659"/>
      <c r="F28" s="659"/>
      <c r="G28" s="659"/>
      <c r="H28" s="659"/>
      <c r="I28" s="660"/>
      <c r="J28" s="182"/>
      <c r="K28" s="182"/>
      <c r="M28" s="306"/>
    </row>
    <row r="29" spans="2:14" ht="56.25" customHeight="1" x14ac:dyDescent="0.2">
      <c r="B29" s="312" t="s">
        <v>2</v>
      </c>
      <c r="C29" s="313" t="s">
        <v>71</v>
      </c>
      <c r="D29" s="313" t="s">
        <v>44</v>
      </c>
      <c r="E29" s="313" t="s">
        <v>72</v>
      </c>
      <c r="F29" s="313" t="s">
        <v>45</v>
      </c>
      <c r="G29" s="314" t="s">
        <v>13</v>
      </c>
      <c r="H29" s="314" t="s">
        <v>14</v>
      </c>
      <c r="I29" s="315" t="s">
        <v>15</v>
      </c>
      <c r="J29" s="189"/>
      <c r="K29" s="189"/>
      <c r="M29" s="306"/>
    </row>
    <row r="30" spans="2:14" ht="19.5" customHeight="1" x14ac:dyDescent="0.2">
      <c r="B30" s="316" t="s">
        <v>3</v>
      </c>
      <c r="C30" s="317">
        <v>0</v>
      </c>
      <c r="D30" s="318">
        <f>+C30</f>
        <v>0</v>
      </c>
      <c r="E30" s="319">
        <v>0</v>
      </c>
      <c r="F30" s="320">
        <f>+E30</f>
        <v>0</v>
      </c>
      <c r="G30" s="321" t="e">
        <f>+C30/E30</f>
        <v>#DIV/0!</v>
      </c>
      <c r="H30" s="322" t="e">
        <f>+D30/F30</f>
        <v>#DIV/0!</v>
      </c>
      <c r="I30" s="323">
        <f>+D30/$G$26</f>
        <v>0</v>
      </c>
      <c r="J30" s="324"/>
      <c r="K30" s="324"/>
      <c r="M30" s="306"/>
    </row>
    <row r="31" spans="2:14" ht="19.5" customHeight="1" x14ac:dyDescent="0.2">
      <c r="B31" s="316" t="s">
        <v>4</v>
      </c>
      <c r="C31" s="317">
        <v>0</v>
      </c>
      <c r="D31" s="318">
        <f>+D30*C31</f>
        <v>0</v>
      </c>
      <c r="E31" s="319">
        <v>0</v>
      </c>
      <c r="F31" s="320">
        <f>+E31+F30</f>
        <v>0</v>
      </c>
      <c r="G31" s="321" t="e">
        <f t="shared" ref="G31:G41" si="0">+C31/E31</f>
        <v>#DIV/0!</v>
      </c>
      <c r="H31" s="322" t="e">
        <f t="shared" ref="H31:H41" si="1">+D31/F31</f>
        <v>#DIV/0!</v>
      </c>
      <c r="I31" s="323">
        <f>+D31/$G$26</f>
        <v>0</v>
      </c>
      <c r="J31" s="324"/>
      <c r="K31" s="324"/>
      <c r="M31" s="306"/>
    </row>
    <row r="32" spans="2:14" ht="19.5" customHeight="1" x14ac:dyDescent="0.2">
      <c r="B32" s="316" t="s">
        <v>5</v>
      </c>
      <c r="C32" s="317">
        <v>1</v>
      </c>
      <c r="D32" s="318">
        <f t="shared" ref="D32:D34" si="2">+D31*C32</f>
        <v>0</v>
      </c>
      <c r="E32" s="319">
        <v>1</v>
      </c>
      <c r="F32" s="320">
        <f t="shared" ref="F32:F41" si="3">+E32+F31</f>
        <v>1</v>
      </c>
      <c r="G32" s="321">
        <f t="shared" si="0"/>
        <v>1</v>
      </c>
      <c r="H32" s="322">
        <f t="shared" si="1"/>
        <v>0</v>
      </c>
      <c r="I32" s="323">
        <f t="shared" ref="I32:I41" si="4">+D32/$G$26</f>
        <v>0</v>
      </c>
      <c r="J32" s="324"/>
      <c r="K32" s="324"/>
      <c r="M32" s="306"/>
    </row>
    <row r="33" spans="2:11" ht="19.5" customHeight="1" x14ac:dyDescent="0.2">
      <c r="B33" s="316" t="s">
        <v>6</v>
      </c>
      <c r="C33" s="317">
        <v>0</v>
      </c>
      <c r="D33" s="318">
        <f t="shared" si="2"/>
        <v>0</v>
      </c>
      <c r="E33" s="319">
        <v>0</v>
      </c>
      <c r="F33" s="320">
        <f t="shared" si="3"/>
        <v>1</v>
      </c>
      <c r="G33" s="321" t="e">
        <f t="shared" si="0"/>
        <v>#DIV/0!</v>
      </c>
      <c r="H33" s="322">
        <f t="shared" si="1"/>
        <v>0</v>
      </c>
      <c r="I33" s="323">
        <f t="shared" si="4"/>
        <v>0</v>
      </c>
      <c r="J33" s="324"/>
      <c r="K33" s="324"/>
    </row>
    <row r="34" spans="2:11" ht="19.5" customHeight="1" x14ac:dyDescent="0.2">
      <c r="B34" s="316" t="s">
        <v>7</v>
      </c>
      <c r="C34" s="317">
        <v>0</v>
      </c>
      <c r="D34" s="318">
        <f t="shared" si="2"/>
        <v>0</v>
      </c>
      <c r="E34" s="319">
        <v>0</v>
      </c>
      <c r="F34" s="320">
        <f t="shared" si="3"/>
        <v>1</v>
      </c>
      <c r="G34" s="321" t="e">
        <f t="shared" si="0"/>
        <v>#DIV/0!</v>
      </c>
      <c r="H34" s="322">
        <f t="shared" si="1"/>
        <v>0</v>
      </c>
      <c r="I34" s="323">
        <f t="shared" si="4"/>
        <v>0</v>
      </c>
      <c r="J34" s="324"/>
      <c r="K34" s="324"/>
    </row>
    <row r="35" spans="2:11" ht="19.5" hidden="1" customHeight="1" x14ac:dyDescent="0.2">
      <c r="B35" s="316" t="s">
        <v>8</v>
      </c>
      <c r="C35" s="317">
        <v>0</v>
      </c>
      <c r="D35" s="318">
        <f t="shared" ref="D35:D41" si="5">+D34+C35</f>
        <v>0</v>
      </c>
      <c r="E35" s="319">
        <v>0</v>
      </c>
      <c r="F35" s="320">
        <f t="shared" si="3"/>
        <v>1</v>
      </c>
      <c r="G35" s="321" t="e">
        <f t="shared" si="0"/>
        <v>#DIV/0!</v>
      </c>
      <c r="H35" s="322">
        <f t="shared" si="1"/>
        <v>0</v>
      </c>
      <c r="I35" s="323">
        <f t="shared" si="4"/>
        <v>0</v>
      </c>
      <c r="J35" s="324"/>
      <c r="K35" s="324"/>
    </row>
    <row r="36" spans="2:11" ht="19.5" hidden="1" customHeight="1" x14ac:dyDescent="0.2">
      <c r="B36" s="316" t="s">
        <v>9</v>
      </c>
      <c r="C36" s="317">
        <v>0</v>
      </c>
      <c r="D36" s="318">
        <f t="shared" si="5"/>
        <v>0</v>
      </c>
      <c r="E36" s="319">
        <v>0</v>
      </c>
      <c r="F36" s="320">
        <f t="shared" si="3"/>
        <v>1</v>
      </c>
      <c r="G36" s="321" t="e">
        <f t="shared" si="0"/>
        <v>#DIV/0!</v>
      </c>
      <c r="H36" s="322">
        <f t="shared" si="1"/>
        <v>0</v>
      </c>
      <c r="I36" s="323">
        <f t="shared" si="4"/>
        <v>0</v>
      </c>
      <c r="J36" s="324"/>
      <c r="K36" s="324"/>
    </row>
    <row r="37" spans="2:11" ht="19.5" hidden="1" customHeight="1" x14ac:dyDescent="0.2">
      <c r="B37" s="316" t="s">
        <v>10</v>
      </c>
      <c r="C37" s="317">
        <v>0</v>
      </c>
      <c r="D37" s="318">
        <f t="shared" si="5"/>
        <v>0</v>
      </c>
      <c r="E37" s="319">
        <v>0</v>
      </c>
      <c r="F37" s="320">
        <f t="shared" si="3"/>
        <v>1</v>
      </c>
      <c r="G37" s="321" t="e">
        <f t="shared" si="0"/>
        <v>#DIV/0!</v>
      </c>
      <c r="H37" s="322">
        <f t="shared" si="1"/>
        <v>0</v>
      </c>
      <c r="I37" s="323">
        <f t="shared" si="4"/>
        <v>0</v>
      </c>
      <c r="J37" s="324"/>
      <c r="K37" s="324"/>
    </row>
    <row r="38" spans="2:11" ht="19.5" hidden="1" customHeight="1" x14ac:dyDescent="0.2">
      <c r="B38" s="316" t="s">
        <v>11</v>
      </c>
      <c r="C38" s="317">
        <v>0</v>
      </c>
      <c r="D38" s="318">
        <f t="shared" si="5"/>
        <v>0</v>
      </c>
      <c r="E38" s="319">
        <v>0</v>
      </c>
      <c r="F38" s="320">
        <f t="shared" si="3"/>
        <v>1</v>
      </c>
      <c r="G38" s="321" t="e">
        <f t="shared" si="0"/>
        <v>#DIV/0!</v>
      </c>
      <c r="H38" s="322">
        <f t="shared" si="1"/>
        <v>0</v>
      </c>
      <c r="I38" s="323">
        <f t="shared" si="4"/>
        <v>0</v>
      </c>
      <c r="J38" s="324"/>
      <c r="K38" s="324"/>
    </row>
    <row r="39" spans="2:11" ht="19.5" hidden="1" customHeight="1" x14ac:dyDescent="0.2">
      <c r="B39" s="316" t="s">
        <v>12</v>
      </c>
      <c r="C39" s="317">
        <v>0</v>
      </c>
      <c r="D39" s="318">
        <f t="shared" si="5"/>
        <v>0</v>
      </c>
      <c r="E39" s="319">
        <v>0</v>
      </c>
      <c r="F39" s="320">
        <f t="shared" si="3"/>
        <v>1</v>
      </c>
      <c r="G39" s="321" t="e">
        <f t="shared" si="0"/>
        <v>#DIV/0!</v>
      </c>
      <c r="H39" s="322">
        <f t="shared" si="1"/>
        <v>0</v>
      </c>
      <c r="I39" s="323">
        <f t="shared" si="4"/>
        <v>0</v>
      </c>
      <c r="J39" s="324"/>
      <c r="K39" s="324"/>
    </row>
    <row r="40" spans="2:11" ht="19.5" hidden="1" customHeight="1" x14ac:dyDescent="0.2">
      <c r="B40" s="316" t="s">
        <v>16</v>
      </c>
      <c r="C40" s="317">
        <v>0</v>
      </c>
      <c r="D40" s="318">
        <f t="shared" si="5"/>
        <v>0</v>
      </c>
      <c r="E40" s="319">
        <v>0</v>
      </c>
      <c r="F40" s="320">
        <f t="shared" si="3"/>
        <v>1</v>
      </c>
      <c r="G40" s="321" t="e">
        <f t="shared" si="0"/>
        <v>#DIV/0!</v>
      </c>
      <c r="H40" s="322">
        <f t="shared" si="1"/>
        <v>0</v>
      </c>
      <c r="I40" s="323">
        <f t="shared" si="4"/>
        <v>0</v>
      </c>
      <c r="J40" s="324"/>
      <c r="K40" s="324"/>
    </row>
    <row r="41" spans="2:11" ht="19.5" hidden="1" customHeight="1" x14ac:dyDescent="0.2">
      <c r="B41" s="316" t="s">
        <v>17</v>
      </c>
      <c r="C41" s="317">
        <v>0</v>
      </c>
      <c r="D41" s="318">
        <f t="shared" si="5"/>
        <v>0</v>
      </c>
      <c r="E41" s="319">
        <v>0</v>
      </c>
      <c r="F41" s="320">
        <f t="shared" si="3"/>
        <v>1</v>
      </c>
      <c r="G41" s="321" t="e">
        <f t="shared" si="0"/>
        <v>#DIV/0!</v>
      </c>
      <c r="H41" s="322">
        <f t="shared" si="1"/>
        <v>0</v>
      </c>
      <c r="I41" s="323">
        <f t="shared" si="4"/>
        <v>0</v>
      </c>
      <c r="J41" s="324"/>
      <c r="K41" s="324"/>
    </row>
    <row r="42" spans="2:11" ht="54" customHeight="1" x14ac:dyDescent="0.2">
      <c r="B42" s="325" t="s">
        <v>73</v>
      </c>
      <c r="C42" s="677" t="s">
        <v>615</v>
      </c>
      <c r="D42" s="677"/>
      <c r="E42" s="677"/>
      <c r="F42" s="677"/>
      <c r="G42" s="677"/>
      <c r="H42" s="677"/>
      <c r="I42" s="678"/>
      <c r="J42" s="187"/>
      <c r="K42" s="187"/>
    </row>
    <row r="43" spans="2:11" ht="29.25" customHeight="1" x14ac:dyDescent="0.2">
      <c r="B43" s="658" t="s">
        <v>21</v>
      </c>
      <c r="C43" s="659"/>
      <c r="D43" s="659"/>
      <c r="E43" s="659"/>
      <c r="F43" s="659"/>
      <c r="G43" s="659"/>
      <c r="H43" s="659"/>
      <c r="I43" s="660"/>
      <c r="J43" s="182"/>
      <c r="K43" s="182"/>
    </row>
    <row r="44" spans="2:11" ht="34.5" customHeight="1" x14ac:dyDescent="0.2">
      <c r="B44" s="663"/>
      <c r="C44" s="664"/>
      <c r="D44" s="664"/>
      <c r="E44" s="664"/>
      <c r="F44" s="664"/>
      <c r="G44" s="664"/>
      <c r="H44" s="664"/>
      <c r="I44" s="665"/>
      <c r="J44" s="182"/>
      <c r="K44" s="182"/>
    </row>
    <row r="45" spans="2:11" ht="34.5" customHeight="1" x14ac:dyDescent="0.2">
      <c r="B45" s="666"/>
      <c r="C45" s="667"/>
      <c r="D45" s="667"/>
      <c r="E45" s="667"/>
      <c r="F45" s="667"/>
      <c r="G45" s="667"/>
      <c r="H45" s="667"/>
      <c r="I45" s="668"/>
      <c r="J45" s="187"/>
      <c r="K45" s="187"/>
    </row>
    <row r="46" spans="2:11" ht="34.5" customHeight="1" x14ac:dyDescent="0.2">
      <c r="B46" s="666"/>
      <c r="C46" s="667"/>
      <c r="D46" s="667"/>
      <c r="E46" s="667"/>
      <c r="F46" s="667"/>
      <c r="G46" s="667"/>
      <c r="H46" s="667"/>
      <c r="I46" s="668"/>
      <c r="J46" s="187"/>
      <c r="K46" s="187"/>
    </row>
    <row r="47" spans="2:11" ht="34.5" customHeight="1" x14ac:dyDescent="0.2">
      <c r="B47" s="666"/>
      <c r="C47" s="667"/>
      <c r="D47" s="667"/>
      <c r="E47" s="667"/>
      <c r="F47" s="667"/>
      <c r="G47" s="667"/>
      <c r="H47" s="667"/>
      <c r="I47" s="668"/>
      <c r="J47" s="187"/>
      <c r="K47" s="187"/>
    </row>
    <row r="48" spans="2:11" ht="34.5" customHeight="1" x14ac:dyDescent="0.2">
      <c r="B48" s="669"/>
      <c r="C48" s="670"/>
      <c r="D48" s="670"/>
      <c r="E48" s="670"/>
      <c r="F48" s="670"/>
      <c r="G48" s="670"/>
      <c r="H48" s="670"/>
      <c r="I48" s="671"/>
      <c r="J48" s="2"/>
      <c r="K48" s="2"/>
    </row>
    <row r="49" spans="2:11" ht="69" customHeight="1" x14ac:dyDescent="0.2">
      <c r="B49" s="305" t="s">
        <v>74</v>
      </c>
      <c r="C49" s="661" t="s">
        <v>618</v>
      </c>
      <c r="D49" s="661"/>
      <c r="E49" s="661"/>
      <c r="F49" s="661"/>
      <c r="G49" s="661"/>
      <c r="H49" s="661"/>
      <c r="I49" s="662"/>
      <c r="J49" s="188"/>
      <c r="K49" s="188"/>
    </row>
    <row r="50" spans="2:11" ht="34.5" customHeight="1" x14ac:dyDescent="0.2">
      <c r="B50" s="305" t="s">
        <v>75</v>
      </c>
      <c r="C50" s="684" t="s">
        <v>336</v>
      </c>
      <c r="D50" s="684"/>
      <c r="E50" s="684"/>
      <c r="F50" s="684"/>
      <c r="G50" s="684"/>
      <c r="H50" s="684"/>
      <c r="I50" s="685"/>
      <c r="J50" s="188"/>
      <c r="K50" s="188"/>
    </row>
    <row r="51" spans="2:11" ht="51.75" customHeight="1" x14ac:dyDescent="0.2">
      <c r="B51" s="325" t="s">
        <v>76</v>
      </c>
      <c r="C51" s="661" t="s">
        <v>624</v>
      </c>
      <c r="D51" s="661"/>
      <c r="E51" s="661"/>
      <c r="F51" s="661"/>
      <c r="G51" s="661"/>
      <c r="H51" s="661"/>
      <c r="I51" s="662"/>
      <c r="J51" s="188"/>
      <c r="K51" s="188"/>
    </row>
    <row r="52" spans="2:11" ht="29.25" customHeight="1" x14ac:dyDescent="0.2">
      <c r="B52" s="608" t="s">
        <v>39</v>
      </c>
      <c r="C52" s="609"/>
      <c r="D52" s="609"/>
      <c r="E52" s="609"/>
      <c r="F52" s="609"/>
      <c r="G52" s="609"/>
      <c r="H52" s="609"/>
      <c r="I52" s="610"/>
      <c r="J52" s="188"/>
      <c r="K52" s="188"/>
    </row>
    <row r="53" spans="2:11" ht="33" customHeight="1" x14ac:dyDescent="0.2">
      <c r="B53" s="672" t="s">
        <v>77</v>
      </c>
      <c r="C53" s="326" t="s">
        <v>78</v>
      </c>
      <c r="D53" s="641" t="s">
        <v>79</v>
      </c>
      <c r="E53" s="641"/>
      <c r="F53" s="641"/>
      <c r="G53" s="641" t="s">
        <v>80</v>
      </c>
      <c r="H53" s="641"/>
      <c r="I53" s="642"/>
      <c r="J53" s="189"/>
      <c r="K53" s="189"/>
    </row>
    <row r="54" spans="2:11" ht="66" customHeight="1" x14ac:dyDescent="0.2">
      <c r="B54" s="672"/>
      <c r="C54" s="327"/>
      <c r="D54" s="624"/>
      <c r="E54" s="624"/>
      <c r="F54" s="624"/>
      <c r="G54" s="673"/>
      <c r="H54" s="673"/>
      <c r="I54" s="673"/>
      <c r="J54" s="189"/>
      <c r="K54" s="189"/>
    </row>
    <row r="55" spans="2:11" ht="31.5" customHeight="1" x14ac:dyDescent="0.2">
      <c r="B55" s="328" t="s">
        <v>81</v>
      </c>
      <c r="C55" s="638" t="s">
        <v>387</v>
      </c>
      <c r="D55" s="638"/>
      <c r="E55" s="651" t="s">
        <v>82</v>
      </c>
      <c r="F55" s="651"/>
      <c r="G55" s="638" t="s">
        <v>339</v>
      </c>
      <c r="H55" s="638"/>
      <c r="I55" s="639"/>
      <c r="J55" s="190"/>
      <c r="K55" s="190"/>
    </row>
    <row r="56" spans="2:11" ht="31.5" customHeight="1" x14ac:dyDescent="0.2">
      <c r="B56" s="328" t="s">
        <v>83</v>
      </c>
      <c r="C56" s="624" t="s">
        <v>414</v>
      </c>
      <c r="D56" s="624"/>
      <c r="E56" s="640" t="s">
        <v>87</v>
      </c>
      <c r="F56" s="640"/>
      <c r="G56" s="638" t="s">
        <v>414</v>
      </c>
      <c r="H56" s="638"/>
      <c r="I56" s="639"/>
      <c r="J56" s="190"/>
      <c r="K56" s="190"/>
    </row>
    <row r="57" spans="2:11" ht="31.5" customHeight="1" x14ac:dyDescent="0.2">
      <c r="B57" s="328" t="s">
        <v>85</v>
      </c>
      <c r="C57" s="624"/>
      <c r="D57" s="624"/>
      <c r="E57" s="626" t="s">
        <v>84</v>
      </c>
      <c r="F57" s="627"/>
      <c r="G57" s="630"/>
      <c r="H57" s="631"/>
      <c r="I57" s="632"/>
      <c r="J57" s="191"/>
      <c r="K57" s="191"/>
    </row>
    <row r="58" spans="2:11" ht="31.5" customHeight="1" thickBot="1" x14ac:dyDescent="0.25">
      <c r="B58" s="329" t="s">
        <v>86</v>
      </c>
      <c r="C58" s="625"/>
      <c r="D58" s="625"/>
      <c r="E58" s="628"/>
      <c r="F58" s="629"/>
      <c r="G58" s="633"/>
      <c r="H58" s="634"/>
      <c r="I58" s="635"/>
      <c r="J58" s="191"/>
      <c r="K58" s="191"/>
    </row>
    <row r="59" spans="2:11" hidden="1" x14ac:dyDescent="0.2">
      <c r="B59" s="149"/>
      <c r="G59" s="149"/>
      <c r="I59" s="330"/>
      <c r="J59" s="331"/>
      <c r="K59" s="331"/>
    </row>
    <row r="60" spans="2:11" hidden="1" x14ac:dyDescent="0.2">
      <c r="B60" s="332"/>
      <c r="C60" s="333"/>
      <c r="D60" s="333"/>
      <c r="E60" s="334"/>
      <c r="F60" s="334"/>
      <c r="G60" s="335"/>
      <c r="H60" s="336"/>
      <c r="I60" s="333"/>
      <c r="J60" s="198"/>
      <c r="K60" s="198"/>
    </row>
    <row r="61" spans="2:11" hidden="1" x14ac:dyDescent="0.2">
      <c r="B61" s="332"/>
      <c r="C61" s="333"/>
      <c r="D61" s="333"/>
      <c r="E61" s="334"/>
      <c r="F61" s="334"/>
      <c r="G61" s="335"/>
      <c r="H61" s="336"/>
      <c r="I61" s="333"/>
      <c r="J61" s="198"/>
      <c r="K61" s="198"/>
    </row>
    <row r="62" spans="2:11" hidden="1" x14ac:dyDescent="0.2">
      <c r="B62" s="332"/>
      <c r="C62" s="333"/>
      <c r="D62" s="333"/>
      <c r="E62" s="334"/>
      <c r="F62" s="334"/>
      <c r="G62" s="335"/>
      <c r="H62" s="336"/>
      <c r="I62" s="333"/>
      <c r="J62" s="198"/>
      <c r="K62" s="198"/>
    </row>
    <row r="63" spans="2:11" hidden="1" x14ac:dyDescent="0.2">
      <c r="B63" s="332"/>
      <c r="C63" s="333"/>
      <c r="D63" s="333"/>
      <c r="E63" s="334"/>
      <c r="F63" s="334"/>
      <c r="G63" s="335"/>
      <c r="H63" s="336"/>
      <c r="I63" s="333"/>
      <c r="J63" s="198"/>
      <c r="K63" s="198"/>
    </row>
    <row r="64" spans="2:11" hidden="1" x14ac:dyDescent="0.2">
      <c r="B64" s="332"/>
      <c r="C64" s="333"/>
      <c r="D64" s="333"/>
      <c r="E64" s="334"/>
      <c r="F64" s="334"/>
      <c r="G64" s="335"/>
      <c r="H64" s="336"/>
      <c r="I64" s="333"/>
      <c r="J64" s="198"/>
      <c r="K64" s="198"/>
    </row>
    <row r="65" spans="2:11" hidden="1" x14ac:dyDescent="0.2">
      <c r="B65" s="332"/>
      <c r="C65" s="333"/>
      <c r="D65" s="333"/>
      <c r="E65" s="334"/>
      <c r="F65" s="334"/>
      <c r="G65" s="335"/>
      <c r="H65" s="336"/>
      <c r="I65" s="333"/>
      <c r="J65" s="198"/>
      <c r="K65" s="198"/>
    </row>
    <row r="66" spans="2:11" hidden="1" x14ac:dyDescent="0.2">
      <c r="B66" s="332"/>
      <c r="C66" s="333"/>
      <c r="D66" s="333"/>
      <c r="E66" s="334"/>
      <c r="F66" s="334"/>
      <c r="G66" s="335"/>
      <c r="H66" s="336"/>
      <c r="I66" s="333"/>
      <c r="J66" s="198"/>
      <c r="K66" s="198"/>
    </row>
    <row r="67" spans="2:11" hidden="1" x14ac:dyDescent="0.2">
      <c r="B67" s="332"/>
      <c r="C67" s="333"/>
      <c r="D67" s="333"/>
      <c r="E67" s="334"/>
      <c r="F67" s="334"/>
      <c r="G67" s="335"/>
      <c r="H67" s="336"/>
      <c r="I67" s="333"/>
      <c r="J67" s="198"/>
      <c r="K67" s="198"/>
    </row>
  </sheetData>
  <sheetProtection formatCells="0" formatColumns="0" formatRows="0"/>
  <dataConsolidate/>
  <mergeCells count="65">
    <mergeCell ref="B43:I43"/>
    <mergeCell ref="C51:I51"/>
    <mergeCell ref="B2:B5"/>
    <mergeCell ref="C5:F5"/>
    <mergeCell ref="C2:I2"/>
    <mergeCell ref="C3:I3"/>
    <mergeCell ref="C4:I4"/>
    <mergeCell ref="G5:I5"/>
    <mergeCell ref="C50:I50"/>
    <mergeCell ref="B21:B22"/>
    <mergeCell ref="C15:F15"/>
    <mergeCell ref="H15:I15"/>
    <mergeCell ref="C14:I14"/>
    <mergeCell ref="C16:F16"/>
    <mergeCell ref="H16:I16"/>
    <mergeCell ref="F9:I9"/>
    <mergeCell ref="E55:F55"/>
    <mergeCell ref="G55:I55"/>
    <mergeCell ref="C23:E23"/>
    <mergeCell ref="F23:I23"/>
    <mergeCell ref="C24:E24"/>
    <mergeCell ref="F24:I24"/>
    <mergeCell ref="B28:I28"/>
    <mergeCell ref="C49:I49"/>
    <mergeCell ref="C25:E25"/>
    <mergeCell ref="B44:I48"/>
    <mergeCell ref="B52:I52"/>
    <mergeCell ref="B53:B54"/>
    <mergeCell ref="G54:I54"/>
    <mergeCell ref="C27:E27"/>
    <mergeCell ref="G27:I27"/>
    <mergeCell ref="C42:I42"/>
    <mergeCell ref="C57:D57"/>
    <mergeCell ref="C58:D58"/>
    <mergeCell ref="E57:F58"/>
    <mergeCell ref="G57:I58"/>
    <mergeCell ref="C19:I19"/>
    <mergeCell ref="C20:I20"/>
    <mergeCell ref="G56:I56"/>
    <mergeCell ref="E56:F56"/>
    <mergeCell ref="C56:D56"/>
    <mergeCell ref="D53:F53"/>
    <mergeCell ref="G53:I53"/>
    <mergeCell ref="C55:D55"/>
    <mergeCell ref="C26:E26"/>
    <mergeCell ref="G25:I25"/>
    <mergeCell ref="G26:I26"/>
    <mergeCell ref="D54:F54"/>
    <mergeCell ref="C22:E22"/>
    <mergeCell ref="F22:I22"/>
    <mergeCell ref="C17:I17"/>
    <mergeCell ref="C18:I18"/>
    <mergeCell ref="C21:E21"/>
    <mergeCell ref="F21:I21"/>
    <mergeCell ref="B6:I6"/>
    <mergeCell ref="C11:F11"/>
    <mergeCell ref="B7:I7"/>
    <mergeCell ref="B8:I8"/>
    <mergeCell ref="D9:E9"/>
    <mergeCell ref="C12:F12"/>
    <mergeCell ref="C13:I13"/>
    <mergeCell ref="H12:I12"/>
    <mergeCell ref="H11:I11"/>
    <mergeCell ref="D10:E10"/>
    <mergeCell ref="F10:G10"/>
  </mergeCells>
  <dataValidations count="8">
    <dataValidation type="list" allowBlank="1" showInputMessage="1" showErrorMessage="1" sqref="C12:F12">
      <formula1>$M$9:$M$12</formula1>
    </dataValidation>
    <dataValidation type="list" allowBlank="1" showInputMessage="1" showErrorMessage="1" sqref="K15">
      <formula1>O20:O22</formula1>
    </dataValidation>
    <dataValidation type="list" allowBlank="1" showInputMessage="1" showErrorMessage="1" sqref="H15:J15">
      <formula1>M20:M22</formula1>
    </dataValidation>
    <dataValidation type="list" allowBlank="1" showInputMessage="1" showErrorMessage="1" sqref="J13:K13">
      <formula1>$M$24:$M$31</formula1>
    </dataValidation>
    <dataValidation type="list" allowBlank="1" showInputMessage="1" showErrorMessage="1" sqref="C13:I13">
      <formula1>$N$17:$N$24</formula1>
    </dataValidation>
    <dataValidation type="list" allowBlank="1" showInputMessage="1" showErrorMessage="1" sqref="H16:I16">
      <formula1>$N$8:$N$11</formula1>
    </dataValidation>
    <dataValidation type="list" allowBlank="1" showInputMessage="1" showErrorMessage="1" sqref="C10 I10">
      <formula1>$N$14:$N$15</formula1>
    </dataValidation>
    <dataValidation type="list" allowBlank="1" showInputMessage="1" showErrorMessage="1" prompt=" - " sqref="C27">
      <formula1>$M$15:$M$18</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K16"/>
  <sheetViews>
    <sheetView topLeftCell="A8" zoomScale="80" zoomScaleNormal="80" workbookViewId="0">
      <selection activeCell="C15" sqref="C15"/>
    </sheetView>
  </sheetViews>
  <sheetFormatPr baseColWidth="10" defaultRowHeight="12.75" x14ac:dyDescent="0.2"/>
  <cols>
    <col min="1" max="1" width="1.28515625" style="338" customWidth="1"/>
    <col min="2" max="2" width="28.140625" style="337" customWidth="1"/>
    <col min="3" max="3" width="34.5703125" style="338" customWidth="1"/>
    <col min="4" max="4" width="16.28515625" style="338" customWidth="1"/>
    <col min="5" max="5" width="5.85546875" style="338" customWidth="1"/>
    <col min="6" max="6" width="47" style="338" customWidth="1"/>
    <col min="7" max="8" width="16.140625" style="338" customWidth="1"/>
    <col min="9" max="9" width="16.28515625" style="338" customWidth="1"/>
    <col min="10" max="10" width="15.7109375" style="338" customWidth="1"/>
    <col min="11" max="11" width="32" style="338" customWidth="1"/>
    <col min="12" max="107" width="11.42578125" style="338"/>
    <col min="108" max="108" width="11.42578125" style="338" customWidth="1"/>
    <col min="109" max="197" width="11.42578125" style="338"/>
    <col min="198" max="198" width="1.42578125" style="338" customWidth="1"/>
    <col min="199" max="256" width="11.42578125" style="338"/>
    <col min="257" max="257" width="1.28515625" style="338" customWidth="1"/>
    <col min="258" max="258" width="28.140625" style="338" customWidth="1"/>
    <col min="259" max="259" width="34.5703125" style="338" customWidth="1"/>
    <col min="260" max="260" width="16.28515625" style="338" customWidth="1"/>
    <col min="261" max="261" width="5.85546875" style="338" customWidth="1"/>
    <col min="262" max="262" width="47" style="338" customWidth="1"/>
    <col min="263" max="264" width="16.140625" style="338" customWidth="1"/>
    <col min="265" max="265" width="16.28515625" style="338" customWidth="1"/>
    <col min="266" max="266" width="15.7109375" style="338" customWidth="1"/>
    <col min="267" max="267" width="32" style="338" customWidth="1"/>
    <col min="268" max="363" width="11.42578125" style="338"/>
    <col min="364" max="364" width="11.42578125" style="338" customWidth="1"/>
    <col min="365" max="453" width="11.42578125" style="338"/>
    <col min="454" max="454" width="1.42578125" style="338" customWidth="1"/>
    <col min="455" max="512" width="11.42578125" style="338"/>
    <col min="513" max="513" width="1.28515625" style="338" customWidth="1"/>
    <col min="514" max="514" width="28.140625" style="338" customWidth="1"/>
    <col min="515" max="515" width="34.5703125" style="338" customWidth="1"/>
    <col min="516" max="516" width="16.28515625" style="338" customWidth="1"/>
    <col min="517" max="517" width="5.85546875" style="338" customWidth="1"/>
    <col min="518" max="518" width="47" style="338" customWidth="1"/>
    <col min="519" max="520" width="16.140625" style="338" customWidth="1"/>
    <col min="521" max="521" width="16.28515625" style="338" customWidth="1"/>
    <col min="522" max="522" width="15.7109375" style="338" customWidth="1"/>
    <col min="523" max="523" width="32" style="338" customWidth="1"/>
    <col min="524" max="619" width="11.42578125" style="338"/>
    <col min="620" max="620" width="11.42578125" style="338" customWidth="1"/>
    <col min="621" max="709" width="11.42578125" style="338"/>
    <col min="710" max="710" width="1.42578125" style="338" customWidth="1"/>
    <col min="711" max="768" width="11.42578125" style="338"/>
    <col min="769" max="769" width="1.28515625" style="338" customWidth="1"/>
    <col min="770" max="770" width="28.140625" style="338" customWidth="1"/>
    <col min="771" max="771" width="34.5703125" style="338" customWidth="1"/>
    <col min="772" max="772" width="16.28515625" style="338" customWidth="1"/>
    <col min="773" max="773" width="5.85546875" style="338" customWidth="1"/>
    <col min="774" max="774" width="47" style="338" customWidth="1"/>
    <col min="775" max="776" width="16.140625" style="338" customWidth="1"/>
    <col min="777" max="777" width="16.28515625" style="338" customWidth="1"/>
    <col min="778" max="778" width="15.7109375" style="338" customWidth="1"/>
    <col min="779" max="779" width="32" style="338" customWidth="1"/>
    <col min="780" max="875" width="11.42578125" style="338"/>
    <col min="876" max="876" width="11.42578125" style="338" customWidth="1"/>
    <col min="877" max="965" width="11.42578125" style="338"/>
    <col min="966" max="966" width="1.42578125" style="338" customWidth="1"/>
    <col min="967" max="1024" width="11.42578125" style="338"/>
    <col min="1025" max="1025" width="1.28515625" style="338" customWidth="1"/>
    <col min="1026" max="1026" width="28.140625" style="338" customWidth="1"/>
    <col min="1027" max="1027" width="34.5703125" style="338" customWidth="1"/>
    <col min="1028" max="1028" width="16.28515625" style="338" customWidth="1"/>
    <col min="1029" max="1029" width="5.85546875" style="338" customWidth="1"/>
    <col min="1030" max="1030" width="47" style="338" customWidth="1"/>
    <col min="1031" max="1032" width="16.140625" style="338" customWidth="1"/>
    <col min="1033" max="1033" width="16.28515625" style="338" customWidth="1"/>
    <col min="1034" max="1034" width="15.7109375" style="338" customWidth="1"/>
    <col min="1035" max="1035" width="32" style="338" customWidth="1"/>
    <col min="1036" max="1131" width="11.42578125" style="338"/>
    <col min="1132" max="1132" width="11.42578125" style="338" customWidth="1"/>
    <col min="1133" max="1221" width="11.42578125" style="338"/>
    <col min="1222" max="1222" width="1.42578125" style="338" customWidth="1"/>
    <col min="1223" max="1280" width="11.42578125" style="338"/>
    <col min="1281" max="1281" width="1.28515625" style="338" customWidth="1"/>
    <col min="1282" max="1282" width="28.140625" style="338" customWidth="1"/>
    <col min="1283" max="1283" width="34.5703125" style="338" customWidth="1"/>
    <col min="1284" max="1284" width="16.28515625" style="338" customWidth="1"/>
    <col min="1285" max="1285" width="5.85546875" style="338" customWidth="1"/>
    <col min="1286" max="1286" width="47" style="338" customWidth="1"/>
    <col min="1287" max="1288" width="16.140625" style="338" customWidth="1"/>
    <col min="1289" max="1289" width="16.28515625" style="338" customWidth="1"/>
    <col min="1290" max="1290" width="15.7109375" style="338" customWidth="1"/>
    <col min="1291" max="1291" width="32" style="338" customWidth="1"/>
    <col min="1292" max="1387" width="11.42578125" style="338"/>
    <col min="1388" max="1388" width="11.42578125" style="338" customWidth="1"/>
    <col min="1389" max="1477" width="11.42578125" style="338"/>
    <col min="1478" max="1478" width="1.42578125" style="338" customWidth="1"/>
    <col min="1479" max="1536" width="11.42578125" style="338"/>
    <col min="1537" max="1537" width="1.28515625" style="338" customWidth="1"/>
    <col min="1538" max="1538" width="28.140625" style="338" customWidth="1"/>
    <col min="1539" max="1539" width="34.5703125" style="338" customWidth="1"/>
    <col min="1540" max="1540" width="16.28515625" style="338" customWidth="1"/>
    <col min="1541" max="1541" width="5.85546875" style="338" customWidth="1"/>
    <col min="1542" max="1542" width="47" style="338" customWidth="1"/>
    <col min="1543" max="1544" width="16.140625" style="338" customWidth="1"/>
    <col min="1545" max="1545" width="16.28515625" style="338" customWidth="1"/>
    <col min="1546" max="1546" width="15.7109375" style="338" customWidth="1"/>
    <col min="1547" max="1547" width="32" style="338" customWidth="1"/>
    <col min="1548" max="1643" width="11.42578125" style="338"/>
    <col min="1644" max="1644" width="11.42578125" style="338" customWidth="1"/>
    <col min="1645" max="1733" width="11.42578125" style="338"/>
    <col min="1734" max="1734" width="1.42578125" style="338" customWidth="1"/>
    <col min="1735" max="1792" width="11.42578125" style="338"/>
    <col min="1793" max="1793" width="1.28515625" style="338" customWidth="1"/>
    <col min="1794" max="1794" width="28.140625" style="338" customWidth="1"/>
    <col min="1795" max="1795" width="34.5703125" style="338" customWidth="1"/>
    <col min="1796" max="1796" width="16.28515625" style="338" customWidth="1"/>
    <col min="1797" max="1797" width="5.85546875" style="338" customWidth="1"/>
    <col min="1798" max="1798" width="47" style="338" customWidth="1"/>
    <col min="1799" max="1800" width="16.140625" style="338" customWidth="1"/>
    <col min="1801" max="1801" width="16.28515625" style="338" customWidth="1"/>
    <col min="1802" max="1802" width="15.7109375" style="338" customWidth="1"/>
    <col min="1803" max="1803" width="32" style="338" customWidth="1"/>
    <col min="1804" max="1899" width="11.42578125" style="338"/>
    <col min="1900" max="1900" width="11.42578125" style="338" customWidth="1"/>
    <col min="1901" max="1989" width="11.42578125" style="338"/>
    <col min="1990" max="1990" width="1.42578125" style="338" customWidth="1"/>
    <col min="1991" max="2048" width="11.42578125" style="338"/>
    <col min="2049" max="2049" width="1.28515625" style="338" customWidth="1"/>
    <col min="2050" max="2050" width="28.140625" style="338" customWidth="1"/>
    <col min="2051" max="2051" width="34.5703125" style="338" customWidth="1"/>
    <col min="2052" max="2052" width="16.28515625" style="338" customWidth="1"/>
    <col min="2053" max="2053" width="5.85546875" style="338" customWidth="1"/>
    <col min="2054" max="2054" width="47" style="338" customWidth="1"/>
    <col min="2055" max="2056" width="16.140625" style="338" customWidth="1"/>
    <col min="2057" max="2057" width="16.28515625" style="338" customWidth="1"/>
    <col min="2058" max="2058" width="15.7109375" style="338" customWidth="1"/>
    <col min="2059" max="2059" width="32" style="338" customWidth="1"/>
    <col min="2060" max="2155" width="11.42578125" style="338"/>
    <col min="2156" max="2156" width="11.42578125" style="338" customWidth="1"/>
    <col min="2157" max="2245" width="11.42578125" style="338"/>
    <col min="2246" max="2246" width="1.42578125" style="338" customWidth="1"/>
    <col min="2247" max="2304" width="11.42578125" style="338"/>
    <col min="2305" max="2305" width="1.28515625" style="338" customWidth="1"/>
    <col min="2306" max="2306" width="28.140625" style="338" customWidth="1"/>
    <col min="2307" max="2307" width="34.5703125" style="338" customWidth="1"/>
    <col min="2308" max="2308" width="16.28515625" style="338" customWidth="1"/>
    <col min="2309" max="2309" width="5.85546875" style="338" customWidth="1"/>
    <col min="2310" max="2310" width="47" style="338" customWidth="1"/>
    <col min="2311" max="2312" width="16.140625" style="338" customWidth="1"/>
    <col min="2313" max="2313" width="16.28515625" style="338" customWidth="1"/>
    <col min="2314" max="2314" width="15.7109375" style="338" customWidth="1"/>
    <col min="2315" max="2315" width="32" style="338" customWidth="1"/>
    <col min="2316" max="2411" width="11.42578125" style="338"/>
    <col min="2412" max="2412" width="11.42578125" style="338" customWidth="1"/>
    <col min="2413" max="2501" width="11.42578125" style="338"/>
    <col min="2502" max="2502" width="1.42578125" style="338" customWidth="1"/>
    <col min="2503" max="2560" width="11.42578125" style="338"/>
    <col min="2561" max="2561" width="1.28515625" style="338" customWidth="1"/>
    <col min="2562" max="2562" width="28.140625" style="338" customWidth="1"/>
    <col min="2563" max="2563" width="34.5703125" style="338" customWidth="1"/>
    <col min="2564" max="2564" width="16.28515625" style="338" customWidth="1"/>
    <col min="2565" max="2565" width="5.85546875" style="338" customWidth="1"/>
    <col min="2566" max="2566" width="47" style="338" customWidth="1"/>
    <col min="2567" max="2568" width="16.140625" style="338" customWidth="1"/>
    <col min="2569" max="2569" width="16.28515625" style="338" customWidth="1"/>
    <col min="2570" max="2570" width="15.7109375" style="338" customWidth="1"/>
    <col min="2571" max="2571" width="32" style="338" customWidth="1"/>
    <col min="2572" max="2667" width="11.42578125" style="338"/>
    <col min="2668" max="2668" width="11.42578125" style="338" customWidth="1"/>
    <col min="2669" max="2757" width="11.42578125" style="338"/>
    <col min="2758" max="2758" width="1.42578125" style="338" customWidth="1"/>
    <col min="2759" max="2816" width="11.42578125" style="338"/>
    <col min="2817" max="2817" width="1.28515625" style="338" customWidth="1"/>
    <col min="2818" max="2818" width="28.140625" style="338" customWidth="1"/>
    <col min="2819" max="2819" width="34.5703125" style="338" customWidth="1"/>
    <col min="2820" max="2820" width="16.28515625" style="338" customWidth="1"/>
    <col min="2821" max="2821" width="5.85546875" style="338" customWidth="1"/>
    <col min="2822" max="2822" width="47" style="338" customWidth="1"/>
    <col min="2823" max="2824" width="16.140625" style="338" customWidth="1"/>
    <col min="2825" max="2825" width="16.28515625" style="338" customWidth="1"/>
    <col min="2826" max="2826" width="15.7109375" style="338" customWidth="1"/>
    <col min="2827" max="2827" width="32" style="338" customWidth="1"/>
    <col min="2828" max="2923" width="11.42578125" style="338"/>
    <col min="2924" max="2924" width="11.42578125" style="338" customWidth="1"/>
    <col min="2925" max="3013" width="11.42578125" style="338"/>
    <col min="3014" max="3014" width="1.42578125" style="338" customWidth="1"/>
    <col min="3015" max="3072" width="11.42578125" style="338"/>
    <col min="3073" max="3073" width="1.28515625" style="338" customWidth="1"/>
    <col min="3074" max="3074" width="28.140625" style="338" customWidth="1"/>
    <col min="3075" max="3075" width="34.5703125" style="338" customWidth="1"/>
    <col min="3076" max="3076" width="16.28515625" style="338" customWidth="1"/>
    <col min="3077" max="3077" width="5.85546875" style="338" customWidth="1"/>
    <col min="3078" max="3078" width="47" style="338" customWidth="1"/>
    <col min="3079" max="3080" width="16.140625" style="338" customWidth="1"/>
    <col min="3081" max="3081" width="16.28515625" style="338" customWidth="1"/>
    <col min="3082" max="3082" width="15.7109375" style="338" customWidth="1"/>
    <col min="3083" max="3083" width="32" style="338" customWidth="1"/>
    <col min="3084" max="3179" width="11.42578125" style="338"/>
    <col min="3180" max="3180" width="11.42578125" style="338" customWidth="1"/>
    <col min="3181" max="3269" width="11.42578125" style="338"/>
    <col min="3270" max="3270" width="1.42578125" style="338" customWidth="1"/>
    <col min="3271" max="3328" width="11.42578125" style="338"/>
    <col min="3329" max="3329" width="1.28515625" style="338" customWidth="1"/>
    <col min="3330" max="3330" width="28.140625" style="338" customWidth="1"/>
    <col min="3331" max="3331" width="34.5703125" style="338" customWidth="1"/>
    <col min="3332" max="3332" width="16.28515625" style="338" customWidth="1"/>
    <col min="3333" max="3333" width="5.85546875" style="338" customWidth="1"/>
    <col min="3334" max="3334" width="47" style="338" customWidth="1"/>
    <col min="3335" max="3336" width="16.140625" style="338" customWidth="1"/>
    <col min="3337" max="3337" width="16.28515625" style="338" customWidth="1"/>
    <col min="3338" max="3338" width="15.7109375" style="338" customWidth="1"/>
    <col min="3339" max="3339" width="32" style="338" customWidth="1"/>
    <col min="3340" max="3435" width="11.42578125" style="338"/>
    <col min="3436" max="3436" width="11.42578125" style="338" customWidth="1"/>
    <col min="3437" max="3525" width="11.42578125" style="338"/>
    <col min="3526" max="3526" width="1.42578125" style="338" customWidth="1"/>
    <col min="3527" max="3584" width="11.42578125" style="338"/>
    <col min="3585" max="3585" width="1.28515625" style="338" customWidth="1"/>
    <col min="3586" max="3586" width="28.140625" style="338" customWidth="1"/>
    <col min="3587" max="3587" width="34.5703125" style="338" customWidth="1"/>
    <col min="3588" max="3588" width="16.28515625" style="338" customWidth="1"/>
    <col min="3589" max="3589" width="5.85546875" style="338" customWidth="1"/>
    <col min="3590" max="3590" width="47" style="338" customWidth="1"/>
    <col min="3591" max="3592" width="16.140625" style="338" customWidth="1"/>
    <col min="3593" max="3593" width="16.28515625" style="338" customWidth="1"/>
    <col min="3594" max="3594" width="15.7109375" style="338" customWidth="1"/>
    <col min="3595" max="3595" width="32" style="338" customWidth="1"/>
    <col min="3596" max="3691" width="11.42578125" style="338"/>
    <col min="3692" max="3692" width="11.42578125" style="338" customWidth="1"/>
    <col min="3693" max="3781" width="11.42578125" style="338"/>
    <col min="3782" max="3782" width="1.42578125" style="338" customWidth="1"/>
    <col min="3783" max="3840" width="11.42578125" style="338"/>
    <col min="3841" max="3841" width="1.28515625" style="338" customWidth="1"/>
    <col min="3842" max="3842" width="28.140625" style="338" customWidth="1"/>
    <col min="3843" max="3843" width="34.5703125" style="338" customWidth="1"/>
    <col min="3844" max="3844" width="16.28515625" style="338" customWidth="1"/>
    <col min="3845" max="3845" width="5.85546875" style="338" customWidth="1"/>
    <col min="3846" max="3846" width="47" style="338" customWidth="1"/>
    <col min="3847" max="3848" width="16.140625" style="338" customWidth="1"/>
    <col min="3849" max="3849" width="16.28515625" style="338" customWidth="1"/>
    <col min="3850" max="3850" width="15.7109375" style="338" customWidth="1"/>
    <col min="3851" max="3851" width="32" style="338" customWidth="1"/>
    <col min="3852" max="3947" width="11.42578125" style="338"/>
    <col min="3948" max="3948" width="11.42578125" style="338" customWidth="1"/>
    <col min="3949" max="4037" width="11.42578125" style="338"/>
    <col min="4038" max="4038" width="1.42578125" style="338" customWidth="1"/>
    <col min="4039" max="4096" width="11.42578125" style="338"/>
    <col min="4097" max="4097" width="1.28515625" style="338" customWidth="1"/>
    <col min="4098" max="4098" width="28.140625" style="338" customWidth="1"/>
    <col min="4099" max="4099" width="34.5703125" style="338" customWidth="1"/>
    <col min="4100" max="4100" width="16.28515625" style="338" customWidth="1"/>
    <col min="4101" max="4101" width="5.85546875" style="338" customWidth="1"/>
    <col min="4102" max="4102" width="47" style="338" customWidth="1"/>
    <col min="4103" max="4104" width="16.140625" style="338" customWidth="1"/>
    <col min="4105" max="4105" width="16.28515625" style="338" customWidth="1"/>
    <col min="4106" max="4106" width="15.7109375" style="338" customWidth="1"/>
    <col min="4107" max="4107" width="32" style="338" customWidth="1"/>
    <col min="4108" max="4203" width="11.42578125" style="338"/>
    <col min="4204" max="4204" width="11.42578125" style="338" customWidth="1"/>
    <col min="4205" max="4293" width="11.42578125" style="338"/>
    <col min="4294" max="4294" width="1.42578125" style="338" customWidth="1"/>
    <col min="4295" max="4352" width="11.42578125" style="338"/>
    <col min="4353" max="4353" width="1.28515625" style="338" customWidth="1"/>
    <col min="4354" max="4354" width="28.140625" style="338" customWidth="1"/>
    <col min="4355" max="4355" width="34.5703125" style="338" customWidth="1"/>
    <col min="4356" max="4356" width="16.28515625" style="338" customWidth="1"/>
    <col min="4357" max="4357" width="5.85546875" style="338" customWidth="1"/>
    <col min="4358" max="4358" width="47" style="338" customWidth="1"/>
    <col min="4359" max="4360" width="16.140625" style="338" customWidth="1"/>
    <col min="4361" max="4361" width="16.28515625" style="338" customWidth="1"/>
    <col min="4362" max="4362" width="15.7109375" style="338" customWidth="1"/>
    <col min="4363" max="4363" width="32" style="338" customWidth="1"/>
    <col min="4364" max="4459" width="11.42578125" style="338"/>
    <col min="4460" max="4460" width="11.42578125" style="338" customWidth="1"/>
    <col min="4461" max="4549" width="11.42578125" style="338"/>
    <col min="4550" max="4550" width="1.42578125" style="338" customWidth="1"/>
    <col min="4551" max="4608" width="11.42578125" style="338"/>
    <col min="4609" max="4609" width="1.28515625" style="338" customWidth="1"/>
    <col min="4610" max="4610" width="28.140625" style="338" customWidth="1"/>
    <col min="4611" max="4611" width="34.5703125" style="338" customWidth="1"/>
    <col min="4612" max="4612" width="16.28515625" style="338" customWidth="1"/>
    <col min="4613" max="4613" width="5.85546875" style="338" customWidth="1"/>
    <col min="4614" max="4614" width="47" style="338" customWidth="1"/>
    <col min="4615" max="4616" width="16.140625" style="338" customWidth="1"/>
    <col min="4617" max="4617" width="16.28515625" style="338" customWidth="1"/>
    <col min="4618" max="4618" width="15.7109375" style="338" customWidth="1"/>
    <col min="4619" max="4619" width="32" style="338" customWidth="1"/>
    <col min="4620" max="4715" width="11.42578125" style="338"/>
    <col min="4716" max="4716" width="11.42578125" style="338" customWidth="1"/>
    <col min="4717" max="4805" width="11.42578125" style="338"/>
    <col min="4806" max="4806" width="1.42578125" style="338" customWidth="1"/>
    <col min="4807" max="4864" width="11.42578125" style="338"/>
    <col min="4865" max="4865" width="1.28515625" style="338" customWidth="1"/>
    <col min="4866" max="4866" width="28.140625" style="338" customWidth="1"/>
    <col min="4867" max="4867" width="34.5703125" style="338" customWidth="1"/>
    <col min="4868" max="4868" width="16.28515625" style="338" customWidth="1"/>
    <col min="4869" max="4869" width="5.85546875" style="338" customWidth="1"/>
    <col min="4870" max="4870" width="47" style="338" customWidth="1"/>
    <col min="4871" max="4872" width="16.140625" style="338" customWidth="1"/>
    <col min="4873" max="4873" width="16.28515625" style="338" customWidth="1"/>
    <col min="4874" max="4874" width="15.7109375" style="338" customWidth="1"/>
    <col min="4875" max="4875" width="32" style="338" customWidth="1"/>
    <col min="4876" max="4971" width="11.42578125" style="338"/>
    <col min="4972" max="4972" width="11.42578125" style="338" customWidth="1"/>
    <col min="4973" max="5061" width="11.42578125" style="338"/>
    <col min="5062" max="5062" width="1.42578125" style="338" customWidth="1"/>
    <col min="5063" max="5120" width="11.42578125" style="338"/>
    <col min="5121" max="5121" width="1.28515625" style="338" customWidth="1"/>
    <col min="5122" max="5122" width="28.140625" style="338" customWidth="1"/>
    <col min="5123" max="5123" width="34.5703125" style="338" customWidth="1"/>
    <col min="5124" max="5124" width="16.28515625" style="338" customWidth="1"/>
    <col min="5125" max="5125" width="5.85546875" style="338" customWidth="1"/>
    <col min="5126" max="5126" width="47" style="338" customWidth="1"/>
    <col min="5127" max="5128" width="16.140625" style="338" customWidth="1"/>
    <col min="5129" max="5129" width="16.28515625" style="338" customWidth="1"/>
    <col min="5130" max="5130" width="15.7109375" style="338" customWidth="1"/>
    <col min="5131" max="5131" width="32" style="338" customWidth="1"/>
    <col min="5132" max="5227" width="11.42578125" style="338"/>
    <col min="5228" max="5228" width="11.42578125" style="338" customWidth="1"/>
    <col min="5229" max="5317" width="11.42578125" style="338"/>
    <col min="5318" max="5318" width="1.42578125" style="338" customWidth="1"/>
    <col min="5319" max="5376" width="11.42578125" style="338"/>
    <col min="5377" max="5377" width="1.28515625" style="338" customWidth="1"/>
    <col min="5378" max="5378" width="28.140625" style="338" customWidth="1"/>
    <col min="5379" max="5379" width="34.5703125" style="338" customWidth="1"/>
    <col min="5380" max="5380" width="16.28515625" style="338" customWidth="1"/>
    <col min="5381" max="5381" width="5.85546875" style="338" customWidth="1"/>
    <col min="5382" max="5382" width="47" style="338" customWidth="1"/>
    <col min="5383" max="5384" width="16.140625" style="338" customWidth="1"/>
    <col min="5385" max="5385" width="16.28515625" style="338" customWidth="1"/>
    <col min="5386" max="5386" width="15.7109375" style="338" customWidth="1"/>
    <col min="5387" max="5387" width="32" style="338" customWidth="1"/>
    <col min="5388" max="5483" width="11.42578125" style="338"/>
    <col min="5484" max="5484" width="11.42578125" style="338" customWidth="1"/>
    <col min="5485" max="5573" width="11.42578125" style="338"/>
    <col min="5574" max="5574" width="1.42578125" style="338" customWidth="1"/>
    <col min="5575" max="5632" width="11.42578125" style="338"/>
    <col min="5633" max="5633" width="1.28515625" style="338" customWidth="1"/>
    <col min="5634" max="5634" width="28.140625" style="338" customWidth="1"/>
    <col min="5635" max="5635" width="34.5703125" style="338" customWidth="1"/>
    <col min="5636" max="5636" width="16.28515625" style="338" customWidth="1"/>
    <col min="5637" max="5637" width="5.85546875" style="338" customWidth="1"/>
    <col min="5638" max="5638" width="47" style="338" customWidth="1"/>
    <col min="5639" max="5640" width="16.140625" style="338" customWidth="1"/>
    <col min="5641" max="5641" width="16.28515625" style="338" customWidth="1"/>
    <col min="5642" max="5642" width="15.7109375" style="338" customWidth="1"/>
    <col min="5643" max="5643" width="32" style="338" customWidth="1"/>
    <col min="5644" max="5739" width="11.42578125" style="338"/>
    <col min="5740" max="5740" width="11.42578125" style="338" customWidth="1"/>
    <col min="5741" max="5829" width="11.42578125" style="338"/>
    <col min="5830" max="5830" width="1.42578125" style="338" customWidth="1"/>
    <col min="5831" max="5888" width="11.42578125" style="338"/>
    <col min="5889" max="5889" width="1.28515625" style="338" customWidth="1"/>
    <col min="5890" max="5890" width="28.140625" style="338" customWidth="1"/>
    <col min="5891" max="5891" width="34.5703125" style="338" customWidth="1"/>
    <col min="5892" max="5892" width="16.28515625" style="338" customWidth="1"/>
    <col min="5893" max="5893" width="5.85546875" style="338" customWidth="1"/>
    <col min="5894" max="5894" width="47" style="338" customWidth="1"/>
    <col min="5895" max="5896" width="16.140625" style="338" customWidth="1"/>
    <col min="5897" max="5897" width="16.28515625" style="338" customWidth="1"/>
    <col min="5898" max="5898" width="15.7109375" style="338" customWidth="1"/>
    <col min="5899" max="5899" width="32" style="338" customWidth="1"/>
    <col min="5900" max="5995" width="11.42578125" style="338"/>
    <col min="5996" max="5996" width="11.42578125" style="338" customWidth="1"/>
    <col min="5997" max="6085" width="11.42578125" style="338"/>
    <col min="6086" max="6086" width="1.42578125" style="338" customWidth="1"/>
    <col min="6087" max="6144" width="11.42578125" style="338"/>
    <col min="6145" max="6145" width="1.28515625" style="338" customWidth="1"/>
    <col min="6146" max="6146" width="28.140625" style="338" customWidth="1"/>
    <col min="6147" max="6147" width="34.5703125" style="338" customWidth="1"/>
    <col min="6148" max="6148" width="16.28515625" style="338" customWidth="1"/>
    <col min="6149" max="6149" width="5.85546875" style="338" customWidth="1"/>
    <col min="6150" max="6150" width="47" style="338" customWidth="1"/>
    <col min="6151" max="6152" width="16.140625" style="338" customWidth="1"/>
    <col min="6153" max="6153" width="16.28515625" style="338" customWidth="1"/>
    <col min="6154" max="6154" width="15.7109375" style="338" customWidth="1"/>
    <col min="6155" max="6155" width="32" style="338" customWidth="1"/>
    <col min="6156" max="6251" width="11.42578125" style="338"/>
    <col min="6252" max="6252" width="11.42578125" style="338" customWidth="1"/>
    <col min="6253" max="6341" width="11.42578125" style="338"/>
    <col min="6342" max="6342" width="1.42578125" style="338" customWidth="1"/>
    <col min="6343" max="6400" width="11.42578125" style="338"/>
    <col min="6401" max="6401" width="1.28515625" style="338" customWidth="1"/>
    <col min="6402" max="6402" width="28.140625" style="338" customWidth="1"/>
    <col min="6403" max="6403" width="34.5703125" style="338" customWidth="1"/>
    <col min="6404" max="6404" width="16.28515625" style="338" customWidth="1"/>
    <col min="6405" max="6405" width="5.85546875" style="338" customWidth="1"/>
    <col min="6406" max="6406" width="47" style="338" customWidth="1"/>
    <col min="6407" max="6408" width="16.140625" style="338" customWidth="1"/>
    <col min="6409" max="6409" width="16.28515625" style="338" customWidth="1"/>
    <col min="6410" max="6410" width="15.7109375" style="338" customWidth="1"/>
    <col min="6411" max="6411" width="32" style="338" customWidth="1"/>
    <col min="6412" max="6507" width="11.42578125" style="338"/>
    <col min="6508" max="6508" width="11.42578125" style="338" customWidth="1"/>
    <col min="6509" max="6597" width="11.42578125" style="338"/>
    <col min="6598" max="6598" width="1.42578125" style="338" customWidth="1"/>
    <col min="6599" max="6656" width="11.42578125" style="338"/>
    <col min="6657" max="6657" width="1.28515625" style="338" customWidth="1"/>
    <col min="6658" max="6658" width="28.140625" style="338" customWidth="1"/>
    <col min="6659" max="6659" width="34.5703125" style="338" customWidth="1"/>
    <col min="6660" max="6660" width="16.28515625" style="338" customWidth="1"/>
    <col min="6661" max="6661" width="5.85546875" style="338" customWidth="1"/>
    <col min="6662" max="6662" width="47" style="338" customWidth="1"/>
    <col min="6663" max="6664" width="16.140625" style="338" customWidth="1"/>
    <col min="6665" max="6665" width="16.28515625" style="338" customWidth="1"/>
    <col min="6666" max="6666" width="15.7109375" style="338" customWidth="1"/>
    <col min="6667" max="6667" width="32" style="338" customWidth="1"/>
    <col min="6668" max="6763" width="11.42578125" style="338"/>
    <col min="6764" max="6764" width="11.42578125" style="338" customWidth="1"/>
    <col min="6765" max="6853" width="11.42578125" style="338"/>
    <col min="6854" max="6854" width="1.42578125" style="338" customWidth="1"/>
    <col min="6855" max="6912" width="11.42578125" style="338"/>
    <col min="6913" max="6913" width="1.28515625" style="338" customWidth="1"/>
    <col min="6914" max="6914" width="28.140625" style="338" customWidth="1"/>
    <col min="6915" max="6915" width="34.5703125" style="338" customWidth="1"/>
    <col min="6916" max="6916" width="16.28515625" style="338" customWidth="1"/>
    <col min="6917" max="6917" width="5.85546875" style="338" customWidth="1"/>
    <col min="6918" max="6918" width="47" style="338" customWidth="1"/>
    <col min="6919" max="6920" width="16.140625" style="338" customWidth="1"/>
    <col min="6921" max="6921" width="16.28515625" style="338" customWidth="1"/>
    <col min="6922" max="6922" width="15.7109375" style="338" customWidth="1"/>
    <col min="6923" max="6923" width="32" style="338" customWidth="1"/>
    <col min="6924" max="7019" width="11.42578125" style="338"/>
    <col min="7020" max="7020" width="11.42578125" style="338" customWidth="1"/>
    <col min="7021" max="7109" width="11.42578125" style="338"/>
    <col min="7110" max="7110" width="1.42578125" style="338" customWidth="1"/>
    <col min="7111" max="7168" width="11.42578125" style="338"/>
    <col min="7169" max="7169" width="1.28515625" style="338" customWidth="1"/>
    <col min="7170" max="7170" width="28.140625" style="338" customWidth="1"/>
    <col min="7171" max="7171" width="34.5703125" style="338" customWidth="1"/>
    <col min="7172" max="7172" width="16.28515625" style="338" customWidth="1"/>
    <col min="7173" max="7173" width="5.85546875" style="338" customWidth="1"/>
    <col min="7174" max="7174" width="47" style="338" customWidth="1"/>
    <col min="7175" max="7176" width="16.140625" style="338" customWidth="1"/>
    <col min="7177" max="7177" width="16.28515625" style="338" customWidth="1"/>
    <col min="7178" max="7178" width="15.7109375" style="338" customWidth="1"/>
    <col min="7179" max="7179" width="32" style="338" customWidth="1"/>
    <col min="7180" max="7275" width="11.42578125" style="338"/>
    <col min="7276" max="7276" width="11.42578125" style="338" customWidth="1"/>
    <col min="7277" max="7365" width="11.42578125" style="338"/>
    <col min="7366" max="7366" width="1.42578125" style="338" customWidth="1"/>
    <col min="7367" max="7424" width="11.42578125" style="338"/>
    <col min="7425" max="7425" width="1.28515625" style="338" customWidth="1"/>
    <col min="7426" max="7426" width="28.140625" style="338" customWidth="1"/>
    <col min="7427" max="7427" width="34.5703125" style="338" customWidth="1"/>
    <col min="7428" max="7428" width="16.28515625" style="338" customWidth="1"/>
    <col min="7429" max="7429" width="5.85546875" style="338" customWidth="1"/>
    <col min="7430" max="7430" width="47" style="338" customWidth="1"/>
    <col min="7431" max="7432" width="16.140625" style="338" customWidth="1"/>
    <col min="7433" max="7433" width="16.28515625" style="338" customWidth="1"/>
    <col min="7434" max="7434" width="15.7109375" style="338" customWidth="1"/>
    <col min="7435" max="7435" width="32" style="338" customWidth="1"/>
    <col min="7436" max="7531" width="11.42578125" style="338"/>
    <col min="7532" max="7532" width="11.42578125" style="338" customWidth="1"/>
    <col min="7533" max="7621" width="11.42578125" style="338"/>
    <col min="7622" max="7622" width="1.42578125" style="338" customWidth="1"/>
    <col min="7623" max="7680" width="11.42578125" style="338"/>
    <col min="7681" max="7681" width="1.28515625" style="338" customWidth="1"/>
    <col min="7682" max="7682" width="28.140625" style="338" customWidth="1"/>
    <col min="7683" max="7683" width="34.5703125" style="338" customWidth="1"/>
    <col min="7684" max="7684" width="16.28515625" style="338" customWidth="1"/>
    <col min="7685" max="7685" width="5.85546875" style="338" customWidth="1"/>
    <col min="7686" max="7686" width="47" style="338" customWidth="1"/>
    <col min="7687" max="7688" width="16.140625" style="338" customWidth="1"/>
    <col min="7689" max="7689" width="16.28515625" style="338" customWidth="1"/>
    <col min="7690" max="7690" width="15.7109375" style="338" customWidth="1"/>
    <col min="7691" max="7691" width="32" style="338" customWidth="1"/>
    <col min="7692" max="7787" width="11.42578125" style="338"/>
    <col min="7788" max="7788" width="11.42578125" style="338" customWidth="1"/>
    <col min="7789" max="7877" width="11.42578125" style="338"/>
    <col min="7878" max="7878" width="1.42578125" style="338" customWidth="1"/>
    <col min="7879" max="7936" width="11.42578125" style="338"/>
    <col min="7937" max="7937" width="1.28515625" style="338" customWidth="1"/>
    <col min="7938" max="7938" width="28.140625" style="338" customWidth="1"/>
    <col min="7939" max="7939" width="34.5703125" style="338" customWidth="1"/>
    <col min="7940" max="7940" width="16.28515625" style="338" customWidth="1"/>
    <col min="7941" max="7941" width="5.85546875" style="338" customWidth="1"/>
    <col min="7942" max="7942" width="47" style="338" customWidth="1"/>
    <col min="7943" max="7944" width="16.140625" style="338" customWidth="1"/>
    <col min="7945" max="7945" width="16.28515625" style="338" customWidth="1"/>
    <col min="7946" max="7946" width="15.7109375" style="338" customWidth="1"/>
    <col min="7947" max="7947" width="32" style="338" customWidth="1"/>
    <col min="7948" max="8043" width="11.42578125" style="338"/>
    <col min="8044" max="8044" width="11.42578125" style="338" customWidth="1"/>
    <col min="8045" max="8133" width="11.42578125" style="338"/>
    <col min="8134" max="8134" width="1.42578125" style="338" customWidth="1"/>
    <col min="8135" max="8192" width="11.42578125" style="338"/>
    <col min="8193" max="8193" width="1.28515625" style="338" customWidth="1"/>
    <col min="8194" max="8194" width="28.140625" style="338" customWidth="1"/>
    <col min="8195" max="8195" width="34.5703125" style="338" customWidth="1"/>
    <col min="8196" max="8196" width="16.28515625" style="338" customWidth="1"/>
    <col min="8197" max="8197" width="5.85546875" style="338" customWidth="1"/>
    <col min="8198" max="8198" width="47" style="338" customWidth="1"/>
    <col min="8199" max="8200" width="16.140625" style="338" customWidth="1"/>
    <col min="8201" max="8201" width="16.28515625" style="338" customWidth="1"/>
    <col min="8202" max="8202" width="15.7109375" style="338" customWidth="1"/>
    <col min="8203" max="8203" width="32" style="338" customWidth="1"/>
    <col min="8204" max="8299" width="11.42578125" style="338"/>
    <col min="8300" max="8300" width="11.42578125" style="338" customWidth="1"/>
    <col min="8301" max="8389" width="11.42578125" style="338"/>
    <col min="8390" max="8390" width="1.42578125" style="338" customWidth="1"/>
    <col min="8391" max="8448" width="11.42578125" style="338"/>
    <col min="8449" max="8449" width="1.28515625" style="338" customWidth="1"/>
    <col min="8450" max="8450" width="28.140625" style="338" customWidth="1"/>
    <col min="8451" max="8451" width="34.5703125" style="338" customWidth="1"/>
    <col min="8452" max="8452" width="16.28515625" style="338" customWidth="1"/>
    <col min="8453" max="8453" width="5.85546875" style="338" customWidth="1"/>
    <col min="8454" max="8454" width="47" style="338" customWidth="1"/>
    <col min="8455" max="8456" width="16.140625" style="338" customWidth="1"/>
    <col min="8457" max="8457" width="16.28515625" style="338" customWidth="1"/>
    <col min="8458" max="8458" width="15.7109375" style="338" customWidth="1"/>
    <col min="8459" max="8459" width="32" style="338" customWidth="1"/>
    <col min="8460" max="8555" width="11.42578125" style="338"/>
    <col min="8556" max="8556" width="11.42578125" style="338" customWidth="1"/>
    <col min="8557" max="8645" width="11.42578125" style="338"/>
    <col min="8646" max="8646" width="1.42578125" style="338" customWidth="1"/>
    <col min="8647" max="8704" width="11.42578125" style="338"/>
    <col min="8705" max="8705" width="1.28515625" style="338" customWidth="1"/>
    <col min="8706" max="8706" width="28.140625" style="338" customWidth="1"/>
    <col min="8707" max="8707" width="34.5703125" style="338" customWidth="1"/>
    <col min="8708" max="8708" width="16.28515625" style="338" customWidth="1"/>
    <col min="8709" max="8709" width="5.85546875" style="338" customWidth="1"/>
    <col min="8710" max="8710" width="47" style="338" customWidth="1"/>
    <col min="8711" max="8712" width="16.140625" style="338" customWidth="1"/>
    <col min="8713" max="8713" width="16.28515625" style="338" customWidth="1"/>
    <col min="8714" max="8714" width="15.7109375" style="338" customWidth="1"/>
    <col min="8715" max="8715" width="32" style="338" customWidth="1"/>
    <col min="8716" max="8811" width="11.42578125" style="338"/>
    <col min="8812" max="8812" width="11.42578125" style="338" customWidth="1"/>
    <col min="8813" max="8901" width="11.42578125" style="338"/>
    <col min="8902" max="8902" width="1.42578125" style="338" customWidth="1"/>
    <col min="8903" max="8960" width="11.42578125" style="338"/>
    <col min="8961" max="8961" width="1.28515625" style="338" customWidth="1"/>
    <col min="8962" max="8962" width="28.140625" style="338" customWidth="1"/>
    <col min="8963" max="8963" width="34.5703125" style="338" customWidth="1"/>
    <col min="8964" max="8964" width="16.28515625" style="338" customWidth="1"/>
    <col min="8965" max="8965" width="5.85546875" style="338" customWidth="1"/>
    <col min="8966" max="8966" width="47" style="338" customWidth="1"/>
    <col min="8967" max="8968" width="16.140625" style="338" customWidth="1"/>
    <col min="8969" max="8969" width="16.28515625" style="338" customWidth="1"/>
    <col min="8970" max="8970" width="15.7109375" style="338" customWidth="1"/>
    <col min="8971" max="8971" width="32" style="338" customWidth="1"/>
    <col min="8972" max="9067" width="11.42578125" style="338"/>
    <col min="9068" max="9068" width="11.42578125" style="338" customWidth="1"/>
    <col min="9069" max="9157" width="11.42578125" style="338"/>
    <col min="9158" max="9158" width="1.42578125" style="338" customWidth="1"/>
    <col min="9159" max="9216" width="11.42578125" style="338"/>
    <col min="9217" max="9217" width="1.28515625" style="338" customWidth="1"/>
    <col min="9218" max="9218" width="28.140625" style="338" customWidth="1"/>
    <col min="9219" max="9219" width="34.5703125" style="338" customWidth="1"/>
    <col min="9220" max="9220" width="16.28515625" style="338" customWidth="1"/>
    <col min="9221" max="9221" width="5.85546875" style="338" customWidth="1"/>
    <col min="9222" max="9222" width="47" style="338" customWidth="1"/>
    <col min="9223" max="9224" width="16.140625" style="338" customWidth="1"/>
    <col min="9225" max="9225" width="16.28515625" style="338" customWidth="1"/>
    <col min="9226" max="9226" width="15.7109375" style="338" customWidth="1"/>
    <col min="9227" max="9227" width="32" style="338" customWidth="1"/>
    <col min="9228" max="9323" width="11.42578125" style="338"/>
    <col min="9324" max="9324" width="11.42578125" style="338" customWidth="1"/>
    <col min="9325" max="9413" width="11.42578125" style="338"/>
    <col min="9414" max="9414" width="1.42578125" style="338" customWidth="1"/>
    <col min="9415" max="9472" width="11.42578125" style="338"/>
    <col min="9473" max="9473" width="1.28515625" style="338" customWidth="1"/>
    <col min="9474" max="9474" width="28.140625" style="338" customWidth="1"/>
    <col min="9475" max="9475" width="34.5703125" style="338" customWidth="1"/>
    <col min="9476" max="9476" width="16.28515625" style="338" customWidth="1"/>
    <col min="9477" max="9477" width="5.85546875" style="338" customWidth="1"/>
    <col min="9478" max="9478" width="47" style="338" customWidth="1"/>
    <col min="9479" max="9480" width="16.140625" style="338" customWidth="1"/>
    <col min="9481" max="9481" width="16.28515625" style="338" customWidth="1"/>
    <col min="9482" max="9482" width="15.7109375" style="338" customWidth="1"/>
    <col min="9483" max="9483" width="32" style="338" customWidth="1"/>
    <col min="9484" max="9579" width="11.42578125" style="338"/>
    <col min="9580" max="9580" width="11.42578125" style="338" customWidth="1"/>
    <col min="9581" max="9669" width="11.42578125" style="338"/>
    <col min="9670" max="9670" width="1.42578125" style="338" customWidth="1"/>
    <col min="9671" max="9728" width="11.42578125" style="338"/>
    <col min="9729" max="9729" width="1.28515625" style="338" customWidth="1"/>
    <col min="9730" max="9730" width="28.140625" style="338" customWidth="1"/>
    <col min="9731" max="9731" width="34.5703125" style="338" customWidth="1"/>
    <col min="9732" max="9732" width="16.28515625" style="338" customWidth="1"/>
    <col min="9733" max="9733" width="5.85546875" style="338" customWidth="1"/>
    <col min="9734" max="9734" width="47" style="338" customWidth="1"/>
    <col min="9735" max="9736" width="16.140625" style="338" customWidth="1"/>
    <col min="9737" max="9737" width="16.28515625" style="338" customWidth="1"/>
    <col min="9738" max="9738" width="15.7109375" style="338" customWidth="1"/>
    <col min="9739" max="9739" width="32" style="338" customWidth="1"/>
    <col min="9740" max="9835" width="11.42578125" style="338"/>
    <col min="9836" max="9836" width="11.42578125" style="338" customWidth="1"/>
    <col min="9837" max="9925" width="11.42578125" style="338"/>
    <col min="9926" max="9926" width="1.42578125" style="338" customWidth="1"/>
    <col min="9927" max="9984" width="11.42578125" style="338"/>
    <col min="9985" max="9985" width="1.28515625" style="338" customWidth="1"/>
    <col min="9986" max="9986" width="28.140625" style="338" customWidth="1"/>
    <col min="9987" max="9987" width="34.5703125" style="338" customWidth="1"/>
    <col min="9988" max="9988" width="16.28515625" style="338" customWidth="1"/>
    <col min="9989" max="9989" width="5.85546875" style="338" customWidth="1"/>
    <col min="9990" max="9990" width="47" style="338" customWidth="1"/>
    <col min="9991" max="9992" width="16.140625" style="338" customWidth="1"/>
    <col min="9993" max="9993" width="16.28515625" style="338" customWidth="1"/>
    <col min="9994" max="9994" width="15.7109375" style="338" customWidth="1"/>
    <col min="9995" max="9995" width="32" style="338" customWidth="1"/>
    <col min="9996" max="10091" width="11.42578125" style="338"/>
    <col min="10092" max="10092" width="11.42578125" style="338" customWidth="1"/>
    <col min="10093" max="10181" width="11.42578125" style="338"/>
    <col min="10182" max="10182" width="1.42578125" style="338" customWidth="1"/>
    <col min="10183" max="10240" width="11.42578125" style="338"/>
    <col min="10241" max="10241" width="1.28515625" style="338" customWidth="1"/>
    <col min="10242" max="10242" width="28.140625" style="338" customWidth="1"/>
    <col min="10243" max="10243" width="34.5703125" style="338" customWidth="1"/>
    <col min="10244" max="10244" width="16.28515625" style="338" customWidth="1"/>
    <col min="10245" max="10245" width="5.85546875" style="338" customWidth="1"/>
    <col min="10246" max="10246" width="47" style="338" customWidth="1"/>
    <col min="10247" max="10248" width="16.140625" style="338" customWidth="1"/>
    <col min="10249" max="10249" width="16.28515625" style="338" customWidth="1"/>
    <col min="10250" max="10250" width="15.7109375" style="338" customWidth="1"/>
    <col min="10251" max="10251" width="32" style="338" customWidth="1"/>
    <col min="10252" max="10347" width="11.42578125" style="338"/>
    <col min="10348" max="10348" width="11.42578125" style="338" customWidth="1"/>
    <col min="10349" max="10437" width="11.42578125" style="338"/>
    <col min="10438" max="10438" width="1.42578125" style="338" customWidth="1"/>
    <col min="10439" max="10496" width="11.42578125" style="338"/>
    <col min="10497" max="10497" width="1.28515625" style="338" customWidth="1"/>
    <col min="10498" max="10498" width="28.140625" style="338" customWidth="1"/>
    <col min="10499" max="10499" width="34.5703125" style="338" customWidth="1"/>
    <col min="10500" max="10500" width="16.28515625" style="338" customWidth="1"/>
    <col min="10501" max="10501" width="5.85546875" style="338" customWidth="1"/>
    <col min="10502" max="10502" width="47" style="338" customWidth="1"/>
    <col min="10503" max="10504" width="16.140625" style="338" customWidth="1"/>
    <col min="10505" max="10505" width="16.28515625" style="338" customWidth="1"/>
    <col min="10506" max="10506" width="15.7109375" style="338" customWidth="1"/>
    <col min="10507" max="10507" width="32" style="338" customWidth="1"/>
    <col min="10508" max="10603" width="11.42578125" style="338"/>
    <col min="10604" max="10604" width="11.42578125" style="338" customWidth="1"/>
    <col min="10605" max="10693" width="11.42578125" style="338"/>
    <col min="10694" max="10694" width="1.42578125" style="338" customWidth="1"/>
    <col min="10695" max="10752" width="11.42578125" style="338"/>
    <col min="10753" max="10753" width="1.28515625" style="338" customWidth="1"/>
    <col min="10754" max="10754" width="28.140625" style="338" customWidth="1"/>
    <col min="10755" max="10755" width="34.5703125" style="338" customWidth="1"/>
    <col min="10756" max="10756" width="16.28515625" style="338" customWidth="1"/>
    <col min="10757" max="10757" width="5.85546875" style="338" customWidth="1"/>
    <col min="10758" max="10758" width="47" style="338" customWidth="1"/>
    <col min="10759" max="10760" width="16.140625" style="338" customWidth="1"/>
    <col min="10761" max="10761" width="16.28515625" style="338" customWidth="1"/>
    <col min="10762" max="10762" width="15.7109375" style="338" customWidth="1"/>
    <col min="10763" max="10763" width="32" style="338" customWidth="1"/>
    <col min="10764" max="10859" width="11.42578125" style="338"/>
    <col min="10860" max="10860" width="11.42578125" style="338" customWidth="1"/>
    <col min="10861" max="10949" width="11.42578125" style="338"/>
    <col min="10950" max="10950" width="1.42578125" style="338" customWidth="1"/>
    <col min="10951" max="11008" width="11.42578125" style="338"/>
    <col min="11009" max="11009" width="1.28515625" style="338" customWidth="1"/>
    <col min="11010" max="11010" width="28.140625" style="338" customWidth="1"/>
    <col min="11011" max="11011" width="34.5703125" style="338" customWidth="1"/>
    <col min="11012" max="11012" width="16.28515625" style="338" customWidth="1"/>
    <col min="11013" max="11013" width="5.85546875" style="338" customWidth="1"/>
    <col min="11014" max="11014" width="47" style="338" customWidth="1"/>
    <col min="11015" max="11016" width="16.140625" style="338" customWidth="1"/>
    <col min="11017" max="11017" width="16.28515625" style="338" customWidth="1"/>
    <col min="11018" max="11018" width="15.7109375" style="338" customWidth="1"/>
    <col min="11019" max="11019" width="32" style="338" customWidth="1"/>
    <col min="11020" max="11115" width="11.42578125" style="338"/>
    <col min="11116" max="11116" width="11.42578125" style="338" customWidth="1"/>
    <col min="11117" max="11205" width="11.42578125" style="338"/>
    <col min="11206" max="11206" width="1.42578125" style="338" customWidth="1"/>
    <col min="11207" max="11264" width="11.42578125" style="338"/>
    <col min="11265" max="11265" width="1.28515625" style="338" customWidth="1"/>
    <col min="11266" max="11266" width="28.140625" style="338" customWidth="1"/>
    <col min="11267" max="11267" width="34.5703125" style="338" customWidth="1"/>
    <col min="11268" max="11268" width="16.28515625" style="338" customWidth="1"/>
    <col min="11269" max="11269" width="5.85546875" style="338" customWidth="1"/>
    <col min="11270" max="11270" width="47" style="338" customWidth="1"/>
    <col min="11271" max="11272" width="16.140625" style="338" customWidth="1"/>
    <col min="11273" max="11273" width="16.28515625" style="338" customWidth="1"/>
    <col min="11274" max="11274" width="15.7109375" style="338" customWidth="1"/>
    <col min="11275" max="11275" width="32" style="338" customWidth="1"/>
    <col min="11276" max="11371" width="11.42578125" style="338"/>
    <col min="11372" max="11372" width="11.42578125" style="338" customWidth="1"/>
    <col min="11373" max="11461" width="11.42578125" style="338"/>
    <col min="11462" max="11462" width="1.42578125" style="338" customWidth="1"/>
    <col min="11463" max="11520" width="11.42578125" style="338"/>
    <col min="11521" max="11521" width="1.28515625" style="338" customWidth="1"/>
    <col min="11522" max="11522" width="28.140625" style="338" customWidth="1"/>
    <col min="11523" max="11523" width="34.5703125" style="338" customWidth="1"/>
    <col min="11524" max="11524" width="16.28515625" style="338" customWidth="1"/>
    <col min="11525" max="11525" width="5.85546875" style="338" customWidth="1"/>
    <col min="11526" max="11526" width="47" style="338" customWidth="1"/>
    <col min="11527" max="11528" width="16.140625" style="338" customWidth="1"/>
    <col min="11529" max="11529" width="16.28515625" style="338" customWidth="1"/>
    <col min="11530" max="11530" width="15.7109375" style="338" customWidth="1"/>
    <col min="11531" max="11531" width="32" style="338" customWidth="1"/>
    <col min="11532" max="11627" width="11.42578125" style="338"/>
    <col min="11628" max="11628" width="11.42578125" style="338" customWidth="1"/>
    <col min="11629" max="11717" width="11.42578125" style="338"/>
    <col min="11718" max="11718" width="1.42578125" style="338" customWidth="1"/>
    <col min="11719" max="11776" width="11.42578125" style="338"/>
    <col min="11777" max="11777" width="1.28515625" style="338" customWidth="1"/>
    <col min="11778" max="11778" width="28.140625" style="338" customWidth="1"/>
    <col min="11779" max="11779" width="34.5703125" style="338" customWidth="1"/>
    <col min="11780" max="11780" width="16.28515625" style="338" customWidth="1"/>
    <col min="11781" max="11781" width="5.85546875" style="338" customWidth="1"/>
    <col min="11782" max="11782" width="47" style="338" customWidth="1"/>
    <col min="11783" max="11784" width="16.140625" style="338" customWidth="1"/>
    <col min="11785" max="11785" width="16.28515625" style="338" customWidth="1"/>
    <col min="11786" max="11786" width="15.7109375" style="338" customWidth="1"/>
    <col min="11787" max="11787" width="32" style="338" customWidth="1"/>
    <col min="11788" max="11883" width="11.42578125" style="338"/>
    <col min="11884" max="11884" width="11.42578125" style="338" customWidth="1"/>
    <col min="11885" max="11973" width="11.42578125" style="338"/>
    <col min="11974" max="11974" width="1.42578125" style="338" customWidth="1"/>
    <col min="11975" max="12032" width="11.42578125" style="338"/>
    <col min="12033" max="12033" width="1.28515625" style="338" customWidth="1"/>
    <col min="12034" max="12034" width="28.140625" style="338" customWidth="1"/>
    <col min="12035" max="12035" width="34.5703125" style="338" customWidth="1"/>
    <col min="12036" max="12036" width="16.28515625" style="338" customWidth="1"/>
    <col min="12037" max="12037" width="5.85546875" style="338" customWidth="1"/>
    <col min="12038" max="12038" width="47" style="338" customWidth="1"/>
    <col min="12039" max="12040" width="16.140625" style="338" customWidth="1"/>
    <col min="12041" max="12041" width="16.28515625" style="338" customWidth="1"/>
    <col min="12042" max="12042" width="15.7109375" style="338" customWidth="1"/>
    <col min="12043" max="12043" width="32" style="338" customWidth="1"/>
    <col min="12044" max="12139" width="11.42578125" style="338"/>
    <col min="12140" max="12140" width="11.42578125" style="338" customWidth="1"/>
    <col min="12141" max="12229" width="11.42578125" style="338"/>
    <col min="12230" max="12230" width="1.42578125" style="338" customWidth="1"/>
    <col min="12231" max="12288" width="11.42578125" style="338"/>
    <col min="12289" max="12289" width="1.28515625" style="338" customWidth="1"/>
    <col min="12290" max="12290" width="28.140625" style="338" customWidth="1"/>
    <col min="12291" max="12291" width="34.5703125" style="338" customWidth="1"/>
    <col min="12292" max="12292" width="16.28515625" style="338" customWidth="1"/>
    <col min="12293" max="12293" width="5.85546875" style="338" customWidth="1"/>
    <col min="12294" max="12294" width="47" style="338" customWidth="1"/>
    <col min="12295" max="12296" width="16.140625" style="338" customWidth="1"/>
    <col min="12297" max="12297" width="16.28515625" style="338" customWidth="1"/>
    <col min="12298" max="12298" width="15.7109375" style="338" customWidth="1"/>
    <col min="12299" max="12299" width="32" style="338" customWidth="1"/>
    <col min="12300" max="12395" width="11.42578125" style="338"/>
    <col min="12396" max="12396" width="11.42578125" style="338" customWidth="1"/>
    <col min="12397" max="12485" width="11.42578125" style="338"/>
    <col min="12486" max="12486" width="1.42578125" style="338" customWidth="1"/>
    <col min="12487" max="12544" width="11.42578125" style="338"/>
    <col min="12545" max="12545" width="1.28515625" style="338" customWidth="1"/>
    <col min="12546" max="12546" width="28.140625" style="338" customWidth="1"/>
    <col min="12547" max="12547" width="34.5703125" style="338" customWidth="1"/>
    <col min="12548" max="12548" width="16.28515625" style="338" customWidth="1"/>
    <col min="12549" max="12549" width="5.85546875" style="338" customWidth="1"/>
    <col min="12550" max="12550" width="47" style="338" customWidth="1"/>
    <col min="12551" max="12552" width="16.140625" style="338" customWidth="1"/>
    <col min="12553" max="12553" width="16.28515625" style="338" customWidth="1"/>
    <col min="12554" max="12554" width="15.7109375" style="338" customWidth="1"/>
    <col min="12555" max="12555" width="32" style="338" customWidth="1"/>
    <col min="12556" max="12651" width="11.42578125" style="338"/>
    <col min="12652" max="12652" width="11.42578125" style="338" customWidth="1"/>
    <col min="12653" max="12741" width="11.42578125" style="338"/>
    <col min="12742" max="12742" width="1.42578125" style="338" customWidth="1"/>
    <col min="12743" max="12800" width="11.42578125" style="338"/>
    <col min="12801" max="12801" width="1.28515625" style="338" customWidth="1"/>
    <col min="12802" max="12802" width="28.140625" style="338" customWidth="1"/>
    <col min="12803" max="12803" width="34.5703125" style="338" customWidth="1"/>
    <col min="12804" max="12804" width="16.28515625" style="338" customWidth="1"/>
    <col min="12805" max="12805" width="5.85546875" style="338" customWidth="1"/>
    <col min="12806" max="12806" width="47" style="338" customWidth="1"/>
    <col min="12807" max="12808" width="16.140625" style="338" customWidth="1"/>
    <col min="12809" max="12809" width="16.28515625" style="338" customWidth="1"/>
    <col min="12810" max="12810" width="15.7109375" style="338" customWidth="1"/>
    <col min="12811" max="12811" width="32" style="338" customWidth="1"/>
    <col min="12812" max="12907" width="11.42578125" style="338"/>
    <col min="12908" max="12908" width="11.42578125" style="338" customWidth="1"/>
    <col min="12909" max="12997" width="11.42578125" style="338"/>
    <col min="12998" max="12998" width="1.42578125" style="338" customWidth="1"/>
    <col min="12999" max="13056" width="11.42578125" style="338"/>
    <col min="13057" max="13057" width="1.28515625" style="338" customWidth="1"/>
    <col min="13058" max="13058" width="28.140625" style="338" customWidth="1"/>
    <col min="13059" max="13059" width="34.5703125" style="338" customWidth="1"/>
    <col min="13060" max="13060" width="16.28515625" style="338" customWidth="1"/>
    <col min="13061" max="13061" width="5.85546875" style="338" customWidth="1"/>
    <col min="13062" max="13062" width="47" style="338" customWidth="1"/>
    <col min="13063" max="13064" width="16.140625" style="338" customWidth="1"/>
    <col min="13065" max="13065" width="16.28515625" style="338" customWidth="1"/>
    <col min="13066" max="13066" width="15.7109375" style="338" customWidth="1"/>
    <col min="13067" max="13067" width="32" style="338" customWidth="1"/>
    <col min="13068" max="13163" width="11.42578125" style="338"/>
    <col min="13164" max="13164" width="11.42578125" style="338" customWidth="1"/>
    <col min="13165" max="13253" width="11.42578125" style="338"/>
    <col min="13254" max="13254" width="1.42578125" style="338" customWidth="1"/>
    <col min="13255" max="13312" width="11.42578125" style="338"/>
    <col min="13313" max="13313" width="1.28515625" style="338" customWidth="1"/>
    <col min="13314" max="13314" width="28.140625" style="338" customWidth="1"/>
    <col min="13315" max="13315" width="34.5703125" style="338" customWidth="1"/>
    <col min="13316" max="13316" width="16.28515625" style="338" customWidth="1"/>
    <col min="13317" max="13317" width="5.85546875" style="338" customWidth="1"/>
    <col min="13318" max="13318" width="47" style="338" customWidth="1"/>
    <col min="13319" max="13320" width="16.140625" style="338" customWidth="1"/>
    <col min="13321" max="13321" width="16.28515625" style="338" customWidth="1"/>
    <col min="13322" max="13322" width="15.7109375" style="338" customWidth="1"/>
    <col min="13323" max="13323" width="32" style="338" customWidth="1"/>
    <col min="13324" max="13419" width="11.42578125" style="338"/>
    <col min="13420" max="13420" width="11.42578125" style="338" customWidth="1"/>
    <col min="13421" max="13509" width="11.42578125" style="338"/>
    <col min="13510" max="13510" width="1.42578125" style="338" customWidth="1"/>
    <col min="13511" max="13568" width="11.42578125" style="338"/>
    <col min="13569" max="13569" width="1.28515625" style="338" customWidth="1"/>
    <col min="13570" max="13570" width="28.140625" style="338" customWidth="1"/>
    <col min="13571" max="13571" width="34.5703125" style="338" customWidth="1"/>
    <col min="13572" max="13572" width="16.28515625" style="338" customWidth="1"/>
    <col min="13573" max="13573" width="5.85546875" style="338" customWidth="1"/>
    <col min="13574" max="13574" width="47" style="338" customWidth="1"/>
    <col min="13575" max="13576" width="16.140625" style="338" customWidth="1"/>
    <col min="13577" max="13577" width="16.28515625" style="338" customWidth="1"/>
    <col min="13578" max="13578" width="15.7109375" style="338" customWidth="1"/>
    <col min="13579" max="13579" width="32" style="338" customWidth="1"/>
    <col min="13580" max="13675" width="11.42578125" style="338"/>
    <col min="13676" max="13676" width="11.42578125" style="338" customWidth="1"/>
    <col min="13677" max="13765" width="11.42578125" style="338"/>
    <col min="13766" max="13766" width="1.42578125" style="338" customWidth="1"/>
    <col min="13767" max="13824" width="11.42578125" style="338"/>
    <col min="13825" max="13825" width="1.28515625" style="338" customWidth="1"/>
    <col min="13826" max="13826" width="28.140625" style="338" customWidth="1"/>
    <col min="13827" max="13827" width="34.5703125" style="338" customWidth="1"/>
    <col min="13828" max="13828" width="16.28515625" style="338" customWidth="1"/>
    <col min="13829" max="13829" width="5.85546875" style="338" customWidth="1"/>
    <col min="13830" max="13830" width="47" style="338" customWidth="1"/>
    <col min="13831" max="13832" width="16.140625" style="338" customWidth="1"/>
    <col min="13833" max="13833" width="16.28515625" style="338" customWidth="1"/>
    <col min="13834" max="13834" width="15.7109375" style="338" customWidth="1"/>
    <col min="13835" max="13835" width="32" style="338" customWidth="1"/>
    <col min="13836" max="13931" width="11.42578125" style="338"/>
    <col min="13932" max="13932" width="11.42578125" style="338" customWidth="1"/>
    <col min="13933" max="14021" width="11.42578125" style="338"/>
    <col min="14022" max="14022" width="1.42578125" style="338" customWidth="1"/>
    <col min="14023" max="14080" width="11.42578125" style="338"/>
    <col min="14081" max="14081" width="1.28515625" style="338" customWidth="1"/>
    <col min="14082" max="14082" width="28.140625" style="338" customWidth="1"/>
    <col min="14083" max="14083" width="34.5703125" style="338" customWidth="1"/>
    <col min="14084" max="14084" width="16.28515625" style="338" customWidth="1"/>
    <col min="14085" max="14085" width="5.85546875" style="338" customWidth="1"/>
    <col min="14086" max="14086" width="47" style="338" customWidth="1"/>
    <col min="14087" max="14088" width="16.140625" style="338" customWidth="1"/>
    <col min="14089" max="14089" width="16.28515625" style="338" customWidth="1"/>
    <col min="14090" max="14090" width="15.7109375" style="338" customWidth="1"/>
    <col min="14091" max="14091" width="32" style="338" customWidth="1"/>
    <col min="14092" max="14187" width="11.42578125" style="338"/>
    <col min="14188" max="14188" width="11.42578125" style="338" customWidth="1"/>
    <col min="14189" max="14277" width="11.42578125" style="338"/>
    <col min="14278" max="14278" width="1.42578125" style="338" customWidth="1"/>
    <col min="14279" max="14336" width="11.42578125" style="338"/>
    <col min="14337" max="14337" width="1.28515625" style="338" customWidth="1"/>
    <col min="14338" max="14338" width="28.140625" style="338" customWidth="1"/>
    <col min="14339" max="14339" width="34.5703125" style="338" customWidth="1"/>
    <col min="14340" max="14340" width="16.28515625" style="338" customWidth="1"/>
    <col min="14341" max="14341" width="5.85546875" style="338" customWidth="1"/>
    <col min="14342" max="14342" width="47" style="338" customWidth="1"/>
    <col min="14343" max="14344" width="16.140625" style="338" customWidth="1"/>
    <col min="14345" max="14345" width="16.28515625" style="338" customWidth="1"/>
    <col min="14346" max="14346" width="15.7109375" style="338" customWidth="1"/>
    <col min="14347" max="14347" width="32" style="338" customWidth="1"/>
    <col min="14348" max="14443" width="11.42578125" style="338"/>
    <col min="14444" max="14444" width="11.42578125" style="338" customWidth="1"/>
    <col min="14445" max="14533" width="11.42578125" style="338"/>
    <col min="14534" max="14534" width="1.42578125" style="338" customWidth="1"/>
    <col min="14535" max="14592" width="11.42578125" style="338"/>
    <col min="14593" max="14593" width="1.28515625" style="338" customWidth="1"/>
    <col min="14594" max="14594" width="28.140625" style="338" customWidth="1"/>
    <col min="14595" max="14595" width="34.5703125" style="338" customWidth="1"/>
    <col min="14596" max="14596" width="16.28515625" style="338" customWidth="1"/>
    <col min="14597" max="14597" width="5.85546875" style="338" customWidth="1"/>
    <col min="14598" max="14598" width="47" style="338" customWidth="1"/>
    <col min="14599" max="14600" width="16.140625" style="338" customWidth="1"/>
    <col min="14601" max="14601" width="16.28515625" style="338" customWidth="1"/>
    <col min="14602" max="14602" width="15.7109375" style="338" customWidth="1"/>
    <col min="14603" max="14603" width="32" style="338" customWidth="1"/>
    <col min="14604" max="14699" width="11.42578125" style="338"/>
    <col min="14700" max="14700" width="11.42578125" style="338" customWidth="1"/>
    <col min="14701" max="14789" width="11.42578125" style="338"/>
    <col min="14790" max="14790" width="1.42578125" style="338" customWidth="1"/>
    <col min="14791" max="14848" width="11.42578125" style="338"/>
    <col min="14849" max="14849" width="1.28515625" style="338" customWidth="1"/>
    <col min="14850" max="14850" width="28.140625" style="338" customWidth="1"/>
    <col min="14851" max="14851" width="34.5703125" style="338" customWidth="1"/>
    <col min="14852" max="14852" width="16.28515625" style="338" customWidth="1"/>
    <col min="14853" max="14853" width="5.85546875" style="338" customWidth="1"/>
    <col min="14854" max="14854" width="47" style="338" customWidth="1"/>
    <col min="14855" max="14856" width="16.140625" style="338" customWidth="1"/>
    <col min="14857" max="14857" width="16.28515625" style="338" customWidth="1"/>
    <col min="14858" max="14858" width="15.7109375" style="338" customWidth="1"/>
    <col min="14859" max="14859" width="32" style="338" customWidth="1"/>
    <col min="14860" max="14955" width="11.42578125" style="338"/>
    <col min="14956" max="14956" width="11.42578125" style="338" customWidth="1"/>
    <col min="14957" max="15045" width="11.42578125" style="338"/>
    <col min="15046" max="15046" width="1.42578125" style="338" customWidth="1"/>
    <col min="15047" max="15104" width="11.42578125" style="338"/>
    <col min="15105" max="15105" width="1.28515625" style="338" customWidth="1"/>
    <col min="15106" max="15106" width="28.140625" style="338" customWidth="1"/>
    <col min="15107" max="15107" width="34.5703125" style="338" customWidth="1"/>
    <col min="15108" max="15108" width="16.28515625" style="338" customWidth="1"/>
    <col min="15109" max="15109" width="5.85546875" style="338" customWidth="1"/>
    <col min="15110" max="15110" width="47" style="338" customWidth="1"/>
    <col min="15111" max="15112" width="16.140625" style="338" customWidth="1"/>
    <col min="15113" max="15113" width="16.28515625" style="338" customWidth="1"/>
    <col min="15114" max="15114" width="15.7109375" style="338" customWidth="1"/>
    <col min="15115" max="15115" width="32" style="338" customWidth="1"/>
    <col min="15116" max="15211" width="11.42578125" style="338"/>
    <col min="15212" max="15212" width="11.42578125" style="338" customWidth="1"/>
    <col min="15213" max="15301" width="11.42578125" style="338"/>
    <col min="15302" max="15302" width="1.42578125" style="338" customWidth="1"/>
    <col min="15303" max="15360" width="11.42578125" style="338"/>
    <col min="15361" max="15361" width="1.28515625" style="338" customWidth="1"/>
    <col min="15362" max="15362" width="28.140625" style="338" customWidth="1"/>
    <col min="15363" max="15363" width="34.5703125" style="338" customWidth="1"/>
    <col min="15364" max="15364" width="16.28515625" style="338" customWidth="1"/>
    <col min="15365" max="15365" width="5.85546875" style="338" customWidth="1"/>
    <col min="15366" max="15366" width="47" style="338" customWidth="1"/>
    <col min="15367" max="15368" width="16.140625" style="338" customWidth="1"/>
    <col min="15369" max="15369" width="16.28515625" style="338" customWidth="1"/>
    <col min="15370" max="15370" width="15.7109375" style="338" customWidth="1"/>
    <col min="15371" max="15371" width="32" style="338" customWidth="1"/>
    <col min="15372" max="15467" width="11.42578125" style="338"/>
    <col min="15468" max="15468" width="11.42578125" style="338" customWidth="1"/>
    <col min="15469" max="15557" width="11.42578125" style="338"/>
    <col min="15558" max="15558" width="1.42578125" style="338" customWidth="1"/>
    <col min="15559" max="15616" width="11.42578125" style="338"/>
    <col min="15617" max="15617" width="1.28515625" style="338" customWidth="1"/>
    <col min="15618" max="15618" width="28.140625" style="338" customWidth="1"/>
    <col min="15619" max="15619" width="34.5703125" style="338" customWidth="1"/>
    <col min="15620" max="15620" width="16.28515625" style="338" customWidth="1"/>
    <col min="15621" max="15621" width="5.85546875" style="338" customWidth="1"/>
    <col min="15622" max="15622" width="47" style="338" customWidth="1"/>
    <col min="15623" max="15624" width="16.140625" style="338" customWidth="1"/>
    <col min="15625" max="15625" width="16.28515625" style="338" customWidth="1"/>
    <col min="15626" max="15626" width="15.7109375" style="338" customWidth="1"/>
    <col min="15627" max="15627" width="32" style="338" customWidth="1"/>
    <col min="15628" max="15723" width="11.42578125" style="338"/>
    <col min="15724" max="15724" width="11.42578125" style="338" customWidth="1"/>
    <col min="15725" max="15813" width="11.42578125" style="338"/>
    <col min="15814" max="15814" width="1.42578125" style="338" customWidth="1"/>
    <col min="15815" max="15872" width="11.42578125" style="338"/>
    <col min="15873" max="15873" width="1.28515625" style="338" customWidth="1"/>
    <col min="15874" max="15874" width="28.140625" style="338" customWidth="1"/>
    <col min="15875" max="15875" width="34.5703125" style="338" customWidth="1"/>
    <col min="15876" max="15876" width="16.28515625" style="338" customWidth="1"/>
    <col min="15877" max="15877" width="5.85546875" style="338" customWidth="1"/>
    <col min="15878" max="15878" width="47" style="338" customWidth="1"/>
    <col min="15879" max="15880" width="16.140625" style="338" customWidth="1"/>
    <col min="15881" max="15881" width="16.28515625" style="338" customWidth="1"/>
    <col min="15882" max="15882" width="15.7109375" style="338" customWidth="1"/>
    <col min="15883" max="15883" width="32" style="338" customWidth="1"/>
    <col min="15884" max="15979" width="11.42578125" style="338"/>
    <col min="15980" max="15980" width="11.42578125" style="338" customWidth="1"/>
    <col min="15981" max="16069" width="11.42578125" style="338"/>
    <col min="16070" max="16070" width="1.42578125" style="338" customWidth="1"/>
    <col min="16071" max="16128" width="11.42578125" style="338"/>
    <col min="16129" max="16129" width="1.28515625" style="338" customWidth="1"/>
    <col min="16130" max="16130" width="28.140625" style="338" customWidth="1"/>
    <col min="16131" max="16131" width="34.5703125" style="338" customWidth="1"/>
    <col min="16132" max="16132" width="16.28515625" style="338" customWidth="1"/>
    <col min="16133" max="16133" width="5.85546875" style="338" customWidth="1"/>
    <col min="16134" max="16134" width="47" style="338" customWidth="1"/>
    <col min="16135" max="16136" width="16.140625" style="338" customWidth="1"/>
    <col min="16137" max="16137" width="16.28515625" style="338" customWidth="1"/>
    <col min="16138" max="16138" width="15.7109375" style="338" customWidth="1"/>
    <col min="16139" max="16139" width="32" style="338" customWidth="1"/>
    <col min="16140" max="16235" width="11.42578125" style="338"/>
    <col min="16236" max="16236" width="11.42578125" style="338" customWidth="1"/>
    <col min="16237" max="16325" width="11.42578125" style="338"/>
    <col min="16326" max="16326" width="1.42578125" style="338" customWidth="1"/>
    <col min="16327" max="16384" width="11.42578125" style="338"/>
  </cols>
  <sheetData>
    <row r="1" spans="2:11" ht="13.5" thickBot="1" x14ac:dyDescent="0.25"/>
    <row r="2" spans="2:11" ht="23.25" customHeight="1" thickBot="1" x14ac:dyDescent="0.25">
      <c r="B2" s="709"/>
      <c r="C2" s="712" t="s">
        <v>105</v>
      </c>
      <c r="D2" s="713"/>
      <c r="E2" s="713"/>
      <c r="F2" s="713"/>
      <c r="G2" s="713"/>
      <c r="H2" s="713"/>
      <c r="I2" s="713"/>
      <c r="J2" s="714"/>
    </row>
    <row r="3" spans="2:11" ht="18" customHeight="1" thickBot="1" x14ac:dyDescent="0.25">
      <c r="B3" s="710"/>
      <c r="C3" s="715" t="s">
        <v>18</v>
      </c>
      <c r="D3" s="716"/>
      <c r="E3" s="716"/>
      <c r="F3" s="716"/>
      <c r="G3" s="716"/>
      <c r="H3" s="716"/>
      <c r="I3" s="716"/>
      <c r="J3" s="717"/>
    </row>
    <row r="4" spans="2:11" ht="18" customHeight="1" thickBot="1" x14ac:dyDescent="0.25">
      <c r="B4" s="710"/>
      <c r="C4" s="715" t="s">
        <v>106</v>
      </c>
      <c r="D4" s="716"/>
      <c r="E4" s="716"/>
      <c r="F4" s="716"/>
      <c r="G4" s="716"/>
      <c r="H4" s="716"/>
      <c r="I4" s="716"/>
      <c r="J4" s="717"/>
    </row>
    <row r="5" spans="2:11" ht="18" customHeight="1" thickBot="1" x14ac:dyDescent="0.3">
      <c r="B5" s="711"/>
      <c r="C5" s="715" t="s">
        <v>417</v>
      </c>
      <c r="D5" s="716"/>
      <c r="E5" s="716"/>
      <c r="F5" s="716"/>
      <c r="G5" s="716"/>
      <c r="H5" s="718" t="s">
        <v>103</v>
      </c>
      <c r="I5" s="719"/>
      <c r="J5" s="720"/>
    </row>
    <row r="6" spans="2:11" ht="18" customHeight="1" thickBot="1" x14ac:dyDescent="0.25">
      <c r="B6" s="12"/>
      <c r="C6" s="13"/>
      <c r="D6" s="13"/>
      <c r="E6" s="13"/>
      <c r="F6" s="13"/>
      <c r="G6" s="13"/>
      <c r="H6" s="13"/>
      <c r="I6" s="13"/>
      <c r="J6" s="339"/>
    </row>
    <row r="7" spans="2:11" ht="51.75" customHeight="1" thickBot="1" x14ac:dyDescent="0.25">
      <c r="B7" s="340" t="s">
        <v>107</v>
      </c>
      <c r="C7" s="706" t="s">
        <v>340</v>
      </c>
      <c r="D7" s="586"/>
      <c r="E7" s="585"/>
      <c r="F7" s="341"/>
      <c r="G7" s="13"/>
      <c r="H7" s="13"/>
      <c r="I7" s="13"/>
      <c r="J7" s="339"/>
    </row>
    <row r="8" spans="2:11" ht="32.25" customHeight="1" thickBot="1" x14ac:dyDescent="0.25">
      <c r="B8" s="342" t="s">
        <v>108</v>
      </c>
      <c r="C8" s="706" t="s">
        <v>350</v>
      </c>
      <c r="D8" s="707"/>
      <c r="E8" s="708"/>
      <c r="F8" s="341"/>
      <c r="G8" s="13"/>
      <c r="H8" s="13"/>
      <c r="I8" s="13"/>
      <c r="J8" s="339"/>
    </row>
    <row r="9" spans="2:11" ht="32.25" customHeight="1" thickBot="1" x14ac:dyDescent="0.25">
      <c r="B9" s="342" t="s">
        <v>109</v>
      </c>
      <c r="C9" s="706" t="s">
        <v>350</v>
      </c>
      <c r="D9" s="707"/>
      <c r="E9" s="708"/>
      <c r="F9" s="343"/>
      <c r="G9" s="13"/>
      <c r="H9" s="13"/>
      <c r="I9" s="13"/>
      <c r="J9" s="339"/>
    </row>
    <row r="10" spans="2:11" ht="33.75" customHeight="1" thickBot="1" x14ac:dyDescent="0.25">
      <c r="B10" s="342" t="s">
        <v>110</v>
      </c>
      <c r="C10" s="706" t="s">
        <v>414</v>
      </c>
      <c r="D10" s="707"/>
      <c r="E10" s="708"/>
      <c r="F10" s="341"/>
      <c r="G10" s="13"/>
      <c r="H10" s="13"/>
      <c r="I10" s="13"/>
      <c r="J10" s="339"/>
    </row>
    <row r="11" spans="2:11" ht="33.75" customHeight="1" thickBot="1" x14ac:dyDescent="0.25">
      <c r="B11" s="342" t="s">
        <v>111</v>
      </c>
      <c r="C11" s="706" t="s">
        <v>331</v>
      </c>
      <c r="D11" s="707"/>
      <c r="E11" s="708"/>
      <c r="F11" s="341"/>
      <c r="G11" s="13"/>
      <c r="H11" s="13"/>
      <c r="I11" s="13"/>
      <c r="J11" s="339"/>
    </row>
    <row r="13" spans="2:11" ht="26.25" customHeight="1" x14ac:dyDescent="0.2">
      <c r="B13" s="701" t="s">
        <v>411</v>
      </c>
      <c r="C13" s="702"/>
      <c r="D13" s="702"/>
      <c r="E13" s="702"/>
      <c r="F13" s="702"/>
      <c r="G13" s="702"/>
      <c r="H13" s="703"/>
      <c r="I13" s="699" t="s">
        <v>112</v>
      </c>
      <c r="J13" s="700"/>
      <c r="K13" s="700"/>
    </row>
    <row r="14" spans="2:11" s="346" customFormat="1" ht="56.25" customHeight="1" x14ac:dyDescent="0.25">
      <c r="B14" s="344" t="s">
        <v>113</v>
      </c>
      <c r="C14" s="344" t="s">
        <v>114</v>
      </c>
      <c r="D14" s="344" t="s">
        <v>115</v>
      </c>
      <c r="E14" s="344" t="s">
        <v>116</v>
      </c>
      <c r="F14" s="344" t="s">
        <v>117</v>
      </c>
      <c r="G14" s="344" t="s">
        <v>118</v>
      </c>
      <c r="H14" s="344" t="s">
        <v>119</v>
      </c>
      <c r="I14" s="345" t="s">
        <v>120</v>
      </c>
      <c r="J14" s="345" t="s">
        <v>121</v>
      </c>
      <c r="K14" s="345" t="s">
        <v>122</v>
      </c>
    </row>
    <row r="15" spans="2:11" ht="70.5" customHeight="1" x14ac:dyDescent="0.2">
      <c r="B15" s="376">
        <v>1</v>
      </c>
      <c r="C15" s="375" t="s">
        <v>378</v>
      </c>
      <c r="D15" s="377">
        <v>1</v>
      </c>
      <c r="E15" s="347">
        <v>1</v>
      </c>
      <c r="F15" s="355" t="s">
        <v>352</v>
      </c>
      <c r="G15" s="378">
        <v>1</v>
      </c>
      <c r="H15" s="399">
        <v>43891</v>
      </c>
      <c r="I15" s="348">
        <v>1</v>
      </c>
      <c r="J15" s="379" t="s">
        <v>617</v>
      </c>
      <c r="K15" s="380" t="s">
        <v>616</v>
      </c>
    </row>
    <row r="16" spans="2:11" s="354" customFormat="1" ht="21.75" customHeight="1" x14ac:dyDescent="0.25">
      <c r="B16" s="704" t="s">
        <v>123</v>
      </c>
      <c r="C16" s="705"/>
      <c r="D16" s="351">
        <f>SUM(D15:D15)</f>
        <v>1</v>
      </c>
      <c r="E16" s="697" t="s">
        <v>124</v>
      </c>
      <c r="F16" s="698"/>
      <c r="G16" s="351">
        <f>SUM(G15:G15)</f>
        <v>1</v>
      </c>
      <c r="H16" s="351"/>
      <c r="I16" s="352"/>
      <c r="J16" s="353"/>
      <c r="K16" s="353"/>
    </row>
  </sheetData>
  <sheetProtection selectLockedCells="1" selectUnlockedCells="1"/>
  <mergeCells count="15">
    <mergeCell ref="B2:B5"/>
    <mergeCell ref="C2:J2"/>
    <mergeCell ref="C3:J3"/>
    <mergeCell ref="C4:J4"/>
    <mergeCell ref="C5:G5"/>
    <mergeCell ref="H5:J5"/>
    <mergeCell ref="E16:F16"/>
    <mergeCell ref="I13:K13"/>
    <mergeCell ref="B13:H13"/>
    <mergeCell ref="B16:C16"/>
    <mergeCell ref="C7:E7"/>
    <mergeCell ref="C8:E8"/>
    <mergeCell ref="C9:E9"/>
    <mergeCell ref="C10:E10"/>
    <mergeCell ref="C11:E11"/>
  </mergeCells>
  <pageMargins left="1" right="1" top="1" bottom="1" header="0.5" footer="0.5"/>
  <pageSetup scale="42"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U67"/>
  <sheetViews>
    <sheetView topLeftCell="A16" zoomScale="90" zoomScaleNormal="90" zoomScaleSheetLayoutView="100" zoomScalePageLayoutView="70" workbookViewId="0">
      <selection activeCell="E30" sqref="E30:E34"/>
    </sheetView>
  </sheetViews>
  <sheetFormatPr baseColWidth="10" defaultRowHeight="12" x14ac:dyDescent="0.2"/>
  <cols>
    <col min="1" max="1" width="1" style="28" customWidth="1"/>
    <col min="2" max="2" width="25.42578125" style="199" customWidth="1"/>
    <col min="3" max="3" width="14.5703125" style="28" customWidth="1"/>
    <col min="4" max="4" width="20.140625" style="28" customWidth="1"/>
    <col min="5" max="5" width="16.42578125" style="28" customWidth="1"/>
    <col min="6" max="6" width="25" style="28" customWidth="1"/>
    <col min="7" max="7" width="22" style="200" customWidth="1"/>
    <col min="8" max="8" width="20.5703125" style="28" customWidth="1"/>
    <col min="9" max="9" width="22.42578125" style="28" customWidth="1"/>
    <col min="10" max="11" width="22.42578125" style="25" customWidth="1"/>
    <col min="12" max="21" width="11.42578125" style="25"/>
    <col min="22" max="16384" width="11.42578125" style="28"/>
  </cols>
  <sheetData>
    <row r="1" spans="2:21" ht="6" customHeight="1" x14ac:dyDescent="0.2"/>
    <row r="2" spans="2:21" ht="33.75" customHeight="1" x14ac:dyDescent="0.2">
      <c r="B2" s="815"/>
      <c r="C2" s="682" t="s">
        <v>104</v>
      </c>
      <c r="D2" s="682"/>
      <c r="E2" s="682"/>
      <c r="F2" s="682"/>
      <c r="G2" s="682"/>
      <c r="H2" s="682"/>
      <c r="I2" s="682"/>
      <c r="J2" s="227"/>
      <c r="L2" s="6" t="s">
        <v>35</v>
      </c>
      <c r="U2" s="28"/>
    </row>
    <row r="3" spans="2:21" ht="25.5" customHeight="1" x14ac:dyDescent="0.2">
      <c r="B3" s="815"/>
      <c r="C3" s="681" t="s">
        <v>18</v>
      </c>
      <c r="D3" s="681"/>
      <c r="E3" s="681"/>
      <c r="F3" s="681"/>
      <c r="G3" s="681"/>
      <c r="H3" s="681"/>
      <c r="I3" s="681"/>
      <c r="J3" s="227"/>
      <c r="L3" s="6" t="s">
        <v>30</v>
      </c>
      <c r="U3" s="28"/>
    </row>
    <row r="4" spans="2:21" ht="25.5" customHeight="1" x14ac:dyDescent="0.2">
      <c r="B4" s="815"/>
      <c r="C4" s="681" t="s">
        <v>0</v>
      </c>
      <c r="D4" s="681"/>
      <c r="E4" s="681"/>
      <c r="F4" s="681"/>
      <c r="G4" s="681"/>
      <c r="H4" s="681"/>
      <c r="I4" s="681"/>
      <c r="J4" s="227"/>
      <c r="L4" s="6" t="s">
        <v>36</v>
      </c>
      <c r="U4" s="28"/>
    </row>
    <row r="5" spans="2:21" ht="25.5" customHeight="1" x14ac:dyDescent="0.2">
      <c r="B5" s="815"/>
      <c r="C5" s="681" t="s">
        <v>38</v>
      </c>
      <c r="D5" s="681"/>
      <c r="E5" s="681"/>
      <c r="F5" s="681"/>
      <c r="G5" s="683" t="s">
        <v>103</v>
      </c>
      <c r="H5" s="683"/>
      <c r="I5" s="683"/>
      <c r="J5" s="227"/>
      <c r="L5" s="6" t="s">
        <v>31</v>
      </c>
      <c r="U5" s="28"/>
    </row>
    <row r="6" spans="2:21" ht="23.25" customHeight="1" x14ac:dyDescent="0.2">
      <c r="B6" s="802" t="s">
        <v>1</v>
      </c>
      <c r="C6" s="803"/>
      <c r="D6" s="803"/>
      <c r="E6" s="803"/>
      <c r="F6" s="803"/>
      <c r="G6" s="803"/>
      <c r="H6" s="803"/>
      <c r="I6" s="804"/>
      <c r="J6" s="228"/>
      <c r="K6" s="228"/>
    </row>
    <row r="7" spans="2:21" ht="24" customHeight="1" x14ac:dyDescent="0.2">
      <c r="B7" s="805" t="s">
        <v>37</v>
      </c>
      <c r="C7" s="806"/>
      <c r="D7" s="806"/>
      <c r="E7" s="806"/>
      <c r="F7" s="806"/>
      <c r="G7" s="806"/>
      <c r="H7" s="806"/>
      <c r="I7" s="807"/>
      <c r="J7" s="229"/>
      <c r="K7" s="229"/>
    </row>
    <row r="8" spans="2:21" ht="24" customHeight="1" x14ac:dyDescent="0.2">
      <c r="B8" s="748" t="s">
        <v>19</v>
      </c>
      <c r="C8" s="748"/>
      <c r="D8" s="748"/>
      <c r="E8" s="748"/>
      <c r="F8" s="748"/>
      <c r="G8" s="748"/>
      <c r="H8" s="748"/>
      <c r="I8" s="748"/>
      <c r="J8" s="229"/>
      <c r="K8" s="229"/>
      <c r="N8" s="183" t="s">
        <v>57</v>
      </c>
    </row>
    <row r="9" spans="2:21" ht="30.75" customHeight="1" x14ac:dyDescent="0.2">
      <c r="B9" s="213" t="s">
        <v>101</v>
      </c>
      <c r="C9" s="185">
        <v>2</v>
      </c>
      <c r="D9" s="808" t="s">
        <v>102</v>
      </c>
      <c r="E9" s="809"/>
      <c r="F9" s="812" t="s">
        <v>363</v>
      </c>
      <c r="G9" s="813"/>
      <c r="H9" s="813"/>
      <c r="I9" s="814"/>
      <c r="J9" s="230"/>
      <c r="K9" s="230"/>
      <c r="M9" s="6" t="s">
        <v>22</v>
      </c>
      <c r="N9" s="183" t="s">
        <v>58</v>
      </c>
    </row>
    <row r="10" spans="2:21" ht="30.75" customHeight="1" x14ac:dyDescent="0.2">
      <c r="B10" s="213" t="s">
        <v>41</v>
      </c>
      <c r="C10" s="220" t="s">
        <v>89</v>
      </c>
      <c r="D10" s="808" t="s">
        <v>40</v>
      </c>
      <c r="E10" s="809"/>
      <c r="F10" s="810" t="s">
        <v>351</v>
      </c>
      <c r="G10" s="811"/>
      <c r="H10" s="186" t="s">
        <v>46</v>
      </c>
      <c r="I10" s="372" t="s">
        <v>89</v>
      </c>
      <c r="J10" s="231"/>
      <c r="K10" s="231"/>
      <c r="M10" s="6" t="s">
        <v>23</v>
      </c>
      <c r="N10" s="183" t="s">
        <v>59</v>
      </c>
    </row>
    <row r="11" spans="2:21" ht="30.75" customHeight="1" x14ac:dyDescent="0.2">
      <c r="B11" s="184" t="s">
        <v>47</v>
      </c>
      <c r="C11" s="786" t="s">
        <v>333</v>
      </c>
      <c r="D11" s="786"/>
      <c r="E11" s="786"/>
      <c r="F11" s="786"/>
      <c r="G11" s="186" t="s">
        <v>48</v>
      </c>
      <c r="H11" s="787">
        <v>7544</v>
      </c>
      <c r="I11" s="788"/>
      <c r="J11" s="232"/>
      <c r="K11" s="232"/>
      <c r="M11" s="6" t="s">
        <v>24</v>
      </c>
      <c r="N11" s="183" t="s">
        <v>60</v>
      </c>
    </row>
    <row r="12" spans="2:21" ht="30.75" customHeight="1" x14ac:dyDescent="0.2">
      <c r="B12" s="184" t="s">
        <v>49</v>
      </c>
      <c r="C12" s="789" t="s">
        <v>22</v>
      </c>
      <c r="D12" s="789"/>
      <c r="E12" s="789"/>
      <c r="F12" s="789"/>
      <c r="G12" s="186" t="s">
        <v>50</v>
      </c>
      <c r="H12" s="790" t="s">
        <v>334</v>
      </c>
      <c r="I12" s="791"/>
      <c r="J12" s="233"/>
      <c r="K12" s="233"/>
      <c r="M12" s="7" t="s">
        <v>25</v>
      </c>
    </row>
    <row r="13" spans="2:21" ht="30.75" customHeight="1" x14ac:dyDescent="0.2">
      <c r="B13" s="184" t="s">
        <v>51</v>
      </c>
      <c r="C13" s="792" t="s">
        <v>97</v>
      </c>
      <c r="D13" s="792"/>
      <c r="E13" s="792"/>
      <c r="F13" s="792"/>
      <c r="G13" s="792"/>
      <c r="H13" s="792"/>
      <c r="I13" s="793"/>
      <c r="J13" s="234"/>
      <c r="K13" s="234"/>
      <c r="M13" s="7"/>
    </row>
    <row r="14" spans="2:21" ht="30.75" customHeight="1" x14ac:dyDescent="0.2">
      <c r="B14" s="184" t="s">
        <v>52</v>
      </c>
      <c r="C14" s="794" t="str">
        <f>+'Sección 1. Metas - Magnitud'!E15</f>
        <v>256 - Lograr un índice nivel medio de desarrollo institucional en el sector movilidad</v>
      </c>
      <c r="D14" s="795"/>
      <c r="E14" s="795"/>
      <c r="F14" s="795"/>
      <c r="G14" s="795"/>
      <c r="H14" s="795"/>
      <c r="I14" s="796"/>
      <c r="J14" s="231"/>
      <c r="K14" s="231"/>
      <c r="M14" s="7"/>
      <c r="N14" s="183" t="s">
        <v>88</v>
      </c>
    </row>
    <row r="15" spans="2:21" ht="30.75" customHeight="1" x14ac:dyDescent="0.2">
      <c r="B15" s="184" t="s">
        <v>53</v>
      </c>
      <c r="C15" s="797" t="s">
        <v>369</v>
      </c>
      <c r="D15" s="797"/>
      <c r="E15" s="797"/>
      <c r="F15" s="797"/>
      <c r="G15" s="186" t="s">
        <v>54</v>
      </c>
      <c r="H15" s="752" t="s">
        <v>32</v>
      </c>
      <c r="I15" s="753"/>
      <c r="J15" s="231"/>
      <c r="K15" s="231"/>
      <c r="M15" s="7" t="s">
        <v>26</v>
      </c>
      <c r="N15" s="183" t="s">
        <v>89</v>
      </c>
    </row>
    <row r="16" spans="2:21" ht="30.75" customHeight="1" x14ac:dyDescent="0.2">
      <c r="B16" s="184" t="s">
        <v>55</v>
      </c>
      <c r="C16" s="798" t="s">
        <v>410</v>
      </c>
      <c r="D16" s="799"/>
      <c r="E16" s="799"/>
      <c r="F16" s="799"/>
      <c r="G16" s="186" t="s">
        <v>56</v>
      </c>
      <c r="H16" s="752" t="s">
        <v>57</v>
      </c>
      <c r="I16" s="753"/>
      <c r="J16" s="231"/>
      <c r="K16" s="231"/>
      <c r="M16" s="7" t="s">
        <v>27</v>
      </c>
    </row>
    <row r="17" spans="2:14" ht="40.5" customHeight="1" x14ac:dyDescent="0.2">
      <c r="B17" s="184" t="s">
        <v>61</v>
      </c>
      <c r="C17" s="800" t="s">
        <v>370</v>
      </c>
      <c r="D17" s="800"/>
      <c r="E17" s="800"/>
      <c r="F17" s="800"/>
      <c r="G17" s="800"/>
      <c r="H17" s="800"/>
      <c r="I17" s="801"/>
      <c r="J17" s="234"/>
      <c r="K17" s="234"/>
      <c r="M17" s="7" t="s">
        <v>28</v>
      </c>
      <c r="N17" s="183" t="s">
        <v>90</v>
      </c>
    </row>
    <row r="18" spans="2:14" ht="30.75" customHeight="1" x14ac:dyDescent="0.2">
      <c r="B18" s="184" t="s">
        <v>62</v>
      </c>
      <c r="C18" s="783" t="s">
        <v>383</v>
      </c>
      <c r="D18" s="784"/>
      <c r="E18" s="784"/>
      <c r="F18" s="784"/>
      <c r="G18" s="784"/>
      <c r="H18" s="784"/>
      <c r="I18" s="785"/>
      <c r="J18" s="235"/>
      <c r="K18" s="235"/>
      <c r="M18" s="7" t="s">
        <v>29</v>
      </c>
      <c r="N18" s="183" t="s">
        <v>91</v>
      </c>
    </row>
    <row r="19" spans="2:14" ht="30.75" customHeight="1" x14ac:dyDescent="0.2">
      <c r="B19" s="184" t="s">
        <v>63</v>
      </c>
      <c r="C19" s="771" t="s">
        <v>374</v>
      </c>
      <c r="D19" s="771"/>
      <c r="E19" s="771"/>
      <c r="F19" s="771"/>
      <c r="G19" s="771"/>
      <c r="H19" s="771"/>
      <c r="I19" s="772"/>
      <c r="J19" s="236"/>
      <c r="K19" s="236"/>
      <c r="M19" s="7"/>
      <c r="N19" s="183" t="s">
        <v>92</v>
      </c>
    </row>
    <row r="20" spans="2:14" ht="30.75" customHeight="1" x14ac:dyDescent="0.2">
      <c r="B20" s="184" t="s">
        <v>64</v>
      </c>
      <c r="C20" s="773" t="s">
        <v>335</v>
      </c>
      <c r="D20" s="773"/>
      <c r="E20" s="773"/>
      <c r="F20" s="773"/>
      <c r="G20" s="773"/>
      <c r="H20" s="773"/>
      <c r="I20" s="774"/>
      <c r="J20" s="237"/>
      <c r="K20" s="237"/>
      <c r="M20" s="7" t="s">
        <v>32</v>
      </c>
      <c r="N20" s="183" t="s">
        <v>93</v>
      </c>
    </row>
    <row r="21" spans="2:14" ht="27.75" customHeight="1" x14ac:dyDescent="0.2">
      <c r="B21" s="775" t="s">
        <v>65</v>
      </c>
      <c r="C21" s="777" t="s">
        <v>42</v>
      </c>
      <c r="D21" s="777"/>
      <c r="E21" s="777"/>
      <c r="F21" s="778" t="s">
        <v>43</v>
      </c>
      <c r="G21" s="778"/>
      <c r="H21" s="778"/>
      <c r="I21" s="779"/>
      <c r="J21" s="238"/>
      <c r="K21" s="238"/>
      <c r="M21" s="7" t="s">
        <v>33</v>
      </c>
      <c r="N21" s="183" t="s">
        <v>94</v>
      </c>
    </row>
    <row r="22" spans="2:14" ht="27" customHeight="1" x14ac:dyDescent="0.2">
      <c r="B22" s="776"/>
      <c r="C22" s="780" t="s">
        <v>364</v>
      </c>
      <c r="D22" s="781"/>
      <c r="E22" s="782"/>
      <c r="F22" s="771" t="s">
        <v>365</v>
      </c>
      <c r="G22" s="771"/>
      <c r="H22" s="771"/>
      <c r="I22" s="772"/>
      <c r="J22" s="236"/>
      <c r="K22" s="236"/>
      <c r="M22" s="7" t="s">
        <v>34</v>
      </c>
      <c r="N22" s="183" t="s">
        <v>95</v>
      </c>
    </row>
    <row r="23" spans="2:14" ht="39.75" customHeight="1" x14ac:dyDescent="0.2">
      <c r="B23" s="184" t="s">
        <v>66</v>
      </c>
      <c r="C23" s="752" t="s">
        <v>335</v>
      </c>
      <c r="D23" s="752"/>
      <c r="E23" s="752"/>
      <c r="F23" s="752" t="s">
        <v>335</v>
      </c>
      <c r="G23" s="752"/>
      <c r="H23" s="752"/>
      <c r="I23" s="753"/>
      <c r="J23" s="231"/>
      <c r="K23" s="231"/>
      <c r="M23" s="7"/>
      <c r="N23" s="183" t="s">
        <v>96</v>
      </c>
    </row>
    <row r="24" spans="2:14" ht="44.25" customHeight="1" x14ac:dyDescent="0.2">
      <c r="B24" s="201" t="s">
        <v>67</v>
      </c>
      <c r="C24" s="754" t="s">
        <v>384</v>
      </c>
      <c r="D24" s="755"/>
      <c r="E24" s="756"/>
      <c r="F24" s="754" t="s">
        <v>386</v>
      </c>
      <c r="G24" s="755"/>
      <c r="H24" s="755"/>
      <c r="I24" s="757"/>
      <c r="J24" s="235"/>
      <c r="K24" s="235"/>
      <c r="M24" s="8"/>
      <c r="N24" s="183" t="s">
        <v>97</v>
      </c>
    </row>
    <row r="25" spans="2:14" ht="29.25" customHeight="1" x14ac:dyDescent="0.2">
      <c r="B25" s="201" t="s">
        <v>68</v>
      </c>
      <c r="C25" s="758">
        <v>43831</v>
      </c>
      <c r="D25" s="759"/>
      <c r="E25" s="759"/>
      <c r="F25" s="202" t="s">
        <v>99</v>
      </c>
      <c r="G25" s="760">
        <v>1</v>
      </c>
      <c r="H25" s="761"/>
      <c r="I25" s="762"/>
      <c r="J25" s="239"/>
      <c r="K25" s="239"/>
      <c r="M25" s="8"/>
    </row>
    <row r="26" spans="2:14" ht="27" customHeight="1" x14ac:dyDescent="0.2">
      <c r="B26" s="201" t="s">
        <v>98</v>
      </c>
      <c r="C26" s="758" t="s">
        <v>619</v>
      </c>
      <c r="D26" s="759"/>
      <c r="E26" s="759"/>
      <c r="F26" s="202" t="s">
        <v>69</v>
      </c>
      <c r="G26" s="763">
        <v>1</v>
      </c>
      <c r="H26" s="764"/>
      <c r="I26" s="765"/>
      <c r="J26" s="240"/>
      <c r="K26" s="240"/>
      <c r="M26" s="8"/>
    </row>
    <row r="27" spans="2:14" ht="47.25" customHeight="1" x14ac:dyDescent="0.2">
      <c r="B27" s="203" t="s">
        <v>100</v>
      </c>
      <c r="C27" s="766" t="s">
        <v>28</v>
      </c>
      <c r="D27" s="767"/>
      <c r="E27" s="768"/>
      <c r="F27" s="204" t="s">
        <v>70</v>
      </c>
      <c r="G27" s="760" t="s">
        <v>336</v>
      </c>
      <c r="H27" s="761"/>
      <c r="I27" s="762"/>
      <c r="J27" s="238"/>
      <c r="K27" s="238"/>
      <c r="M27" s="8"/>
    </row>
    <row r="28" spans="2:14" ht="30" customHeight="1" x14ac:dyDescent="0.2">
      <c r="B28" s="769" t="s">
        <v>20</v>
      </c>
      <c r="C28" s="735"/>
      <c r="D28" s="735"/>
      <c r="E28" s="735"/>
      <c r="F28" s="735"/>
      <c r="G28" s="735"/>
      <c r="H28" s="735"/>
      <c r="I28" s="770"/>
      <c r="J28" s="229"/>
      <c r="K28" s="229"/>
      <c r="M28" s="8"/>
    </row>
    <row r="29" spans="2:14" ht="56.25" customHeight="1" x14ac:dyDescent="0.2">
      <c r="B29" s="205" t="s">
        <v>2</v>
      </c>
      <c r="C29" s="223" t="s">
        <v>71</v>
      </c>
      <c r="D29" s="223" t="s">
        <v>44</v>
      </c>
      <c r="E29" s="223" t="s">
        <v>72</v>
      </c>
      <c r="F29" s="223" t="s">
        <v>45</v>
      </c>
      <c r="G29" s="206" t="s">
        <v>13</v>
      </c>
      <c r="H29" s="206" t="s">
        <v>14</v>
      </c>
      <c r="I29" s="225" t="s">
        <v>15</v>
      </c>
      <c r="J29" s="236"/>
      <c r="K29" s="236"/>
      <c r="M29" s="8"/>
    </row>
    <row r="30" spans="2:14" ht="19.5" customHeight="1" x14ac:dyDescent="0.2">
      <c r="B30" s="207" t="s">
        <v>3</v>
      </c>
      <c r="C30" s="208">
        <v>0</v>
      </c>
      <c r="D30" s="209">
        <f>+C30</f>
        <v>0</v>
      </c>
      <c r="E30" s="165">
        <v>0</v>
      </c>
      <c r="F30" s="163">
        <f>+E30</f>
        <v>0</v>
      </c>
      <c r="G30" s="210" t="e">
        <f>+C30/E30</f>
        <v>#DIV/0!</v>
      </c>
      <c r="H30" s="211" t="e">
        <f>+D30/F30</f>
        <v>#DIV/0!</v>
      </c>
      <c r="I30" s="212">
        <f>+D30/$G$26</f>
        <v>0</v>
      </c>
      <c r="J30" s="241"/>
      <c r="K30" s="241"/>
      <c r="M30" s="8"/>
    </row>
    <row r="31" spans="2:14" ht="19.5" customHeight="1" x14ac:dyDescent="0.2">
      <c r="B31" s="207" t="s">
        <v>4</v>
      </c>
      <c r="C31" s="208">
        <v>0.82</v>
      </c>
      <c r="D31" s="209">
        <v>0.82</v>
      </c>
      <c r="E31" s="165">
        <v>0.82</v>
      </c>
      <c r="F31" s="163">
        <f>+E31+F30</f>
        <v>0.82</v>
      </c>
      <c r="G31" s="210">
        <f t="shared" ref="G31:G41" si="0">+C31/E31</f>
        <v>1</v>
      </c>
      <c r="H31" s="211">
        <f t="shared" ref="H31:H41" si="1">+D31/F31</f>
        <v>1</v>
      </c>
      <c r="I31" s="212">
        <f t="shared" ref="I31:I41" si="2">+D31/$G$26</f>
        <v>0.82</v>
      </c>
      <c r="J31" s="241"/>
      <c r="K31" s="241"/>
      <c r="M31" s="8"/>
    </row>
    <row r="32" spans="2:14" ht="19.5" customHeight="1" x14ac:dyDescent="0.2">
      <c r="B32" s="207" t="s">
        <v>5</v>
      </c>
      <c r="C32" s="208">
        <v>0.12</v>
      </c>
      <c r="D32" s="209">
        <v>0.94</v>
      </c>
      <c r="E32" s="165">
        <v>0.12</v>
      </c>
      <c r="F32" s="163">
        <f t="shared" ref="F32:F41" si="3">+E32+F31</f>
        <v>0.94</v>
      </c>
      <c r="G32" s="210">
        <f t="shared" si="0"/>
        <v>1</v>
      </c>
      <c r="H32" s="211">
        <f t="shared" si="1"/>
        <v>1</v>
      </c>
      <c r="I32" s="212">
        <f t="shared" si="2"/>
        <v>0.94</v>
      </c>
      <c r="J32" s="241"/>
      <c r="K32" s="241"/>
      <c r="M32" s="8"/>
    </row>
    <row r="33" spans="2:11" ht="19.5" customHeight="1" x14ac:dyDescent="0.2">
      <c r="B33" s="207" t="s">
        <v>6</v>
      </c>
      <c r="C33" s="208">
        <v>0</v>
      </c>
      <c r="D33" s="209">
        <f t="shared" ref="D33:D41" si="4">+D32+C33</f>
        <v>0.94</v>
      </c>
      <c r="E33" s="165">
        <v>0</v>
      </c>
      <c r="F33" s="163">
        <f t="shared" si="3"/>
        <v>0.94</v>
      </c>
      <c r="G33" s="210" t="e">
        <f t="shared" si="0"/>
        <v>#DIV/0!</v>
      </c>
      <c r="H33" s="211">
        <f t="shared" si="1"/>
        <v>1</v>
      </c>
      <c r="I33" s="212">
        <f t="shared" si="2"/>
        <v>0.94</v>
      </c>
      <c r="J33" s="241"/>
      <c r="K33" s="241"/>
    </row>
    <row r="34" spans="2:11" ht="19.5" customHeight="1" x14ac:dyDescent="0.2">
      <c r="B34" s="207" t="s">
        <v>7</v>
      </c>
      <c r="C34" s="208">
        <v>0.06</v>
      </c>
      <c r="D34" s="209">
        <f t="shared" si="4"/>
        <v>1</v>
      </c>
      <c r="E34" s="165">
        <v>0.06</v>
      </c>
      <c r="F34" s="163">
        <f t="shared" si="3"/>
        <v>1</v>
      </c>
      <c r="G34" s="210">
        <f t="shared" si="0"/>
        <v>1</v>
      </c>
      <c r="H34" s="211">
        <f t="shared" si="1"/>
        <v>1</v>
      </c>
      <c r="I34" s="212">
        <f t="shared" si="2"/>
        <v>1</v>
      </c>
      <c r="J34" s="241"/>
      <c r="K34" s="241"/>
    </row>
    <row r="35" spans="2:11" ht="19.5" hidden="1" customHeight="1" x14ac:dyDescent="0.2">
      <c r="B35" s="207" t="s">
        <v>8</v>
      </c>
      <c r="C35" s="208">
        <v>0</v>
      </c>
      <c r="D35" s="209">
        <f t="shared" si="4"/>
        <v>1</v>
      </c>
      <c r="E35" s="165">
        <v>0</v>
      </c>
      <c r="F35" s="163">
        <f t="shared" si="3"/>
        <v>1</v>
      </c>
      <c r="G35" s="210" t="e">
        <f t="shared" si="0"/>
        <v>#DIV/0!</v>
      </c>
      <c r="H35" s="211">
        <f t="shared" si="1"/>
        <v>1</v>
      </c>
      <c r="I35" s="212">
        <f t="shared" si="2"/>
        <v>1</v>
      </c>
      <c r="J35" s="241"/>
      <c r="K35" s="241"/>
    </row>
    <row r="36" spans="2:11" ht="19.5" hidden="1" customHeight="1" x14ac:dyDescent="0.2">
      <c r="B36" s="207" t="s">
        <v>9</v>
      </c>
      <c r="C36" s="208">
        <v>0</v>
      </c>
      <c r="D36" s="209">
        <f t="shared" si="4"/>
        <v>1</v>
      </c>
      <c r="E36" s="165">
        <v>0</v>
      </c>
      <c r="F36" s="163">
        <f t="shared" si="3"/>
        <v>1</v>
      </c>
      <c r="G36" s="210" t="e">
        <f t="shared" si="0"/>
        <v>#DIV/0!</v>
      </c>
      <c r="H36" s="211">
        <f t="shared" si="1"/>
        <v>1</v>
      </c>
      <c r="I36" s="212">
        <f t="shared" si="2"/>
        <v>1</v>
      </c>
      <c r="J36" s="241"/>
      <c r="K36" s="241"/>
    </row>
    <row r="37" spans="2:11" ht="19.5" hidden="1" customHeight="1" x14ac:dyDescent="0.2">
      <c r="B37" s="207" t="s">
        <v>10</v>
      </c>
      <c r="C37" s="208">
        <v>0</v>
      </c>
      <c r="D37" s="209">
        <f t="shared" si="4"/>
        <v>1</v>
      </c>
      <c r="E37" s="165">
        <v>0</v>
      </c>
      <c r="F37" s="163">
        <f t="shared" si="3"/>
        <v>1</v>
      </c>
      <c r="G37" s="210" t="e">
        <f t="shared" si="0"/>
        <v>#DIV/0!</v>
      </c>
      <c r="H37" s="211">
        <f t="shared" si="1"/>
        <v>1</v>
      </c>
      <c r="I37" s="212">
        <f t="shared" si="2"/>
        <v>1</v>
      </c>
      <c r="J37" s="241"/>
      <c r="K37" s="241"/>
    </row>
    <row r="38" spans="2:11" ht="19.5" hidden="1" customHeight="1" x14ac:dyDescent="0.2">
      <c r="B38" s="207" t="s">
        <v>11</v>
      </c>
      <c r="C38" s="208">
        <v>0</v>
      </c>
      <c r="D38" s="209">
        <f t="shared" si="4"/>
        <v>1</v>
      </c>
      <c r="E38" s="165">
        <v>0</v>
      </c>
      <c r="F38" s="163">
        <f t="shared" si="3"/>
        <v>1</v>
      </c>
      <c r="G38" s="210" t="e">
        <f t="shared" si="0"/>
        <v>#DIV/0!</v>
      </c>
      <c r="H38" s="211">
        <f t="shared" si="1"/>
        <v>1</v>
      </c>
      <c r="I38" s="212">
        <f t="shared" si="2"/>
        <v>1</v>
      </c>
      <c r="J38" s="241"/>
      <c r="K38" s="241"/>
    </row>
    <row r="39" spans="2:11" ht="19.5" hidden="1" customHeight="1" x14ac:dyDescent="0.2">
      <c r="B39" s="207" t="s">
        <v>12</v>
      </c>
      <c r="C39" s="208">
        <v>0</v>
      </c>
      <c r="D39" s="209">
        <f t="shared" si="4"/>
        <v>1</v>
      </c>
      <c r="E39" s="165">
        <v>0</v>
      </c>
      <c r="F39" s="163">
        <f t="shared" si="3"/>
        <v>1</v>
      </c>
      <c r="G39" s="210" t="e">
        <f t="shared" si="0"/>
        <v>#DIV/0!</v>
      </c>
      <c r="H39" s="211">
        <f t="shared" si="1"/>
        <v>1</v>
      </c>
      <c r="I39" s="212">
        <f t="shared" si="2"/>
        <v>1</v>
      </c>
      <c r="J39" s="241"/>
      <c r="K39" s="241"/>
    </row>
    <row r="40" spans="2:11" ht="19.5" hidden="1" customHeight="1" x14ac:dyDescent="0.2">
      <c r="B40" s="207" t="s">
        <v>16</v>
      </c>
      <c r="C40" s="208">
        <v>0</v>
      </c>
      <c r="D40" s="209">
        <f t="shared" si="4"/>
        <v>1</v>
      </c>
      <c r="E40" s="165">
        <v>0</v>
      </c>
      <c r="F40" s="163">
        <f t="shared" si="3"/>
        <v>1</v>
      </c>
      <c r="G40" s="210" t="e">
        <f t="shared" si="0"/>
        <v>#DIV/0!</v>
      </c>
      <c r="H40" s="211">
        <f t="shared" si="1"/>
        <v>1</v>
      </c>
      <c r="I40" s="212">
        <f t="shared" si="2"/>
        <v>1</v>
      </c>
      <c r="J40" s="241"/>
      <c r="K40" s="241"/>
    </row>
    <row r="41" spans="2:11" ht="19.5" hidden="1" customHeight="1" x14ac:dyDescent="0.2">
      <c r="B41" s="207" t="s">
        <v>17</v>
      </c>
      <c r="C41" s="208">
        <v>0</v>
      </c>
      <c r="D41" s="209">
        <f t="shared" si="4"/>
        <v>1</v>
      </c>
      <c r="E41" s="165">
        <v>0</v>
      </c>
      <c r="F41" s="163">
        <f t="shared" si="3"/>
        <v>1</v>
      </c>
      <c r="G41" s="210" t="e">
        <f t="shared" si="0"/>
        <v>#DIV/0!</v>
      </c>
      <c r="H41" s="211">
        <f t="shared" si="1"/>
        <v>1</v>
      </c>
      <c r="I41" s="212">
        <f t="shared" si="2"/>
        <v>1</v>
      </c>
      <c r="J41" s="241"/>
      <c r="K41" s="241"/>
    </row>
    <row r="42" spans="2:11" ht="54" customHeight="1" x14ac:dyDescent="0.2">
      <c r="B42" s="224" t="s">
        <v>73</v>
      </c>
      <c r="C42" s="751" t="s">
        <v>622</v>
      </c>
      <c r="D42" s="751"/>
      <c r="E42" s="751"/>
      <c r="F42" s="751"/>
      <c r="G42" s="751"/>
      <c r="H42" s="751"/>
      <c r="I42" s="751"/>
      <c r="J42" s="242"/>
      <c r="K42" s="242"/>
    </row>
    <row r="43" spans="2:11" ht="29.25" customHeight="1" x14ac:dyDescent="0.2">
      <c r="B43" s="735" t="s">
        <v>21</v>
      </c>
      <c r="C43" s="735"/>
      <c r="D43" s="735"/>
      <c r="E43" s="735"/>
      <c r="F43" s="735"/>
      <c r="G43" s="735"/>
      <c r="H43" s="735"/>
      <c r="I43" s="735"/>
      <c r="J43" s="229"/>
      <c r="K43" s="229"/>
    </row>
    <row r="44" spans="2:11" ht="39.75" customHeight="1" x14ac:dyDescent="0.2">
      <c r="B44" s="736"/>
      <c r="C44" s="737"/>
      <c r="D44" s="737"/>
      <c r="E44" s="737"/>
      <c r="F44" s="737"/>
      <c r="G44" s="737"/>
      <c r="H44" s="737"/>
      <c r="I44" s="738"/>
      <c r="J44" s="229"/>
      <c r="K44" s="229"/>
    </row>
    <row r="45" spans="2:11" ht="39.75" customHeight="1" x14ac:dyDescent="0.2">
      <c r="B45" s="739"/>
      <c r="C45" s="740"/>
      <c r="D45" s="740"/>
      <c r="E45" s="740"/>
      <c r="F45" s="740"/>
      <c r="G45" s="740"/>
      <c r="H45" s="740"/>
      <c r="I45" s="741"/>
      <c r="J45" s="242"/>
      <c r="K45" s="242"/>
    </row>
    <row r="46" spans="2:11" ht="39.75" customHeight="1" x14ac:dyDescent="0.2">
      <c r="B46" s="739"/>
      <c r="C46" s="740"/>
      <c r="D46" s="740"/>
      <c r="E46" s="740"/>
      <c r="F46" s="740"/>
      <c r="G46" s="740"/>
      <c r="H46" s="740"/>
      <c r="I46" s="741"/>
      <c r="J46" s="242"/>
      <c r="K46" s="242"/>
    </row>
    <row r="47" spans="2:11" ht="39.75" customHeight="1" x14ac:dyDescent="0.2">
      <c r="B47" s="739"/>
      <c r="C47" s="740"/>
      <c r="D47" s="740"/>
      <c r="E47" s="740"/>
      <c r="F47" s="740"/>
      <c r="G47" s="740"/>
      <c r="H47" s="740"/>
      <c r="I47" s="741"/>
      <c r="J47" s="242"/>
      <c r="K47" s="242"/>
    </row>
    <row r="48" spans="2:11" ht="45" customHeight="1" x14ac:dyDescent="0.2">
      <c r="B48" s="742"/>
      <c r="C48" s="743"/>
      <c r="D48" s="743"/>
      <c r="E48" s="743"/>
      <c r="F48" s="743"/>
      <c r="G48" s="743"/>
      <c r="H48" s="743"/>
      <c r="I48" s="744"/>
      <c r="J48" s="228"/>
      <c r="K48" s="228"/>
    </row>
    <row r="49" spans="2:11" ht="34.5" customHeight="1" x14ac:dyDescent="0.2">
      <c r="B49" s="164" t="s">
        <v>74</v>
      </c>
      <c r="C49" s="745" t="s">
        <v>623</v>
      </c>
      <c r="D49" s="745"/>
      <c r="E49" s="745"/>
      <c r="F49" s="745"/>
      <c r="G49" s="745"/>
      <c r="H49" s="745"/>
      <c r="I49" s="745"/>
      <c r="J49" s="243"/>
      <c r="K49" s="243"/>
    </row>
    <row r="50" spans="2:11" ht="34.5" customHeight="1" x14ac:dyDescent="0.2">
      <c r="B50" s="164" t="s">
        <v>75</v>
      </c>
      <c r="C50" s="746" t="s">
        <v>626</v>
      </c>
      <c r="D50" s="746"/>
      <c r="E50" s="746"/>
      <c r="F50" s="746"/>
      <c r="G50" s="746"/>
      <c r="H50" s="746"/>
      <c r="I50" s="746"/>
      <c r="J50" s="243"/>
      <c r="K50" s="243"/>
    </row>
    <row r="51" spans="2:11" ht="34.5" customHeight="1" x14ac:dyDescent="0.2">
      <c r="B51" s="224" t="s">
        <v>76</v>
      </c>
      <c r="C51" s="747" t="s">
        <v>625</v>
      </c>
      <c r="D51" s="747"/>
      <c r="E51" s="747"/>
      <c r="F51" s="747"/>
      <c r="G51" s="747"/>
      <c r="H51" s="747"/>
      <c r="I51" s="747"/>
      <c r="J51" s="243"/>
      <c r="K51" s="243"/>
    </row>
    <row r="52" spans="2:11" ht="29.25" customHeight="1" x14ac:dyDescent="0.2">
      <c r="B52" s="748" t="s">
        <v>39</v>
      </c>
      <c r="C52" s="748"/>
      <c r="D52" s="748"/>
      <c r="E52" s="748"/>
      <c r="F52" s="748"/>
      <c r="G52" s="748"/>
      <c r="H52" s="748"/>
      <c r="I52" s="748"/>
      <c r="J52" s="243"/>
      <c r="K52" s="243"/>
    </row>
    <row r="53" spans="2:11" ht="33" customHeight="1" x14ac:dyDescent="0.2">
      <c r="B53" s="722" t="s">
        <v>77</v>
      </c>
      <c r="C53" s="222" t="s">
        <v>78</v>
      </c>
      <c r="D53" s="749" t="s">
        <v>79</v>
      </c>
      <c r="E53" s="749"/>
      <c r="F53" s="749"/>
      <c r="G53" s="749" t="s">
        <v>80</v>
      </c>
      <c r="H53" s="749"/>
      <c r="I53" s="749"/>
      <c r="J53" s="236"/>
      <c r="K53" s="236"/>
    </row>
    <row r="54" spans="2:11" ht="54.75" customHeight="1" x14ac:dyDescent="0.2">
      <c r="B54" s="722"/>
      <c r="C54" s="214"/>
      <c r="D54" s="721"/>
      <c r="E54" s="721"/>
      <c r="F54" s="721"/>
      <c r="G54" s="750"/>
      <c r="H54" s="750"/>
      <c r="I54" s="750"/>
      <c r="J54" s="236"/>
      <c r="K54" s="236"/>
    </row>
    <row r="55" spans="2:11" ht="31.5" customHeight="1" x14ac:dyDescent="0.2">
      <c r="B55" s="221" t="s">
        <v>81</v>
      </c>
      <c r="C55" s="723" t="s">
        <v>387</v>
      </c>
      <c r="D55" s="723"/>
      <c r="E55" s="734" t="s">
        <v>82</v>
      </c>
      <c r="F55" s="734"/>
      <c r="G55" s="723" t="s">
        <v>339</v>
      </c>
      <c r="H55" s="723"/>
      <c r="I55" s="723"/>
      <c r="J55" s="231"/>
      <c r="K55" s="231"/>
    </row>
    <row r="56" spans="2:11" ht="31.5" customHeight="1" x14ac:dyDescent="0.2">
      <c r="B56" s="221" t="s">
        <v>83</v>
      </c>
      <c r="C56" s="721" t="s">
        <v>418</v>
      </c>
      <c r="D56" s="721"/>
      <c r="E56" s="722" t="s">
        <v>87</v>
      </c>
      <c r="F56" s="722"/>
      <c r="G56" s="723" t="s">
        <v>414</v>
      </c>
      <c r="H56" s="723"/>
      <c r="I56" s="723"/>
      <c r="J56" s="231"/>
      <c r="K56" s="231"/>
    </row>
    <row r="57" spans="2:11" ht="31.5" customHeight="1" x14ac:dyDescent="0.2">
      <c r="B57" s="221" t="s">
        <v>85</v>
      </c>
      <c r="C57" s="721"/>
      <c r="D57" s="721"/>
      <c r="E57" s="724" t="s">
        <v>84</v>
      </c>
      <c r="F57" s="725"/>
      <c r="G57" s="728"/>
      <c r="H57" s="729"/>
      <c r="I57" s="730"/>
      <c r="J57" s="244"/>
      <c r="K57" s="244"/>
    </row>
    <row r="58" spans="2:11" ht="31.5" customHeight="1" x14ac:dyDescent="0.2">
      <c r="B58" s="221" t="s">
        <v>86</v>
      </c>
      <c r="C58" s="721"/>
      <c r="D58" s="721"/>
      <c r="E58" s="726"/>
      <c r="F58" s="727"/>
      <c r="G58" s="731"/>
      <c r="H58" s="732"/>
      <c r="I58" s="733"/>
      <c r="J58" s="244"/>
      <c r="K58" s="244"/>
    </row>
    <row r="59" spans="2:11" hidden="1" x14ac:dyDescent="0.2">
      <c r="B59" s="28"/>
      <c r="D59" s="29"/>
      <c r="E59" s="29"/>
      <c r="F59" s="29"/>
      <c r="G59" s="29"/>
      <c r="H59" s="29"/>
      <c r="I59" s="162"/>
      <c r="J59" s="245"/>
      <c r="K59" s="245"/>
    </row>
    <row r="60" spans="2:11" hidden="1" x14ac:dyDescent="0.2">
      <c r="B60" s="193"/>
      <c r="C60" s="194"/>
      <c r="D60" s="194"/>
      <c r="E60" s="195"/>
      <c r="F60" s="195"/>
      <c r="G60" s="196"/>
      <c r="H60" s="197"/>
      <c r="I60" s="194"/>
      <c r="J60" s="246"/>
      <c r="K60" s="246"/>
    </row>
    <row r="61" spans="2:11" hidden="1" x14ac:dyDescent="0.2">
      <c r="B61" s="193"/>
      <c r="C61" s="194"/>
      <c r="D61" s="194"/>
      <c r="E61" s="195"/>
      <c r="F61" s="195"/>
      <c r="G61" s="196"/>
      <c r="H61" s="197"/>
      <c r="I61" s="194"/>
      <c r="J61" s="246"/>
      <c r="K61" s="246"/>
    </row>
    <row r="62" spans="2:11" hidden="1" x14ac:dyDescent="0.2">
      <c r="B62" s="193"/>
      <c r="C62" s="194"/>
      <c r="D62" s="194"/>
      <c r="E62" s="195"/>
      <c r="F62" s="195"/>
      <c r="G62" s="196"/>
      <c r="H62" s="197"/>
      <c r="I62" s="194"/>
      <c r="J62" s="246"/>
      <c r="K62" s="246"/>
    </row>
    <row r="63" spans="2:11" hidden="1" x14ac:dyDescent="0.2">
      <c r="B63" s="193"/>
      <c r="C63" s="194"/>
      <c r="D63" s="194"/>
      <c r="E63" s="195"/>
      <c r="F63" s="195"/>
      <c r="G63" s="196"/>
      <c r="H63" s="197"/>
      <c r="I63" s="194"/>
      <c r="J63" s="246"/>
      <c r="K63" s="246"/>
    </row>
    <row r="64" spans="2:11" hidden="1" x14ac:dyDescent="0.2">
      <c r="B64" s="193"/>
      <c r="C64" s="194"/>
      <c r="D64" s="194"/>
      <c r="E64" s="195"/>
      <c r="F64" s="195"/>
      <c r="G64" s="196"/>
      <c r="H64" s="197"/>
      <c r="I64" s="194"/>
      <c r="J64" s="246"/>
      <c r="K64" s="246"/>
    </row>
    <row r="65" spans="2:11" hidden="1" x14ac:dyDescent="0.2">
      <c r="B65" s="193"/>
      <c r="C65" s="194"/>
      <c r="D65" s="194"/>
      <c r="E65" s="195"/>
      <c r="F65" s="195"/>
      <c r="G65" s="196"/>
      <c r="H65" s="197"/>
      <c r="I65" s="194"/>
      <c r="J65" s="246"/>
      <c r="K65" s="246"/>
    </row>
    <row r="66" spans="2:11" hidden="1" x14ac:dyDescent="0.2">
      <c r="B66" s="193"/>
      <c r="C66" s="194"/>
      <c r="D66" s="194"/>
      <c r="E66" s="195"/>
      <c r="F66" s="195"/>
      <c r="G66" s="196"/>
      <c r="H66" s="197"/>
      <c r="I66" s="194"/>
      <c r="J66" s="246"/>
      <c r="K66" s="246"/>
    </row>
    <row r="67" spans="2:11" hidden="1" x14ac:dyDescent="0.2">
      <c r="B67" s="193"/>
      <c r="C67" s="194"/>
      <c r="D67" s="194"/>
      <c r="E67" s="195"/>
      <c r="F67" s="195"/>
      <c r="G67" s="196"/>
      <c r="H67" s="197"/>
      <c r="I67" s="194"/>
      <c r="J67" s="246"/>
      <c r="K67" s="246"/>
    </row>
  </sheetData>
  <sheetProtection formatCells="0" formatColumns="0" formatRows="0"/>
  <dataConsolidate/>
  <mergeCells count="65">
    <mergeCell ref="B2:B5"/>
    <mergeCell ref="C2:I2"/>
    <mergeCell ref="C3:I3"/>
    <mergeCell ref="C4:I4"/>
    <mergeCell ref="C5:F5"/>
    <mergeCell ref="G5:I5"/>
    <mergeCell ref="B6:I6"/>
    <mergeCell ref="B7:I7"/>
    <mergeCell ref="B8:I8"/>
    <mergeCell ref="D9:E9"/>
    <mergeCell ref="D10:E10"/>
    <mergeCell ref="F10:G10"/>
    <mergeCell ref="F9:I9"/>
    <mergeCell ref="C18:I18"/>
    <mergeCell ref="C11:F11"/>
    <mergeCell ref="H11:I11"/>
    <mergeCell ref="C12:F12"/>
    <mergeCell ref="H12:I12"/>
    <mergeCell ref="C13:I13"/>
    <mergeCell ref="C14:I14"/>
    <mergeCell ref="C15:F15"/>
    <mergeCell ref="H15:I15"/>
    <mergeCell ref="C16:F16"/>
    <mergeCell ref="H16:I16"/>
    <mergeCell ref="C17:I17"/>
    <mergeCell ref="C19:I19"/>
    <mergeCell ref="C20:I20"/>
    <mergeCell ref="B21:B22"/>
    <mergeCell ref="C21:E21"/>
    <mergeCell ref="F21:I21"/>
    <mergeCell ref="C22:E22"/>
    <mergeCell ref="F22:I22"/>
    <mergeCell ref="C42:I42"/>
    <mergeCell ref="C23:E23"/>
    <mergeCell ref="F23:I23"/>
    <mergeCell ref="C24:E24"/>
    <mergeCell ref="F24:I24"/>
    <mergeCell ref="C25:E25"/>
    <mergeCell ref="G25:I25"/>
    <mergeCell ref="C26:E26"/>
    <mergeCell ref="G26:I26"/>
    <mergeCell ref="C27:E27"/>
    <mergeCell ref="G27:I27"/>
    <mergeCell ref="B28:I2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56:D56"/>
    <mergeCell ref="E56:F56"/>
    <mergeCell ref="G56:I56"/>
    <mergeCell ref="C57:D57"/>
    <mergeCell ref="E57:F58"/>
    <mergeCell ref="G57:I58"/>
    <mergeCell ref="C58:D58"/>
  </mergeCells>
  <dataValidations count="8">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 type="list" allowBlank="1" showInputMessage="1" showErrorMessage="1" prompt=" - " sqref="C27">
      <formula1>$M$15:$M$18</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K18"/>
  <sheetViews>
    <sheetView topLeftCell="B12" zoomScale="80" zoomScaleNormal="80" workbookViewId="0">
      <selection activeCell="G17" sqref="G17"/>
    </sheetView>
  </sheetViews>
  <sheetFormatPr baseColWidth="10" defaultRowHeight="12.75" x14ac:dyDescent="0.2"/>
  <cols>
    <col min="1" max="1" width="1.28515625" style="338" customWidth="1"/>
    <col min="2" max="2" width="28.140625" style="337" customWidth="1"/>
    <col min="3" max="3" width="34.5703125" style="338" customWidth="1"/>
    <col min="4" max="4" width="16.28515625" style="338" customWidth="1"/>
    <col min="5" max="5" width="5.85546875" style="338" customWidth="1"/>
    <col min="6" max="6" width="47" style="338" customWidth="1"/>
    <col min="7" max="8" width="16.140625" style="338" customWidth="1"/>
    <col min="9" max="9" width="16.28515625" style="338" customWidth="1"/>
    <col min="10" max="10" width="15.7109375" style="338" customWidth="1"/>
    <col min="11" max="11" width="81" style="338" customWidth="1"/>
    <col min="12" max="12" width="23.7109375" style="338" customWidth="1"/>
    <col min="13" max="107" width="11.42578125" style="338"/>
    <col min="108" max="108" width="11.42578125" style="338" customWidth="1"/>
    <col min="109" max="197" width="11.42578125" style="338"/>
    <col min="198" max="198" width="1.42578125" style="338" customWidth="1"/>
    <col min="199" max="256" width="11.42578125" style="338"/>
    <col min="257" max="257" width="1.28515625" style="338" customWidth="1"/>
    <col min="258" max="258" width="28.140625" style="338" customWidth="1"/>
    <col min="259" max="259" width="34.5703125" style="338" customWidth="1"/>
    <col min="260" max="260" width="16.28515625" style="338" customWidth="1"/>
    <col min="261" max="261" width="5.85546875" style="338" customWidth="1"/>
    <col min="262" max="262" width="47" style="338" customWidth="1"/>
    <col min="263" max="264" width="16.140625" style="338" customWidth="1"/>
    <col min="265" max="265" width="16.28515625" style="338" customWidth="1"/>
    <col min="266" max="266" width="15.7109375" style="338" customWidth="1"/>
    <col min="267" max="267" width="32" style="338" customWidth="1"/>
    <col min="268" max="363" width="11.42578125" style="338"/>
    <col min="364" max="364" width="11.42578125" style="338" customWidth="1"/>
    <col min="365" max="453" width="11.42578125" style="338"/>
    <col min="454" max="454" width="1.42578125" style="338" customWidth="1"/>
    <col min="455" max="512" width="11.42578125" style="338"/>
    <col min="513" max="513" width="1.28515625" style="338" customWidth="1"/>
    <col min="514" max="514" width="28.140625" style="338" customWidth="1"/>
    <col min="515" max="515" width="34.5703125" style="338" customWidth="1"/>
    <col min="516" max="516" width="16.28515625" style="338" customWidth="1"/>
    <col min="517" max="517" width="5.85546875" style="338" customWidth="1"/>
    <col min="518" max="518" width="47" style="338" customWidth="1"/>
    <col min="519" max="520" width="16.140625" style="338" customWidth="1"/>
    <col min="521" max="521" width="16.28515625" style="338" customWidth="1"/>
    <col min="522" max="522" width="15.7109375" style="338" customWidth="1"/>
    <col min="523" max="523" width="32" style="338" customWidth="1"/>
    <col min="524" max="619" width="11.42578125" style="338"/>
    <col min="620" max="620" width="11.42578125" style="338" customWidth="1"/>
    <col min="621" max="709" width="11.42578125" style="338"/>
    <col min="710" max="710" width="1.42578125" style="338" customWidth="1"/>
    <col min="711" max="768" width="11.42578125" style="338"/>
    <col min="769" max="769" width="1.28515625" style="338" customWidth="1"/>
    <col min="770" max="770" width="28.140625" style="338" customWidth="1"/>
    <col min="771" max="771" width="34.5703125" style="338" customWidth="1"/>
    <col min="772" max="772" width="16.28515625" style="338" customWidth="1"/>
    <col min="773" max="773" width="5.85546875" style="338" customWidth="1"/>
    <col min="774" max="774" width="47" style="338" customWidth="1"/>
    <col min="775" max="776" width="16.140625" style="338" customWidth="1"/>
    <col min="777" max="777" width="16.28515625" style="338" customWidth="1"/>
    <col min="778" max="778" width="15.7109375" style="338" customWidth="1"/>
    <col min="779" max="779" width="32" style="338" customWidth="1"/>
    <col min="780" max="875" width="11.42578125" style="338"/>
    <col min="876" max="876" width="11.42578125" style="338" customWidth="1"/>
    <col min="877" max="965" width="11.42578125" style="338"/>
    <col min="966" max="966" width="1.42578125" style="338" customWidth="1"/>
    <col min="967" max="1024" width="11.42578125" style="338"/>
    <col min="1025" max="1025" width="1.28515625" style="338" customWidth="1"/>
    <col min="1026" max="1026" width="28.140625" style="338" customWidth="1"/>
    <col min="1027" max="1027" width="34.5703125" style="338" customWidth="1"/>
    <col min="1028" max="1028" width="16.28515625" style="338" customWidth="1"/>
    <col min="1029" max="1029" width="5.85546875" style="338" customWidth="1"/>
    <col min="1030" max="1030" width="47" style="338" customWidth="1"/>
    <col min="1031" max="1032" width="16.140625" style="338" customWidth="1"/>
    <col min="1033" max="1033" width="16.28515625" style="338" customWidth="1"/>
    <col min="1034" max="1034" width="15.7109375" style="338" customWidth="1"/>
    <col min="1035" max="1035" width="32" style="338" customWidth="1"/>
    <col min="1036" max="1131" width="11.42578125" style="338"/>
    <col min="1132" max="1132" width="11.42578125" style="338" customWidth="1"/>
    <col min="1133" max="1221" width="11.42578125" style="338"/>
    <col min="1222" max="1222" width="1.42578125" style="338" customWidth="1"/>
    <col min="1223" max="1280" width="11.42578125" style="338"/>
    <col min="1281" max="1281" width="1.28515625" style="338" customWidth="1"/>
    <col min="1282" max="1282" width="28.140625" style="338" customWidth="1"/>
    <col min="1283" max="1283" width="34.5703125" style="338" customWidth="1"/>
    <col min="1284" max="1284" width="16.28515625" style="338" customWidth="1"/>
    <col min="1285" max="1285" width="5.85546875" style="338" customWidth="1"/>
    <col min="1286" max="1286" width="47" style="338" customWidth="1"/>
    <col min="1287" max="1288" width="16.140625" style="338" customWidth="1"/>
    <col min="1289" max="1289" width="16.28515625" style="338" customWidth="1"/>
    <col min="1290" max="1290" width="15.7109375" style="338" customWidth="1"/>
    <col min="1291" max="1291" width="32" style="338" customWidth="1"/>
    <col min="1292" max="1387" width="11.42578125" style="338"/>
    <col min="1388" max="1388" width="11.42578125" style="338" customWidth="1"/>
    <col min="1389" max="1477" width="11.42578125" style="338"/>
    <col min="1478" max="1478" width="1.42578125" style="338" customWidth="1"/>
    <col min="1479" max="1536" width="11.42578125" style="338"/>
    <col min="1537" max="1537" width="1.28515625" style="338" customWidth="1"/>
    <col min="1538" max="1538" width="28.140625" style="338" customWidth="1"/>
    <col min="1539" max="1539" width="34.5703125" style="338" customWidth="1"/>
    <col min="1540" max="1540" width="16.28515625" style="338" customWidth="1"/>
    <col min="1541" max="1541" width="5.85546875" style="338" customWidth="1"/>
    <col min="1542" max="1542" width="47" style="338" customWidth="1"/>
    <col min="1543" max="1544" width="16.140625" style="338" customWidth="1"/>
    <col min="1545" max="1545" width="16.28515625" style="338" customWidth="1"/>
    <col min="1546" max="1546" width="15.7109375" style="338" customWidth="1"/>
    <col min="1547" max="1547" width="32" style="338" customWidth="1"/>
    <col min="1548" max="1643" width="11.42578125" style="338"/>
    <col min="1644" max="1644" width="11.42578125" style="338" customWidth="1"/>
    <col min="1645" max="1733" width="11.42578125" style="338"/>
    <col min="1734" max="1734" width="1.42578125" style="338" customWidth="1"/>
    <col min="1735" max="1792" width="11.42578125" style="338"/>
    <col min="1793" max="1793" width="1.28515625" style="338" customWidth="1"/>
    <col min="1794" max="1794" width="28.140625" style="338" customWidth="1"/>
    <col min="1795" max="1795" width="34.5703125" style="338" customWidth="1"/>
    <col min="1796" max="1796" width="16.28515625" style="338" customWidth="1"/>
    <col min="1797" max="1797" width="5.85546875" style="338" customWidth="1"/>
    <col min="1798" max="1798" width="47" style="338" customWidth="1"/>
    <col min="1799" max="1800" width="16.140625" style="338" customWidth="1"/>
    <col min="1801" max="1801" width="16.28515625" style="338" customWidth="1"/>
    <col min="1802" max="1802" width="15.7109375" style="338" customWidth="1"/>
    <col min="1803" max="1803" width="32" style="338" customWidth="1"/>
    <col min="1804" max="1899" width="11.42578125" style="338"/>
    <col min="1900" max="1900" width="11.42578125" style="338" customWidth="1"/>
    <col min="1901" max="1989" width="11.42578125" style="338"/>
    <col min="1990" max="1990" width="1.42578125" style="338" customWidth="1"/>
    <col min="1991" max="2048" width="11.42578125" style="338"/>
    <col min="2049" max="2049" width="1.28515625" style="338" customWidth="1"/>
    <col min="2050" max="2050" width="28.140625" style="338" customWidth="1"/>
    <col min="2051" max="2051" width="34.5703125" style="338" customWidth="1"/>
    <col min="2052" max="2052" width="16.28515625" style="338" customWidth="1"/>
    <col min="2053" max="2053" width="5.85546875" style="338" customWidth="1"/>
    <col min="2054" max="2054" width="47" style="338" customWidth="1"/>
    <col min="2055" max="2056" width="16.140625" style="338" customWidth="1"/>
    <col min="2057" max="2057" width="16.28515625" style="338" customWidth="1"/>
    <col min="2058" max="2058" width="15.7109375" style="338" customWidth="1"/>
    <col min="2059" max="2059" width="32" style="338" customWidth="1"/>
    <col min="2060" max="2155" width="11.42578125" style="338"/>
    <col min="2156" max="2156" width="11.42578125" style="338" customWidth="1"/>
    <col min="2157" max="2245" width="11.42578125" style="338"/>
    <col min="2246" max="2246" width="1.42578125" style="338" customWidth="1"/>
    <col min="2247" max="2304" width="11.42578125" style="338"/>
    <col min="2305" max="2305" width="1.28515625" style="338" customWidth="1"/>
    <col min="2306" max="2306" width="28.140625" style="338" customWidth="1"/>
    <col min="2307" max="2307" width="34.5703125" style="338" customWidth="1"/>
    <col min="2308" max="2308" width="16.28515625" style="338" customWidth="1"/>
    <col min="2309" max="2309" width="5.85546875" style="338" customWidth="1"/>
    <col min="2310" max="2310" width="47" style="338" customWidth="1"/>
    <col min="2311" max="2312" width="16.140625" style="338" customWidth="1"/>
    <col min="2313" max="2313" width="16.28515625" style="338" customWidth="1"/>
    <col min="2314" max="2314" width="15.7109375" style="338" customWidth="1"/>
    <col min="2315" max="2315" width="32" style="338" customWidth="1"/>
    <col min="2316" max="2411" width="11.42578125" style="338"/>
    <col min="2412" max="2412" width="11.42578125" style="338" customWidth="1"/>
    <col min="2413" max="2501" width="11.42578125" style="338"/>
    <col min="2502" max="2502" width="1.42578125" style="338" customWidth="1"/>
    <col min="2503" max="2560" width="11.42578125" style="338"/>
    <col min="2561" max="2561" width="1.28515625" style="338" customWidth="1"/>
    <col min="2562" max="2562" width="28.140625" style="338" customWidth="1"/>
    <col min="2563" max="2563" width="34.5703125" style="338" customWidth="1"/>
    <col min="2564" max="2564" width="16.28515625" style="338" customWidth="1"/>
    <col min="2565" max="2565" width="5.85546875" style="338" customWidth="1"/>
    <col min="2566" max="2566" width="47" style="338" customWidth="1"/>
    <col min="2567" max="2568" width="16.140625" style="338" customWidth="1"/>
    <col min="2569" max="2569" width="16.28515625" style="338" customWidth="1"/>
    <col min="2570" max="2570" width="15.7109375" style="338" customWidth="1"/>
    <col min="2571" max="2571" width="32" style="338" customWidth="1"/>
    <col min="2572" max="2667" width="11.42578125" style="338"/>
    <col min="2668" max="2668" width="11.42578125" style="338" customWidth="1"/>
    <col min="2669" max="2757" width="11.42578125" style="338"/>
    <col min="2758" max="2758" width="1.42578125" style="338" customWidth="1"/>
    <col min="2759" max="2816" width="11.42578125" style="338"/>
    <col min="2817" max="2817" width="1.28515625" style="338" customWidth="1"/>
    <col min="2818" max="2818" width="28.140625" style="338" customWidth="1"/>
    <col min="2819" max="2819" width="34.5703125" style="338" customWidth="1"/>
    <col min="2820" max="2820" width="16.28515625" style="338" customWidth="1"/>
    <col min="2821" max="2821" width="5.85546875" style="338" customWidth="1"/>
    <col min="2822" max="2822" width="47" style="338" customWidth="1"/>
    <col min="2823" max="2824" width="16.140625" style="338" customWidth="1"/>
    <col min="2825" max="2825" width="16.28515625" style="338" customWidth="1"/>
    <col min="2826" max="2826" width="15.7109375" style="338" customWidth="1"/>
    <col min="2827" max="2827" width="32" style="338" customWidth="1"/>
    <col min="2828" max="2923" width="11.42578125" style="338"/>
    <col min="2924" max="2924" width="11.42578125" style="338" customWidth="1"/>
    <col min="2925" max="3013" width="11.42578125" style="338"/>
    <col min="3014" max="3014" width="1.42578125" style="338" customWidth="1"/>
    <col min="3015" max="3072" width="11.42578125" style="338"/>
    <col min="3073" max="3073" width="1.28515625" style="338" customWidth="1"/>
    <col min="3074" max="3074" width="28.140625" style="338" customWidth="1"/>
    <col min="3075" max="3075" width="34.5703125" style="338" customWidth="1"/>
    <col min="3076" max="3076" width="16.28515625" style="338" customWidth="1"/>
    <col min="3077" max="3077" width="5.85546875" style="338" customWidth="1"/>
    <col min="3078" max="3078" width="47" style="338" customWidth="1"/>
    <col min="3079" max="3080" width="16.140625" style="338" customWidth="1"/>
    <col min="3081" max="3081" width="16.28515625" style="338" customWidth="1"/>
    <col min="3082" max="3082" width="15.7109375" style="338" customWidth="1"/>
    <col min="3083" max="3083" width="32" style="338" customWidth="1"/>
    <col min="3084" max="3179" width="11.42578125" style="338"/>
    <col min="3180" max="3180" width="11.42578125" style="338" customWidth="1"/>
    <col min="3181" max="3269" width="11.42578125" style="338"/>
    <col min="3270" max="3270" width="1.42578125" style="338" customWidth="1"/>
    <col min="3271" max="3328" width="11.42578125" style="338"/>
    <col min="3329" max="3329" width="1.28515625" style="338" customWidth="1"/>
    <col min="3330" max="3330" width="28.140625" style="338" customWidth="1"/>
    <col min="3331" max="3331" width="34.5703125" style="338" customWidth="1"/>
    <col min="3332" max="3332" width="16.28515625" style="338" customWidth="1"/>
    <col min="3333" max="3333" width="5.85546875" style="338" customWidth="1"/>
    <col min="3334" max="3334" width="47" style="338" customWidth="1"/>
    <col min="3335" max="3336" width="16.140625" style="338" customWidth="1"/>
    <col min="3337" max="3337" width="16.28515625" style="338" customWidth="1"/>
    <col min="3338" max="3338" width="15.7109375" style="338" customWidth="1"/>
    <col min="3339" max="3339" width="32" style="338" customWidth="1"/>
    <col min="3340" max="3435" width="11.42578125" style="338"/>
    <col min="3436" max="3436" width="11.42578125" style="338" customWidth="1"/>
    <col min="3437" max="3525" width="11.42578125" style="338"/>
    <col min="3526" max="3526" width="1.42578125" style="338" customWidth="1"/>
    <col min="3527" max="3584" width="11.42578125" style="338"/>
    <col min="3585" max="3585" width="1.28515625" style="338" customWidth="1"/>
    <col min="3586" max="3586" width="28.140625" style="338" customWidth="1"/>
    <col min="3587" max="3587" width="34.5703125" style="338" customWidth="1"/>
    <col min="3588" max="3588" width="16.28515625" style="338" customWidth="1"/>
    <col min="3589" max="3589" width="5.85546875" style="338" customWidth="1"/>
    <col min="3590" max="3590" width="47" style="338" customWidth="1"/>
    <col min="3591" max="3592" width="16.140625" style="338" customWidth="1"/>
    <col min="3593" max="3593" width="16.28515625" style="338" customWidth="1"/>
    <col min="3594" max="3594" width="15.7109375" style="338" customWidth="1"/>
    <col min="3595" max="3595" width="32" style="338" customWidth="1"/>
    <col min="3596" max="3691" width="11.42578125" style="338"/>
    <col min="3692" max="3692" width="11.42578125" style="338" customWidth="1"/>
    <col min="3693" max="3781" width="11.42578125" style="338"/>
    <col min="3782" max="3782" width="1.42578125" style="338" customWidth="1"/>
    <col min="3783" max="3840" width="11.42578125" style="338"/>
    <col min="3841" max="3841" width="1.28515625" style="338" customWidth="1"/>
    <col min="3842" max="3842" width="28.140625" style="338" customWidth="1"/>
    <col min="3843" max="3843" width="34.5703125" style="338" customWidth="1"/>
    <col min="3844" max="3844" width="16.28515625" style="338" customWidth="1"/>
    <col min="3845" max="3845" width="5.85546875" style="338" customWidth="1"/>
    <col min="3846" max="3846" width="47" style="338" customWidth="1"/>
    <col min="3847" max="3848" width="16.140625" style="338" customWidth="1"/>
    <col min="3849" max="3849" width="16.28515625" style="338" customWidth="1"/>
    <col min="3850" max="3850" width="15.7109375" style="338" customWidth="1"/>
    <col min="3851" max="3851" width="32" style="338" customWidth="1"/>
    <col min="3852" max="3947" width="11.42578125" style="338"/>
    <col min="3948" max="3948" width="11.42578125" style="338" customWidth="1"/>
    <col min="3949" max="4037" width="11.42578125" style="338"/>
    <col min="4038" max="4038" width="1.42578125" style="338" customWidth="1"/>
    <col min="4039" max="4096" width="11.42578125" style="338"/>
    <col min="4097" max="4097" width="1.28515625" style="338" customWidth="1"/>
    <col min="4098" max="4098" width="28.140625" style="338" customWidth="1"/>
    <col min="4099" max="4099" width="34.5703125" style="338" customWidth="1"/>
    <col min="4100" max="4100" width="16.28515625" style="338" customWidth="1"/>
    <col min="4101" max="4101" width="5.85546875" style="338" customWidth="1"/>
    <col min="4102" max="4102" width="47" style="338" customWidth="1"/>
    <col min="4103" max="4104" width="16.140625" style="338" customWidth="1"/>
    <col min="4105" max="4105" width="16.28515625" style="338" customWidth="1"/>
    <col min="4106" max="4106" width="15.7109375" style="338" customWidth="1"/>
    <col min="4107" max="4107" width="32" style="338" customWidth="1"/>
    <col min="4108" max="4203" width="11.42578125" style="338"/>
    <col min="4204" max="4204" width="11.42578125" style="338" customWidth="1"/>
    <col min="4205" max="4293" width="11.42578125" style="338"/>
    <col min="4294" max="4294" width="1.42578125" style="338" customWidth="1"/>
    <col min="4295" max="4352" width="11.42578125" style="338"/>
    <col min="4353" max="4353" width="1.28515625" style="338" customWidth="1"/>
    <col min="4354" max="4354" width="28.140625" style="338" customWidth="1"/>
    <col min="4355" max="4355" width="34.5703125" style="338" customWidth="1"/>
    <col min="4356" max="4356" width="16.28515625" style="338" customWidth="1"/>
    <col min="4357" max="4357" width="5.85546875" style="338" customWidth="1"/>
    <col min="4358" max="4358" width="47" style="338" customWidth="1"/>
    <col min="4359" max="4360" width="16.140625" style="338" customWidth="1"/>
    <col min="4361" max="4361" width="16.28515625" style="338" customWidth="1"/>
    <col min="4362" max="4362" width="15.7109375" style="338" customWidth="1"/>
    <col min="4363" max="4363" width="32" style="338" customWidth="1"/>
    <col min="4364" max="4459" width="11.42578125" style="338"/>
    <col min="4460" max="4460" width="11.42578125" style="338" customWidth="1"/>
    <col min="4461" max="4549" width="11.42578125" style="338"/>
    <col min="4550" max="4550" width="1.42578125" style="338" customWidth="1"/>
    <col min="4551" max="4608" width="11.42578125" style="338"/>
    <col min="4609" max="4609" width="1.28515625" style="338" customWidth="1"/>
    <col min="4610" max="4610" width="28.140625" style="338" customWidth="1"/>
    <col min="4611" max="4611" width="34.5703125" style="338" customWidth="1"/>
    <col min="4612" max="4612" width="16.28515625" style="338" customWidth="1"/>
    <col min="4613" max="4613" width="5.85546875" style="338" customWidth="1"/>
    <col min="4614" max="4614" width="47" style="338" customWidth="1"/>
    <col min="4615" max="4616" width="16.140625" style="338" customWidth="1"/>
    <col min="4617" max="4617" width="16.28515625" style="338" customWidth="1"/>
    <col min="4618" max="4618" width="15.7109375" style="338" customWidth="1"/>
    <col min="4619" max="4619" width="32" style="338" customWidth="1"/>
    <col min="4620" max="4715" width="11.42578125" style="338"/>
    <col min="4716" max="4716" width="11.42578125" style="338" customWidth="1"/>
    <col min="4717" max="4805" width="11.42578125" style="338"/>
    <col min="4806" max="4806" width="1.42578125" style="338" customWidth="1"/>
    <col min="4807" max="4864" width="11.42578125" style="338"/>
    <col min="4865" max="4865" width="1.28515625" style="338" customWidth="1"/>
    <col min="4866" max="4866" width="28.140625" style="338" customWidth="1"/>
    <col min="4867" max="4867" width="34.5703125" style="338" customWidth="1"/>
    <col min="4868" max="4868" width="16.28515625" style="338" customWidth="1"/>
    <col min="4869" max="4869" width="5.85546875" style="338" customWidth="1"/>
    <col min="4870" max="4870" width="47" style="338" customWidth="1"/>
    <col min="4871" max="4872" width="16.140625" style="338" customWidth="1"/>
    <col min="4873" max="4873" width="16.28515625" style="338" customWidth="1"/>
    <col min="4874" max="4874" width="15.7109375" style="338" customWidth="1"/>
    <col min="4875" max="4875" width="32" style="338" customWidth="1"/>
    <col min="4876" max="4971" width="11.42578125" style="338"/>
    <col min="4972" max="4972" width="11.42578125" style="338" customWidth="1"/>
    <col min="4973" max="5061" width="11.42578125" style="338"/>
    <col min="5062" max="5062" width="1.42578125" style="338" customWidth="1"/>
    <col min="5063" max="5120" width="11.42578125" style="338"/>
    <col min="5121" max="5121" width="1.28515625" style="338" customWidth="1"/>
    <col min="5122" max="5122" width="28.140625" style="338" customWidth="1"/>
    <col min="5123" max="5123" width="34.5703125" style="338" customWidth="1"/>
    <col min="5124" max="5124" width="16.28515625" style="338" customWidth="1"/>
    <col min="5125" max="5125" width="5.85546875" style="338" customWidth="1"/>
    <col min="5126" max="5126" width="47" style="338" customWidth="1"/>
    <col min="5127" max="5128" width="16.140625" style="338" customWidth="1"/>
    <col min="5129" max="5129" width="16.28515625" style="338" customWidth="1"/>
    <col min="5130" max="5130" width="15.7109375" style="338" customWidth="1"/>
    <col min="5131" max="5131" width="32" style="338" customWidth="1"/>
    <col min="5132" max="5227" width="11.42578125" style="338"/>
    <col min="5228" max="5228" width="11.42578125" style="338" customWidth="1"/>
    <col min="5229" max="5317" width="11.42578125" style="338"/>
    <col min="5318" max="5318" width="1.42578125" style="338" customWidth="1"/>
    <col min="5319" max="5376" width="11.42578125" style="338"/>
    <col min="5377" max="5377" width="1.28515625" style="338" customWidth="1"/>
    <col min="5378" max="5378" width="28.140625" style="338" customWidth="1"/>
    <col min="5379" max="5379" width="34.5703125" style="338" customWidth="1"/>
    <col min="5380" max="5380" width="16.28515625" style="338" customWidth="1"/>
    <col min="5381" max="5381" width="5.85546875" style="338" customWidth="1"/>
    <col min="5382" max="5382" width="47" style="338" customWidth="1"/>
    <col min="5383" max="5384" width="16.140625" style="338" customWidth="1"/>
    <col min="5385" max="5385" width="16.28515625" style="338" customWidth="1"/>
    <col min="5386" max="5386" width="15.7109375" style="338" customWidth="1"/>
    <col min="5387" max="5387" width="32" style="338" customWidth="1"/>
    <col min="5388" max="5483" width="11.42578125" style="338"/>
    <col min="5484" max="5484" width="11.42578125" style="338" customWidth="1"/>
    <col min="5485" max="5573" width="11.42578125" style="338"/>
    <col min="5574" max="5574" width="1.42578125" style="338" customWidth="1"/>
    <col min="5575" max="5632" width="11.42578125" style="338"/>
    <col min="5633" max="5633" width="1.28515625" style="338" customWidth="1"/>
    <col min="5634" max="5634" width="28.140625" style="338" customWidth="1"/>
    <col min="5635" max="5635" width="34.5703125" style="338" customWidth="1"/>
    <col min="5636" max="5636" width="16.28515625" style="338" customWidth="1"/>
    <col min="5637" max="5637" width="5.85546875" style="338" customWidth="1"/>
    <col min="5638" max="5638" width="47" style="338" customWidth="1"/>
    <col min="5639" max="5640" width="16.140625" style="338" customWidth="1"/>
    <col min="5641" max="5641" width="16.28515625" style="338" customWidth="1"/>
    <col min="5642" max="5642" width="15.7109375" style="338" customWidth="1"/>
    <col min="5643" max="5643" width="32" style="338" customWidth="1"/>
    <col min="5644" max="5739" width="11.42578125" style="338"/>
    <col min="5740" max="5740" width="11.42578125" style="338" customWidth="1"/>
    <col min="5741" max="5829" width="11.42578125" style="338"/>
    <col min="5830" max="5830" width="1.42578125" style="338" customWidth="1"/>
    <col min="5831" max="5888" width="11.42578125" style="338"/>
    <col min="5889" max="5889" width="1.28515625" style="338" customWidth="1"/>
    <col min="5890" max="5890" width="28.140625" style="338" customWidth="1"/>
    <col min="5891" max="5891" width="34.5703125" style="338" customWidth="1"/>
    <col min="5892" max="5892" width="16.28515625" style="338" customWidth="1"/>
    <col min="5893" max="5893" width="5.85546875" style="338" customWidth="1"/>
    <col min="5894" max="5894" width="47" style="338" customWidth="1"/>
    <col min="5895" max="5896" width="16.140625" style="338" customWidth="1"/>
    <col min="5897" max="5897" width="16.28515625" style="338" customWidth="1"/>
    <col min="5898" max="5898" width="15.7109375" style="338" customWidth="1"/>
    <col min="5899" max="5899" width="32" style="338" customWidth="1"/>
    <col min="5900" max="5995" width="11.42578125" style="338"/>
    <col min="5996" max="5996" width="11.42578125" style="338" customWidth="1"/>
    <col min="5997" max="6085" width="11.42578125" style="338"/>
    <col min="6086" max="6086" width="1.42578125" style="338" customWidth="1"/>
    <col min="6087" max="6144" width="11.42578125" style="338"/>
    <col min="6145" max="6145" width="1.28515625" style="338" customWidth="1"/>
    <col min="6146" max="6146" width="28.140625" style="338" customWidth="1"/>
    <col min="6147" max="6147" width="34.5703125" style="338" customWidth="1"/>
    <col min="6148" max="6148" width="16.28515625" style="338" customWidth="1"/>
    <col min="6149" max="6149" width="5.85546875" style="338" customWidth="1"/>
    <col min="6150" max="6150" width="47" style="338" customWidth="1"/>
    <col min="6151" max="6152" width="16.140625" style="338" customWidth="1"/>
    <col min="6153" max="6153" width="16.28515625" style="338" customWidth="1"/>
    <col min="6154" max="6154" width="15.7109375" style="338" customWidth="1"/>
    <col min="6155" max="6155" width="32" style="338" customWidth="1"/>
    <col min="6156" max="6251" width="11.42578125" style="338"/>
    <col min="6252" max="6252" width="11.42578125" style="338" customWidth="1"/>
    <col min="6253" max="6341" width="11.42578125" style="338"/>
    <col min="6342" max="6342" width="1.42578125" style="338" customWidth="1"/>
    <col min="6343" max="6400" width="11.42578125" style="338"/>
    <col min="6401" max="6401" width="1.28515625" style="338" customWidth="1"/>
    <col min="6402" max="6402" width="28.140625" style="338" customWidth="1"/>
    <col min="6403" max="6403" width="34.5703125" style="338" customWidth="1"/>
    <col min="6404" max="6404" width="16.28515625" style="338" customWidth="1"/>
    <col min="6405" max="6405" width="5.85546875" style="338" customWidth="1"/>
    <col min="6406" max="6406" width="47" style="338" customWidth="1"/>
    <col min="6407" max="6408" width="16.140625" style="338" customWidth="1"/>
    <col min="6409" max="6409" width="16.28515625" style="338" customWidth="1"/>
    <col min="6410" max="6410" width="15.7109375" style="338" customWidth="1"/>
    <col min="6411" max="6411" width="32" style="338" customWidth="1"/>
    <col min="6412" max="6507" width="11.42578125" style="338"/>
    <col min="6508" max="6508" width="11.42578125" style="338" customWidth="1"/>
    <col min="6509" max="6597" width="11.42578125" style="338"/>
    <col min="6598" max="6598" width="1.42578125" style="338" customWidth="1"/>
    <col min="6599" max="6656" width="11.42578125" style="338"/>
    <col min="6657" max="6657" width="1.28515625" style="338" customWidth="1"/>
    <col min="6658" max="6658" width="28.140625" style="338" customWidth="1"/>
    <col min="6659" max="6659" width="34.5703125" style="338" customWidth="1"/>
    <col min="6660" max="6660" width="16.28515625" style="338" customWidth="1"/>
    <col min="6661" max="6661" width="5.85546875" style="338" customWidth="1"/>
    <col min="6662" max="6662" width="47" style="338" customWidth="1"/>
    <col min="6663" max="6664" width="16.140625" style="338" customWidth="1"/>
    <col min="6665" max="6665" width="16.28515625" style="338" customWidth="1"/>
    <col min="6666" max="6666" width="15.7109375" style="338" customWidth="1"/>
    <col min="6667" max="6667" width="32" style="338" customWidth="1"/>
    <col min="6668" max="6763" width="11.42578125" style="338"/>
    <col min="6764" max="6764" width="11.42578125" style="338" customWidth="1"/>
    <col min="6765" max="6853" width="11.42578125" style="338"/>
    <col min="6854" max="6854" width="1.42578125" style="338" customWidth="1"/>
    <col min="6855" max="6912" width="11.42578125" style="338"/>
    <col min="6913" max="6913" width="1.28515625" style="338" customWidth="1"/>
    <col min="6914" max="6914" width="28.140625" style="338" customWidth="1"/>
    <col min="6915" max="6915" width="34.5703125" style="338" customWidth="1"/>
    <col min="6916" max="6916" width="16.28515625" style="338" customWidth="1"/>
    <col min="6917" max="6917" width="5.85546875" style="338" customWidth="1"/>
    <col min="6918" max="6918" width="47" style="338" customWidth="1"/>
    <col min="6919" max="6920" width="16.140625" style="338" customWidth="1"/>
    <col min="6921" max="6921" width="16.28515625" style="338" customWidth="1"/>
    <col min="6922" max="6922" width="15.7109375" style="338" customWidth="1"/>
    <col min="6923" max="6923" width="32" style="338" customWidth="1"/>
    <col min="6924" max="7019" width="11.42578125" style="338"/>
    <col min="7020" max="7020" width="11.42578125" style="338" customWidth="1"/>
    <col min="7021" max="7109" width="11.42578125" style="338"/>
    <col min="7110" max="7110" width="1.42578125" style="338" customWidth="1"/>
    <col min="7111" max="7168" width="11.42578125" style="338"/>
    <col min="7169" max="7169" width="1.28515625" style="338" customWidth="1"/>
    <col min="7170" max="7170" width="28.140625" style="338" customWidth="1"/>
    <col min="7171" max="7171" width="34.5703125" style="338" customWidth="1"/>
    <col min="7172" max="7172" width="16.28515625" style="338" customWidth="1"/>
    <col min="7173" max="7173" width="5.85546875" style="338" customWidth="1"/>
    <col min="7174" max="7174" width="47" style="338" customWidth="1"/>
    <col min="7175" max="7176" width="16.140625" style="338" customWidth="1"/>
    <col min="7177" max="7177" width="16.28515625" style="338" customWidth="1"/>
    <col min="7178" max="7178" width="15.7109375" style="338" customWidth="1"/>
    <col min="7179" max="7179" width="32" style="338" customWidth="1"/>
    <col min="7180" max="7275" width="11.42578125" style="338"/>
    <col min="7276" max="7276" width="11.42578125" style="338" customWidth="1"/>
    <col min="7277" max="7365" width="11.42578125" style="338"/>
    <col min="7366" max="7366" width="1.42578125" style="338" customWidth="1"/>
    <col min="7367" max="7424" width="11.42578125" style="338"/>
    <col min="7425" max="7425" width="1.28515625" style="338" customWidth="1"/>
    <col min="7426" max="7426" width="28.140625" style="338" customWidth="1"/>
    <col min="7427" max="7427" width="34.5703125" style="338" customWidth="1"/>
    <col min="7428" max="7428" width="16.28515625" style="338" customWidth="1"/>
    <col min="7429" max="7429" width="5.85546875" style="338" customWidth="1"/>
    <col min="7430" max="7430" width="47" style="338" customWidth="1"/>
    <col min="7431" max="7432" width="16.140625" style="338" customWidth="1"/>
    <col min="7433" max="7433" width="16.28515625" style="338" customWidth="1"/>
    <col min="7434" max="7434" width="15.7109375" style="338" customWidth="1"/>
    <col min="7435" max="7435" width="32" style="338" customWidth="1"/>
    <col min="7436" max="7531" width="11.42578125" style="338"/>
    <col min="7532" max="7532" width="11.42578125" style="338" customWidth="1"/>
    <col min="7533" max="7621" width="11.42578125" style="338"/>
    <col min="7622" max="7622" width="1.42578125" style="338" customWidth="1"/>
    <col min="7623" max="7680" width="11.42578125" style="338"/>
    <col min="7681" max="7681" width="1.28515625" style="338" customWidth="1"/>
    <col min="7682" max="7682" width="28.140625" style="338" customWidth="1"/>
    <col min="7683" max="7683" width="34.5703125" style="338" customWidth="1"/>
    <col min="7684" max="7684" width="16.28515625" style="338" customWidth="1"/>
    <col min="7685" max="7685" width="5.85546875" style="338" customWidth="1"/>
    <col min="7686" max="7686" width="47" style="338" customWidth="1"/>
    <col min="7687" max="7688" width="16.140625" style="338" customWidth="1"/>
    <col min="7689" max="7689" width="16.28515625" style="338" customWidth="1"/>
    <col min="7690" max="7690" width="15.7109375" style="338" customWidth="1"/>
    <col min="7691" max="7691" width="32" style="338" customWidth="1"/>
    <col min="7692" max="7787" width="11.42578125" style="338"/>
    <col min="7788" max="7788" width="11.42578125" style="338" customWidth="1"/>
    <col min="7789" max="7877" width="11.42578125" style="338"/>
    <col min="7878" max="7878" width="1.42578125" style="338" customWidth="1"/>
    <col min="7879" max="7936" width="11.42578125" style="338"/>
    <col min="7937" max="7937" width="1.28515625" style="338" customWidth="1"/>
    <col min="7938" max="7938" width="28.140625" style="338" customWidth="1"/>
    <col min="7939" max="7939" width="34.5703125" style="338" customWidth="1"/>
    <col min="7940" max="7940" width="16.28515625" style="338" customWidth="1"/>
    <col min="7941" max="7941" width="5.85546875" style="338" customWidth="1"/>
    <col min="7942" max="7942" width="47" style="338" customWidth="1"/>
    <col min="7943" max="7944" width="16.140625" style="338" customWidth="1"/>
    <col min="7945" max="7945" width="16.28515625" style="338" customWidth="1"/>
    <col min="7946" max="7946" width="15.7109375" style="338" customWidth="1"/>
    <col min="7947" max="7947" width="32" style="338" customWidth="1"/>
    <col min="7948" max="8043" width="11.42578125" style="338"/>
    <col min="8044" max="8044" width="11.42578125" style="338" customWidth="1"/>
    <col min="8045" max="8133" width="11.42578125" style="338"/>
    <col min="8134" max="8134" width="1.42578125" style="338" customWidth="1"/>
    <col min="8135" max="8192" width="11.42578125" style="338"/>
    <col min="8193" max="8193" width="1.28515625" style="338" customWidth="1"/>
    <col min="8194" max="8194" width="28.140625" style="338" customWidth="1"/>
    <col min="8195" max="8195" width="34.5703125" style="338" customWidth="1"/>
    <col min="8196" max="8196" width="16.28515625" style="338" customWidth="1"/>
    <col min="8197" max="8197" width="5.85546875" style="338" customWidth="1"/>
    <col min="8198" max="8198" width="47" style="338" customWidth="1"/>
    <col min="8199" max="8200" width="16.140625" style="338" customWidth="1"/>
    <col min="8201" max="8201" width="16.28515625" style="338" customWidth="1"/>
    <col min="8202" max="8202" width="15.7109375" style="338" customWidth="1"/>
    <col min="8203" max="8203" width="32" style="338" customWidth="1"/>
    <col min="8204" max="8299" width="11.42578125" style="338"/>
    <col min="8300" max="8300" width="11.42578125" style="338" customWidth="1"/>
    <col min="8301" max="8389" width="11.42578125" style="338"/>
    <col min="8390" max="8390" width="1.42578125" style="338" customWidth="1"/>
    <col min="8391" max="8448" width="11.42578125" style="338"/>
    <col min="8449" max="8449" width="1.28515625" style="338" customWidth="1"/>
    <col min="8450" max="8450" width="28.140625" style="338" customWidth="1"/>
    <col min="8451" max="8451" width="34.5703125" style="338" customWidth="1"/>
    <col min="8452" max="8452" width="16.28515625" style="338" customWidth="1"/>
    <col min="8453" max="8453" width="5.85546875" style="338" customWidth="1"/>
    <col min="8454" max="8454" width="47" style="338" customWidth="1"/>
    <col min="8455" max="8456" width="16.140625" style="338" customWidth="1"/>
    <col min="8457" max="8457" width="16.28515625" style="338" customWidth="1"/>
    <col min="8458" max="8458" width="15.7109375" style="338" customWidth="1"/>
    <col min="8459" max="8459" width="32" style="338" customWidth="1"/>
    <col min="8460" max="8555" width="11.42578125" style="338"/>
    <col min="8556" max="8556" width="11.42578125" style="338" customWidth="1"/>
    <col min="8557" max="8645" width="11.42578125" style="338"/>
    <col min="8646" max="8646" width="1.42578125" style="338" customWidth="1"/>
    <col min="8647" max="8704" width="11.42578125" style="338"/>
    <col min="8705" max="8705" width="1.28515625" style="338" customWidth="1"/>
    <col min="8706" max="8706" width="28.140625" style="338" customWidth="1"/>
    <col min="8707" max="8707" width="34.5703125" style="338" customWidth="1"/>
    <col min="8708" max="8708" width="16.28515625" style="338" customWidth="1"/>
    <col min="8709" max="8709" width="5.85546875" style="338" customWidth="1"/>
    <col min="8710" max="8710" width="47" style="338" customWidth="1"/>
    <col min="8711" max="8712" width="16.140625" style="338" customWidth="1"/>
    <col min="8713" max="8713" width="16.28515625" style="338" customWidth="1"/>
    <col min="8714" max="8714" width="15.7109375" style="338" customWidth="1"/>
    <col min="8715" max="8715" width="32" style="338" customWidth="1"/>
    <col min="8716" max="8811" width="11.42578125" style="338"/>
    <col min="8812" max="8812" width="11.42578125" style="338" customWidth="1"/>
    <col min="8813" max="8901" width="11.42578125" style="338"/>
    <col min="8902" max="8902" width="1.42578125" style="338" customWidth="1"/>
    <col min="8903" max="8960" width="11.42578125" style="338"/>
    <col min="8961" max="8961" width="1.28515625" style="338" customWidth="1"/>
    <col min="8962" max="8962" width="28.140625" style="338" customWidth="1"/>
    <col min="8963" max="8963" width="34.5703125" style="338" customWidth="1"/>
    <col min="8964" max="8964" width="16.28515625" style="338" customWidth="1"/>
    <col min="8965" max="8965" width="5.85546875" style="338" customWidth="1"/>
    <col min="8966" max="8966" width="47" style="338" customWidth="1"/>
    <col min="8967" max="8968" width="16.140625" style="338" customWidth="1"/>
    <col min="8969" max="8969" width="16.28515625" style="338" customWidth="1"/>
    <col min="8970" max="8970" width="15.7109375" style="338" customWidth="1"/>
    <col min="8971" max="8971" width="32" style="338" customWidth="1"/>
    <col min="8972" max="9067" width="11.42578125" style="338"/>
    <col min="9068" max="9068" width="11.42578125" style="338" customWidth="1"/>
    <col min="9069" max="9157" width="11.42578125" style="338"/>
    <col min="9158" max="9158" width="1.42578125" style="338" customWidth="1"/>
    <col min="9159" max="9216" width="11.42578125" style="338"/>
    <col min="9217" max="9217" width="1.28515625" style="338" customWidth="1"/>
    <col min="9218" max="9218" width="28.140625" style="338" customWidth="1"/>
    <col min="9219" max="9219" width="34.5703125" style="338" customWidth="1"/>
    <col min="9220" max="9220" width="16.28515625" style="338" customWidth="1"/>
    <col min="9221" max="9221" width="5.85546875" style="338" customWidth="1"/>
    <col min="9222" max="9222" width="47" style="338" customWidth="1"/>
    <col min="9223" max="9224" width="16.140625" style="338" customWidth="1"/>
    <col min="9225" max="9225" width="16.28515625" style="338" customWidth="1"/>
    <col min="9226" max="9226" width="15.7109375" style="338" customWidth="1"/>
    <col min="9227" max="9227" width="32" style="338" customWidth="1"/>
    <col min="9228" max="9323" width="11.42578125" style="338"/>
    <col min="9324" max="9324" width="11.42578125" style="338" customWidth="1"/>
    <col min="9325" max="9413" width="11.42578125" style="338"/>
    <col min="9414" max="9414" width="1.42578125" style="338" customWidth="1"/>
    <col min="9415" max="9472" width="11.42578125" style="338"/>
    <col min="9473" max="9473" width="1.28515625" style="338" customWidth="1"/>
    <col min="9474" max="9474" width="28.140625" style="338" customWidth="1"/>
    <col min="9475" max="9475" width="34.5703125" style="338" customWidth="1"/>
    <col min="9476" max="9476" width="16.28515625" style="338" customWidth="1"/>
    <col min="9477" max="9477" width="5.85546875" style="338" customWidth="1"/>
    <col min="9478" max="9478" width="47" style="338" customWidth="1"/>
    <col min="9479" max="9480" width="16.140625" style="338" customWidth="1"/>
    <col min="9481" max="9481" width="16.28515625" style="338" customWidth="1"/>
    <col min="9482" max="9482" width="15.7109375" style="338" customWidth="1"/>
    <col min="9483" max="9483" width="32" style="338" customWidth="1"/>
    <col min="9484" max="9579" width="11.42578125" style="338"/>
    <col min="9580" max="9580" width="11.42578125" style="338" customWidth="1"/>
    <col min="9581" max="9669" width="11.42578125" style="338"/>
    <col min="9670" max="9670" width="1.42578125" style="338" customWidth="1"/>
    <col min="9671" max="9728" width="11.42578125" style="338"/>
    <col min="9729" max="9729" width="1.28515625" style="338" customWidth="1"/>
    <col min="9730" max="9730" width="28.140625" style="338" customWidth="1"/>
    <col min="9731" max="9731" width="34.5703125" style="338" customWidth="1"/>
    <col min="9732" max="9732" width="16.28515625" style="338" customWidth="1"/>
    <col min="9733" max="9733" width="5.85546875" style="338" customWidth="1"/>
    <col min="9734" max="9734" width="47" style="338" customWidth="1"/>
    <col min="9735" max="9736" width="16.140625" style="338" customWidth="1"/>
    <col min="9737" max="9737" width="16.28515625" style="338" customWidth="1"/>
    <col min="9738" max="9738" width="15.7109375" style="338" customWidth="1"/>
    <col min="9739" max="9739" width="32" style="338" customWidth="1"/>
    <col min="9740" max="9835" width="11.42578125" style="338"/>
    <col min="9836" max="9836" width="11.42578125" style="338" customWidth="1"/>
    <col min="9837" max="9925" width="11.42578125" style="338"/>
    <col min="9926" max="9926" width="1.42578125" style="338" customWidth="1"/>
    <col min="9927" max="9984" width="11.42578125" style="338"/>
    <col min="9985" max="9985" width="1.28515625" style="338" customWidth="1"/>
    <col min="9986" max="9986" width="28.140625" style="338" customWidth="1"/>
    <col min="9987" max="9987" width="34.5703125" style="338" customWidth="1"/>
    <col min="9988" max="9988" width="16.28515625" style="338" customWidth="1"/>
    <col min="9989" max="9989" width="5.85546875" style="338" customWidth="1"/>
    <col min="9990" max="9990" width="47" style="338" customWidth="1"/>
    <col min="9991" max="9992" width="16.140625" style="338" customWidth="1"/>
    <col min="9993" max="9993" width="16.28515625" style="338" customWidth="1"/>
    <col min="9994" max="9994" width="15.7109375" style="338" customWidth="1"/>
    <col min="9995" max="9995" width="32" style="338" customWidth="1"/>
    <col min="9996" max="10091" width="11.42578125" style="338"/>
    <col min="10092" max="10092" width="11.42578125" style="338" customWidth="1"/>
    <col min="10093" max="10181" width="11.42578125" style="338"/>
    <col min="10182" max="10182" width="1.42578125" style="338" customWidth="1"/>
    <col min="10183" max="10240" width="11.42578125" style="338"/>
    <col min="10241" max="10241" width="1.28515625" style="338" customWidth="1"/>
    <col min="10242" max="10242" width="28.140625" style="338" customWidth="1"/>
    <col min="10243" max="10243" width="34.5703125" style="338" customWidth="1"/>
    <col min="10244" max="10244" width="16.28515625" style="338" customWidth="1"/>
    <col min="10245" max="10245" width="5.85546875" style="338" customWidth="1"/>
    <col min="10246" max="10246" width="47" style="338" customWidth="1"/>
    <col min="10247" max="10248" width="16.140625" style="338" customWidth="1"/>
    <col min="10249" max="10249" width="16.28515625" style="338" customWidth="1"/>
    <col min="10250" max="10250" width="15.7109375" style="338" customWidth="1"/>
    <col min="10251" max="10251" width="32" style="338" customWidth="1"/>
    <col min="10252" max="10347" width="11.42578125" style="338"/>
    <col min="10348" max="10348" width="11.42578125" style="338" customWidth="1"/>
    <col min="10349" max="10437" width="11.42578125" style="338"/>
    <col min="10438" max="10438" width="1.42578125" style="338" customWidth="1"/>
    <col min="10439" max="10496" width="11.42578125" style="338"/>
    <col min="10497" max="10497" width="1.28515625" style="338" customWidth="1"/>
    <col min="10498" max="10498" width="28.140625" style="338" customWidth="1"/>
    <col min="10499" max="10499" width="34.5703125" style="338" customWidth="1"/>
    <col min="10500" max="10500" width="16.28515625" style="338" customWidth="1"/>
    <col min="10501" max="10501" width="5.85546875" style="338" customWidth="1"/>
    <col min="10502" max="10502" width="47" style="338" customWidth="1"/>
    <col min="10503" max="10504" width="16.140625" style="338" customWidth="1"/>
    <col min="10505" max="10505" width="16.28515625" style="338" customWidth="1"/>
    <col min="10506" max="10506" width="15.7109375" style="338" customWidth="1"/>
    <col min="10507" max="10507" width="32" style="338" customWidth="1"/>
    <col min="10508" max="10603" width="11.42578125" style="338"/>
    <col min="10604" max="10604" width="11.42578125" style="338" customWidth="1"/>
    <col min="10605" max="10693" width="11.42578125" style="338"/>
    <col min="10694" max="10694" width="1.42578125" style="338" customWidth="1"/>
    <col min="10695" max="10752" width="11.42578125" style="338"/>
    <col min="10753" max="10753" width="1.28515625" style="338" customWidth="1"/>
    <col min="10754" max="10754" width="28.140625" style="338" customWidth="1"/>
    <col min="10755" max="10755" width="34.5703125" style="338" customWidth="1"/>
    <col min="10756" max="10756" width="16.28515625" style="338" customWidth="1"/>
    <col min="10757" max="10757" width="5.85546875" style="338" customWidth="1"/>
    <col min="10758" max="10758" width="47" style="338" customWidth="1"/>
    <col min="10759" max="10760" width="16.140625" style="338" customWidth="1"/>
    <col min="10761" max="10761" width="16.28515625" style="338" customWidth="1"/>
    <col min="10762" max="10762" width="15.7109375" style="338" customWidth="1"/>
    <col min="10763" max="10763" width="32" style="338" customWidth="1"/>
    <col min="10764" max="10859" width="11.42578125" style="338"/>
    <col min="10860" max="10860" width="11.42578125" style="338" customWidth="1"/>
    <col min="10861" max="10949" width="11.42578125" style="338"/>
    <col min="10950" max="10950" width="1.42578125" style="338" customWidth="1"/>
    <col min="10951" max="11008" width="11.42578125" style="338"/>
    <col min="11009" max="11009" width="1.28515625" style="338" customWidth="1"/>
    <col min="11010" max="11010" width="28.140625" style="338" customWidth="1"/>
    <col min="11011" max="11011" width="34.5703125" style="338" customWidth="1"/>
    <col min="11012" max="11012" width="16.28515625" style="338" customWidth="1"/>
    <col min="11013" max="11013" width="5.85546875" style="338" customWidth="1"/>
    <col min="11014" max="11014" width="47" style="338" customWidth="1"/>
    <col min="11015" max="11016" width="16.140625" style="338" customWidth="1"/>
    <col min="11017" max="11017" width="16.28515625" style="338" customWidth="1"/>
    <col min="11018" max="11018" width="15.7109375" style="338" customWidth="1"/>
    <col min="11019" max="11019" width="32" style="338" customWidth="1"/>
    <col min="11020" max="11115" width="11.42578125" style="338"/>
    <col min="11116" max="11116" width="11.42578125" style="338" customWidth="1"/>
    <col min="11117" max="11205" width="11.42578125" style="338"/>
    <col min="11206" max="11206" width="1.42578125" style="338" customWidth="1"/>
    <col min="11207" max="11264" width="11.42578125" style="338"/>
    <col min="11265" max="11265" width="1.28515625" style="338" customWidth="1"/>
    <col min="11266" max="11266" width="28.140625" style="338" customWidth="1"/>
    <col min="11267" max="11267" width="34.5703125" style="338" customWidth="1"/>
    <col min="11268" max="11268" width="16.28515625" style="338" customWidth="1"/>
    <col min="11269" max="11269" width="5.85546875" style="338" customWidth="1"/>
    <col min="11270" max="11270" width="47" style="338" customWidth="1"/>
    <col min="11271" max="11272" width="16.140625" style="338" customWidth="1"/>
    <col min="11273" max="11273" width="16.28515625" style="338" customWidth="1"/>
    <col min="11274" max="11274" width="15.7109375" style="338" customWidth="1"/>
    <col min="11275" max="11275" width="32" style="338" customWidth="1"/>
    <col min="11276" max="11371" width="11.42578125" style="338"/>
    <col min="11372" max="11372" width="11.42578125" style="338" customWidth="1"/>
    <col min="11373" max="11461" width="11.42578125" style="338"/>
    <col min="11462" max="11462" width="1.42578125" style="338" customWidth="1"/>
    <col min="11463" max="11520" width="11.42578125" style="338"/>
    <col min="11521" max="11521" width="1.28515625" style="338" customWidth="1"/>
    <col min="11522" max="11522" width="28.140625" style="338" customWidth="1"/>
    <col min="11523" max="11523" width="34.5703125" style="338" customWidth="1"/>
    <col min="11524" max="11524" width="16.28515625" style="338" customWidth="1"/>
    <col min="11525" max="11525" width="5.85546875" style="338" customWidth="1"/>
    <col min="11526" max="11526" width="47" style="338" customWidth="1"/>
    <col min="11527" max="11528" width="16.140625" style="338" customWidth="1"/>
    <col min="11529" max="11529" width="16.28515625" style="338" customWidth="1"/>
    <col min="11530" max="11530" width="15.7109375" style="338" customWidth="1"/>
    <col min="11531" max="11531" width="32" style="338" customWidth="1"/>
    <col min="11532" max="11627" width="11.42578125" style="338"/>
    <col min="11628" max="11628" width="11.42578125" style="338" customWidth="1"/>
    <col min="11629" max="11717" width="11.42578125" style="338"/>
    <col min="11718" max="11718" width="1.42578125" style="338" customWidth="1"/>
    <col min="11719" max="11776" width="11.42578125" style="338"/>
    <col min="11777" max="11777" width="1.28515625" style="338" customWidth="1"/>
    <col min="11778" max="11778" width="28.140625" style="338" customWidth="1"/>
    <col min="11779" max="11779" width="34.5703125" style="338" customWidth="1"/>
    <col min="11780" max="11780" width="16.28515625" style="338" customWidth="1"/>
    <col min="11781" max="11781" width="5.85546875" style="338" customWidth="1"/>
    <col min="11782" max="11782" width="47" style="338" customWidth="1"/>
    <col min="11783" max="11784" width="16.140625" style="338" customWidth="1"/>
    <col min="11785" max="11785" width="16.28515625" style="338" customWidth="1"/>
    <col min="11786" max="11786" width="15.7109375" style="338" customWidth="1"/>
    <col min="11787" max="11787" width="32" style="338" customWidth="1"/>
    <col min="11788" max="11883" width="11.42578125" style="338"/>
    <col min="11884" max="11884" width="11.42578125" style="338" customWidth="1"/>
    <col min="11885" max="11973" width="11.42578125" style="338"/>
    <col min="11974" max="11974" width="1.42578125" style="338" customWidth="1"/>
    <col min="11975" max="12032" width="11.42578125" style="338"/>
    <col min="12033" max="12033" width="1.28515625" style="338" customWidth="1"/>
    <col min="12034" max="12034" width="28.140625" style="338" customWidth="1"/>
    <col min="12035" max="12035" width="34.5703125" style="338" customWidth="1"/>
    <col min="12036" max="12036" width="16.28515625" style="338" customWidth="1"/>
    <col min="12037" max="12037" width="5.85546875" style="338" customWidth="1"/>
    <col min="12038" max="12038" width="47" style="338" customWidth="1"/>
    <col min="12039" max="12040" width="16.140625" style="338" customWidth="1"/>
    <col min="12041" max="12041" width="16.28515625" style="338" customWidth="1"/>
    <col min="12042" max="12042" width="15.7109375" style="338" customWidth="1"/>
    <col min="12043" max="12043" width="32" style="338" customWidth="1"/>
    <col min="12044" max="12139" width="11.42578125" style="338"/>
    <col min="12140" max="12140" width="11.42578125" style="338" customWidth="1"/>
    <col min="12141" max="12229" width="11.42578125" style="338"/>
    <col min="12230" max="12230" width="1.42578125" style="338" customWidth="1"/>
    <col min="12231" max="12288" width="11.42578125" style="338"/>
    <col min="12289" max="12289" width="1.28515625" style="338" customWidth="1"/>
    <col min="12290" max="12290" width="28.140625" style="338" customWidth="1"/>
    <col min="12291" max="12291" width="34.5703125" style="338" customWidth="1"/>
    <col min="12292" max="12292" width="16.28515625" style="338" customWidth="1"/>
    <col min="12293" max="12293" width="5.85546875" style="338" customWidth="1"/>
    <col min="12294" max="12294" width="47" style="338" customWidth="1"/>
    <col min="12295" max="12296" width="16.140625" style="338" customWidth="1"/>
    <col min="12297" max="12297" width="16.28515625" style="338" customWidth="1"/>
    <col min="12298" max="12298" width="15.7109375" style="338" customWidth="1"/>
    <col min="12299" max="12299" width="32" style="338" customWidth="1"/>
    <col min="12300" max="12395" width="11.42578125" style="338"/>
    <col min="12396" max="12396" width="11.42578125" style="338" customWidth="1"/>
    <col min="12397" max="12485" width="11.42578125" style="338"/>
    <col min="12486" max="12486" width="1.42578125" style="338" customWidth="1"/>
    <col min="12487" max="12544" width="11.42578125" style="338"/>
    <col min="12545" max="12545" width="1.28515625" style="338" customWidth="1"/>
    <col min="12546" max="12546" width="28.140625" style="338" customWidth="1"/>
    <col min="12547" max="12547" width="34.5703125" style="338" customWidth="1"/>
    <col min="12548" max="12548" width="16.28515625" style="338" customWidth="1"/>
    <col min="12549" max="12549" width="5.85546875" style="338" customWidth="1"/>
    <col min="12550" max="12550" width="47" style="338" customWidth="1"/>
    <col min="12551" max="12552" width="16.140625" style="338" customWidth="1"/>
    <col min="12553" max="12553" width="16.28515625" style="338" customWidth="1"/>
    <col min="12554" max="12554" width="15.7109375" style="338" customWidth="1"/>
    <col min="12555" max="12555" width="32" style="338" customWidth="1"/>
    <col min="12556" max="12651" width="11.42578125" style="338"/>
    <col min="12652" max="12652" width="11.42578125" style="338" customWidth="1"/>
    <col min="12653" max="12741" width="11.42578125" style="338"/>
    <col min="12742" max="12742" width="1.42578125" style="338" customWidth="1"/>
    <col min="12743" max="12800" width="11.42578125" style="338"/>
    <col min="12801" max="12801" width="1.28515625" style="338" customWidth="1"/>
    <col min="12802" max="12802" width="28.140625" style="338" customWidth="1"/>
    <col min="12803" max="12803" width="34.5703125" style="338" customWidth="1"/>
    <col min="12804" max="12804" width="16.28515625" style="338" customWidth="1"/>
    <col min="12805" max="12805" width="5.85546875" style="338" customWidth="1"/>
    <col min="12806" max="12806" width="47" style="338" customWidth="1"/>
    <col min="12807" max="12808" width="16.140625" style="338" customWidth="1"/>
    <col min="12809" max="12809" width="16.28515625" style="338" customWidth="1"/>
    <col min="12810" max="12810" width="15.7109375" style="338" customWidth="1"/>
    <col min="12811" max="12811" width="32" style="338" customWidth="1"/>
    <col min="12812" max="12907" width="11.42578125" style="338"/>
    <col min="12908" max="12908" width="11.42578125" style="338" customWidth="1"/>
    <col min="12909" max="12997" width="11.42578125" style="338"/>
    <col min="12998" max="12998" width="1.42578125" style="338" customWidth="1"/>
    <col min="12999" max="13056" width="11.42578125" style="338"/>
    <col min="13057" max="13057" width="1.28515625" style="338" customWidth="1"/>
    <col min="13058" max="13058" width="28.140625" style="338" customWidth="1"/>
    <col min="13059" max="13059" width="34.5703125" style="338" customWidth="1"/>
    <col min="13060" max="13060" width="16.28515625" style="338" customWidth="1"/>
    <col min="13061" max="13061" width="5.85546875" style="338" customWidth="1"/>
    <col min="13062" max="13062" width="47" style="338" customWidth="1"/>
    <col min="13063" max="13064" width="16.140625" style="338" customWidth="1"/>
    <col min="13065" max="13065" width="16.28515625" style="338" customWidth="1"/>
    <col min="13066" max="13066" width="15.7109375" style="338" customWidth="1"/>
    <col min="13067" max="13067" width="32" style="338" customWidth="1"/>
    <col min="13068" max="13163" width="11.42578125" style="338"/>
    <col min="13164" max="13164" width="11.42578125" style="338" customWidth="1"/>
    <col min="13165" max="13253" width="11.42578125" style="338"/>
    <col min="13254" max="13254" width="1.42578125" style="338" customWidth="1"/>
    <col min="13255" max="13312" width="11.42578125" style="338"/>
    <col min="13313" max="13313" width="1.28515625" style="338" customWidth="1"/>
    <col min="13314" max="13314" width="28.140625" style="338" customWidth="1"/>
    <col min="13315" max="13315" width="34.5703125" style="338" customWidth="1"/>
    <col min="13316" max="13316" width="16.28515625" style="338" customWidth="1"/>
    <col min="13317" max="13317" width="5.85546875" style="338" customWidth="1"/>
    <col min="13318" max="13318" width="47" style="338" customWidth="1"/>
    <col min="13319" max="13320" width="16.140625" style="338" customWidth="1"/>
    <col min="13321" max="13321" width="16.28515625" style="338" customWidth="1"/>
    <col min="13322" max="13322" width="15.7109375" style="338" customWidth="1"/>
    <col min="13323" max="13323" width="32" style="338" customWidth="1"/>
    <col min="13324" max="13419" width="11.42578125" style="338"/>
    <col min="13420" max="13420" width="11.42578125" style="338" customWidth="1"/>
    <col min="13421" max="13509" width="11.42578125" style="338"/>
    <col min="13510" max="13510" width="1.42578125" style="338" customWidth="1"/>
    <col min="13511" max="13568" width="11.42578125" style="338"/>
    <col min="13569" max="13569" width="1.28515625" style="338" customWidth="1"/>
    <col min="13570" max="13570" width="28.140625" style="338" customWidth="1"/>
    <col min="13571" max="13571" width="34.5703125" style="338" customWidth="1"/>
    <col min="13572" max="13572" width="16.28515625" style="338" customWidth="1"/>
    <col min="13573" max="13573" width="5.85546875" style="338" customWidth="1"/>
    <col min="13574" max="13574" width="47" style="338" customWidth="1"/>
    <col min="13575" max="13576" width="16.140625" style="338" customWidth="1"/>
    <col min="13577" max="13577" width="16.28515625" style="338" customWidth="1"/>
    <col min="13578" max="13578" width="15.7109375" style="338" customWidth="1"/>
    <col min="13579" max="13579" width="32" style="338" customWidth="1"/>
    <col min="13580" max="13675" width="11.42578125" style="338"/>
    <col min="13676" max="13676" width="11.42578125" style="338" customWidth="1"/>
    <col min="13677" max="13765" width="11.42578125" style="338"/>
    <col min="13766" max="13766" width="1.42578125" style="338" customWidth="1"/>
    <col min="13767" max="13824" width="11.42578125" style="338"/>
    <col min="13825" max="13825" width="1.28515625" style="338" customWidth="1"/>
    <col min="13826" max="13826" width="28.140625" style="338" customWidth="1"/>
    <col min="13827" max="13827" width="34.5703125" style="338" customWidth="1"/>
    <col min="13828" max="13828" width="16.28515625" style="338" customWidth="1"/>
    <col min="13829" max="13829" width="5.85546875" style="338" customWidth="1"/>
    <col min="13830" max="13830" width="47" style="338" customWidth="1"/>
    <col min="13831" max="13832" width="16.140625" style="338" customWidth="1"/>
    <col min="13833" max="13833" width="16.28515625" style="338" customWidth="1"/>
    <col min="13834" max="13834" width="15.7109375" style="338" customWidth="1"/>
    <col min="13835" max="13835" width="32" style="338" customWidth="1"/>
    <col min="13836" max="13931" width="11.42578125" style="338"/>
    <col min="13932" max="13932" width="11.42578125" style="338" customWidth="1"/>
    <col min="13933" max="14021" width="11.42578125" style="338"/>
    <col min="14022" max="14022" width="1.42578125" style="338" customWidth="1"/>
    <col min="14023" max="14080" width="11.42578125" style="338"/>
    <col min="14081" max="14081" width="1.28515625" style="338" customWidth="1"/>
    <col min="14082" max="14082" width="28.140625" style="338" customWidth="1"/>
    <col min="14083" max="14083" width="34.5703125" style="338" customWidth="1"/>
    <col min="14084" max="14084" width="16.28515625" style="338" customWidth="1"/>
    <col min="14085" max="14085" width="5.85546875" style="338" customWidth="1"/>
    <col min="14086" max="14086" width="47" style="338" customWidth="1"/>
    <col min="14087" max="14088" width="16.140625" style="338" customWidth="1"/>
    <col min="14089" max="14089" width="16.28515625" style="338" customWidth="1"/>
    <col min="14090" max="14090" width="15.7109375" style="338" customWidth="1"/>
    <col min="14091" max="14091" width="32" style="338" customWidth="1"/>
    <col min="14092" max="14187" width="11.42578125" style="338"/>
    <col min="14188" max="14188" width="11.42578125" style="338" customWidth="1"/>
    <col min="14189" max="14277" width="11.42578125" style="338"/>
    <col min="14278" max="14278" width="1.42578125" style="338" customWidth="1"/>
    <col min="14279" max="14336" width="11.42578125" style="338"/>
    <col min="14337" max="14337" width="1.28515625" style="338" customWidth="1"/>
    <col min="14338" max="14338" width="28.140625" style="338" customWidth="1"/>
    <col min="14339" max="14339" width="34.5703125" style="338" customWidth="1"/>
    <col min="14340" max="14340" width="16.28515625" style="338" customWidth="1"/>
    <col min="14341" max="14341" width="5.85546875" style="338" customWidth="1"/>
    <col min="14342" max="14342" width="47" style="338" customWidth="1"/>
    <col min="14343" max="14344" width="16.140625" style="338" customWidth="1"/>
    <col min="14345" max="14345" width="16.28515625" style="338" customWidth="1"/>
    <col min="14346" max="14346" width="15.7109375" style="338" customWidth="1"/>
    <col min="14347" max="14347" width="32" style="338" customWidth="1"/>
    <col min="14348" max="14443" width="11.42578125" style="338"/>
    <col min="14444" max="14444" width="11.42578125" style="338" customWidth="1"/>
    <col min="14445" max="14533" width="11.42578125" style="338"/>
    <col min="14534" max="14534" width="1.42578125" style="338" customWidth="1"/>
    <col min="14535" max="14592" width="11.42578125" style="338"/>
    <col min="14593" max="14593" width="1.28515625" style="338" customWidth="1"/>
    <col min="14594" max="14594" width="28.140625" style="338" customWidth="1"/>
    <col min="14595" max="14595" width="34.5703125" style="338" customWidth="1"/>
    <col min="14596" max="14596" width="16.28515625" style="338" customWidth="1"/>
    <col min="14597" max="14597" width="5.85546875" style="338" customWidth="1"/>
    <col min="14598" max="14598" width="47" style="338" customWidth="1"/>
    <col min="14599" max="14600" width="16.140625" style="338" customWidth="1"/>
    <col min="14601" max="14601" width="16.28515625" style="338" customWidth="1"/>
    <col min="14602" max="14602" width="15.7109375" style="338" customWidth="1"/>
    <col min="14603" max="14603" width="32" style="338" customWidth="1"/>
    <col min="14604" max="14699" width="11.42578125" style="338"/>
    <col min="14700" max="14700" width="11.42578125" style="338" customWidth="1"/>
    <col min="14701" max="14789" width="11.42578125" style="338"/>
    <col min="14790" max="14790" width="1.42578125" style="338" customWidth="1"/>
    <col min="14791" max="14848" width="11.42578125" style="338"/>
    <col min="14849" max="14849" width="1.28515625" style="338" customWidth="1"/>
    <col min="14850" max="14850" width="28.140625" style="338" customWidth="1"/>
    <col min="14851" max="14851" width="34.5703125" style="338" customWidth="1"/>
    <col min="14852" max="14852" width="16.28515625" style="338" customWidth="1"/>
    <col min="14853" max="14853" width="5.85546875" style="338" customWidth="1"/>
    <col min="14854" max="14854" width="47" style="338" customWidth="1"/>
    <col min="14855" max="14856" width="16.140625" style="338" customWidth="1"/>
    <col min="14857" max="14857" width="16.28515625" style="338" customWidth="1"/>
    <col min="14858" max="14858" width="15.7109375" style="338" customWidth="1"/>
    <col min="14859" max="14859" width="32" style="338" customWidth="1"/>
    <col min="14860" max="14955" width="11.42578125" style="338"/>
    <col min="14956" max="14956" width="11.42578125" style="338" customWidth="1"/>
    <col min="14957" max="15045" width="11.42578125" style="338"/>
    <col min="15046" max="15046" width="1.42578125" style="338" customWidth="1"/>
    <col min="15047" max="15104" width="11.42578125" style="338"/>
    <col min="15105" max="15105" width="1.28515625" style="338" customWidth="1"/>
    <col min="15106" max="15106" width="28.140625" style="338" customWidth="1"/>
    <col min="15107" max="15107" width="34.5703125" style="338" customWidth="1"/>
    <col min="15108" max="15108" width="16.28515625" style="338" customWidth="1"/>
    <col min="15109" max="15109" width="5.85546875" style="338" customWidth="1"/>
    <col min="15110" max="15110" width="47" style="338" customWidth="1"/>
    <col min="15111" max="15112" width="16.140625" style="338" customWidth="1"/>
    <col min="15113" max="15113" width="16.28515625" style="338" customWidth="1"/>
    <col min="15114" max="15114" width="15.7109375" style="338" customWidth="1"/>
    <col min="15115" max="15115" width="32" style="338" customWidth="1"/>
    <col min="15116" max="15211" width="11.42578125" style="338"/>
    <col min="15212" max="15212" width="11.42578125" style="338" customWidth="1"/>
    <col min="15213" max="15301" width="11.42578125" style="338"/>
    <col min="15302" max="15302" width="1.42578125" style="338" customWidth="1"/>
    <col min="15303" max="15360" width="11.42578125" style="338"/>
    <col min="15361" max="15361" width="1.28515625" style="338" customWidth="1"/>
    <col min="15362" max="15362" width="28.140625" style="338" customWidth="1"/>
    <col min="15363" max="15363" width="34.5703125" style="338" customWidth="1"/>
    <col min="15364" max="15364" width="16.28515625" style="338" customWidth="1"/>
    <col min="15365" max="15365" width="5.85546875" style="338" customWidth="1"/>
    <col min="15366" max="15366" width="47" style="338" customWidth="1"/>
    <col min="15367" max="15368" width="16.140625" style="338" customWidth="1"/>
    <col min="15369" max="15369" width="16.28515625" style="338" customWidth="1"/>
    <col min="15370" max="15370" width="15.7109375" style="338" customWidth="1"/>
    <col min="15371" max="15371" width="32" style="338" customWidth="1"/>
    <col min="15372" max="15467" width="11.42578125" style="338"/>
    <col min="15468" max="15468" width="11.42578125" style="338" customWidth="1"/>
    <col min="15469" max="15557" width="11.42578125" style="338"/>
    <col min="15558" max="15558" width="1.42578125" style="338" customWidth="1"/>
    <col min="15559" max="15616" width="11.42578125" style="338"/>
    <col min="15617" max="15617" width="1.28515625" style="338" customWidth="1"/>
    <col min="15618" max="15618" width="28.140625" style="338" customWidth="1"/>
    <col min="15619" max="15619" width="34.5703125" style="338" customWidth="1"/>
    <col min="15620" max="15620" width="16.28515625" style="338" customWidth="1"/>
    <col min="15621" max="15621" width="5.85546875" style="338" customWidth="1"/>
    <col min="15622" max="15622" width="47" style="338" customWidth="1"/>
    <col min="15623" max="15624" width="16.140625" style="338" customWidth="1"/>
    <col min="15625" max="15625" width="16.28515625" style="338" customWidth="1"/>
    <col min="15626" max="15626" width="15.7109375" style="338" customWidth="1"/>
    <col min="15627" max="15627" width="32" style="338" customWidth="1"/>
    <col min="15628" max="15723" width="11.42578125" style="338"/>
    <col min="15724" max="15724" width="11.42578125" style="338" customWidth="1"/>
    <col min="15725" max="15813" width="11.42578125" style="338"/>
    <col min="15814" max="15814" width="1.42578125" style="338" customWidth="1"/>
    <col min="15815" max="15872" width="11.42578125" style="338"/>
    <col min="15873" max="15873" width="1.28515625" style="338" customWidth="1"/>
    <col min="15874" max="15874" width="28.140625" style="338" customWidth="1"/>
    <col min="15875" max="15875" width="34.5703125" style="338" customWidth="1"/>
    <col min="15876" max="15876" width="16.28515625" style="338" customWidth="1"/>
    <col min="15877" max="15877" width="5.85546875" style="338" customWidth="1"/>
    <col min="15878" max="15878" width="47" style="338" customWidth="1"/>
    <col min="15879" max="15880" width="16.140625" style="338" customWidth="1"/>
    <col min="15881" max="15881" width="16.28515625" style="338" customWidth="1"/>
    <col min="15882" max="15882" width="15.7109375" style="338" customWidth="1"/>
    <col min="15883" max="15883" width="32" style="338" customWidth="1"/>
    <col min="15884" max="15979" width="11.42578125" style="338"/>
    <col min="15980" max="15980" width="11.42578125" style="338" customWidth="1"/>
    <col min="15981" max="16069" width="11.42578125" style="338"/>
    <col min="16070" max="16070" width="1.42578125" style="338" customWidth="1"/>
    <col min="16071" max="16128" width="11.42578125" style="338"/>
    <col min="16129" max="16129" width="1.28515625" style="338" customWidth="1"/>
    <col min="16130" max="16130" width="28.140625" style="338" customWidth="1"/>
    <col min="16131" max="16131" width="34.5703125" style="338" customWidth="1"/>
    <col min="16132" max="16132" width="16.28515625" style="338" customWidth="1"/>
    <col min="16133" max="16133" width="5.85546875" style="338" customWidth="1"/>
    <col min="16134" max="16134" width="47" style="338" customWidth="1"/>
    <col min="16135" max="16136" width="16.140625" style="338" customWidth="1"/>
    <col min="16137" max="16137" width="16.28515625" style="338" customWidth="1"/>
    <col min="16138" max="16138" width="15.7109375" style="338" customWidth="1"/>
    <col min="16139" max="16139" width="32" style="338" customWidth="1"/>
    <col min="16140" max="16235" width="11.42578125" style="338"/>
    <col min="16236" max="16236" width="11.42578125" style="338" customWidth="1"/>
    <col min="16237" max="16325" width="11.42578125" style="338"/>
    <col min="16326" max="16326" width="1.42578125" style="338" customWidth="1"/>
    <col min="16327" max="16384" width="11.42578125" style="338"/>
  </cols>
  <sheetData>
    <row r="1" spans="2:11" ht="13.5" thickBot="1" x14ac:dyDescent="0.25"/>
    <row r="2" spans="2:11" ht="23.25" customHeight="1" thickBot="1" x14ac:dyDescent="0.25">
      <c r="B2" s="709"/>
      <c r="C2" s="712" t="s">
        <v>105</v>
      </c>
      <c r="D2" s="713"/>
      <c r="E2" s="713"/>
      <c r="F2" s="713"/>
      <c r="G2" s="713"/>
      <c r="H2" s="713"/>
      <c r="I2" s="713"/>
      <c r="J2" s="714"/>
    </row>
    <row r="3" spans="2:11" ht="18" customHeight="1" thickBot="1" x14ac:dyDescent="0.25">
      <c r="B3" s="710"/>
      <c r="C3" s="715" t="s">
        <v>18</v>
      </c>
      <c r="D3" s="716"/>
      <c r="E3" s="716"/>
      <c r="F3" s="716"/>
      <c r="G3" s="716"/>
      <c r="H3" s="716"/>
      <c r="I3" s="716"/>
      <c r="J3" s="717"/>
    </row>
    <row r="4" spans="2:11" ht="18" customHeight="1" thickBot="1" x14ac:dyDescent="0.25">
      <c r="B4" s="710"/>
      <c r="C4" s="715" t="s">
        <v>106</v>
      </c>
      <c r="D4" s="716"/>
      <c r="E4" s="716"/>
      <c r="F4" s="716"/>
      <c r="G4" s="716"/>
      <c r="H4" s="716"/>
      <c r="I4" s="716"/>
      <c r="J4" s="717"/>
    </row>
    <row r="5" spans="2:11" ht="18" customHeight="1" thickBot="1" x14ac:dyDescent="0.3">
      <c r="B5" s="711"/>
      <c r="C5" s="715" t="s">
        <v>417</v>
      </c>
      <c r="D5" s="716"/>
      <c r="E5" s="716"/>
      <c r="F5" s="716"/>
      <c r="G5" s="716"/>
      <c r="H5" s="718" t="s">
        <v>103</v>
      </c>
      <c r="I5" s="719"/>
      <c r="J5" s="720"/>
    </row>
    <row r="6" spans="2:11" ht="18" customHeight="1" thickBot="1" x14ac:dyDescent="0.25">
      <c r="B6" s="12"/>
      <c r="C6" s="13"/>
      <c r="D6" s="13"/>
      <c r="E6" s="13"/>
      <c r="F6" s="13"/>
      <c r="G6" s="13"/>
      <c r="H6" s="13"/>
      <c r="I6" s="13"/>
      <c r="J6" s="339"/>
    </row>
    <row r="7" spans="2:11" ht="51.75" customHeight="1" thickBot="1" x14ac:dyDescent="0.25">
      <c r="B7" s="340" t="s">
        <v>107</v>
      </c>
      <c r="C7" s="706" t="s">
        <v>340</v>
      </c>
      <c r="D7" s="586"/>
      <c r="E7" s="585"/>
      <c r="F7" s="341"/>
      <c r="G7" s="13"/>
      <c r="H7" s="13"/>
      <c r="I7" s="13"/>
      <c r="J7" s="339"/>
    </row>
    <row r="8" spans="2:11" ht="32.25" customHeight="1" thickBot="1" x14ac:dyDescent="0.25">
      <c r="B8" s="342" t="s">
        <v>108</v>
      </c>
      <c r="C8" s="706" t="s">
        <v>351</v>
      </c>
      <c r="D8" s="707"/>
      <c r="E8" s="708"/>
      <c r="F8" s="341"/>
      <c r="G8" s="13"/>
      <c r="H8" s="13"/>
      <c r="I8" s="13"/>
      <c r="J8" s="339"/>
    </row>
    <row r="9" spans="2:11" ht="32.25" customHeight="1" thickBot="1" x14ac:dyDescent="0.25">
      <c r="B9" s="342" t="s">
        <v>109</v>
      </c>
      <c r="C9" s="706" t="s">
        <v>350</v>
      </c>
      <c r="D9" s="707"/>
      <c r="E9" s="708"/>
      <c r="F9" s="343"/>
      <c r="G9" s="13"/>
      <c r="H9" s="13"/>
      <c r="I9" s="13"/>
      <c r="J9" s="339"/>
    </row>
    <row r="10" spans="2:11" ht="33.75" customHeight="1" thickBot="1" x14ac:dyDescent="0.25">
      <c r="B10" s="342" t="s">
        <v>110</v>
      </c>
      <c r="C10" s="706" t="s">
        <v>414</v>
      </c>
      <c r="D10" s="707"/>
      <c r="E10" s="708"/>
      <c r="F10" s="341"/>
      <c r="G10" s="13"/>
      <c r="H10" s="13"/>
      <c r="I10" s="13"/>
      <c r="J10" s="339"/>
    </row>
    <row r="11" spans="2:11" ht="33.75" customHeight="1" thickBot="1" x14ac:dyDescent="0.25">
      <c r="B11" s="342" t="s">
        <v>111</v>
      </c>
      <c r="C11" s="706" t="s">
        <v>338</v>
      </c>
      <c r="D11" s="707"/>
      <c r="E11" s="708"/>
      <c r="F11" s="341"/>
      <c r="G11" s="13"/>
      <c r="H11" s="13"/>
      <c r="I11" s="13"/>
      <c r="J11" s="339"/>
    </row>
    <row r="13" spans="2:11" ht="26.25" customHeight="1" x14ac:dyDescent="0.2">
      <c r="B13" s="701" t="s">
        <v>411</v>
      </c>
      <c r="C13" s="702"/>
      <c r="D13" s="702"/>
      <c r="E13" s="702"/>
      <c r="F13" s="702"/>
      <c r="G13" s="702"/>
      <c r="H13" s="703"/>
      <c r="I13" s="699" t="s">
        <v>112</v>
      </c>
      <c r="J13" s="700"/>
      <c r="K13" s="700"/>
    </row>
    <row r="14" spans="2:11" s="346" customFormat="1" ht="56.25" customHeight="1" x14ac:dyDescent="0.25">
      <c r="B14" s="344" t="s">
        <v>113</v>
      </c>
      <c r="C14" s="344" t="s">
        <v>114</v>
      </c>
      <c r="D14" s="344" t="s">
        <v>115</v>
      </c>
      <c r="E14" s="344" t="s">
        <v>116</v>
      </c>
      <c r="F14" s="344" t="s">
        <v>117</v>
      </c>
      <c r="G14" s="344" t="s">
        <v>118</v>
      </c>
      <c r="H14" s="344" t="s">
        <v>119</v>
      </c>
      <c r="I14" s="345" t="s">
        <v>120</v>
      </c>
      <c r="J14" s="345" t="s">
        <v>121</v>
      </c>
      <c r="K14" s="345" t="s">
        <v>122</v>
      </c>
    </row>
    <row r="15" spans="2:11" ht="70.5" customHeight="1" x14ac:dyDescent="0.2">
      <c r="B15" s="816">
        <v>1</v>
      </c>
      <c r="C15" s="818" t="s">
        <v>378</v>
      </c>
      <c r="D15" s="348">
        <v>0.82</v>
      </c>
      <c r="E15" s="818">
        <v>1</v>
      </c>
      <c r="F15" s="818" t="s">
        <v>352</v>
      </c>
      <c r="G15" s="348">
        <v>0.82</v>
      </c>
      <c r="H15" s="399">
        <v>43862</v>
      </c>
      <c r="I15" s="348">
        <v>0.82</v>
      </c>
      <c r="J15" s="349">
        <v>43862</v>
      </c>
      <c r="K15" s="350" t="s">
        <v>627</v>
      </c>
    </row>
    <row r="16" spans="2:11" ht="70.5" customHeight="1" x14ac:dyDescent="0.2">
      <c r="B16" s="817"/>
      <c r="C16" s="819"/>
      <c r="D16" s="348">
        <v>0.12</v>
      </c>
      <c r="E16" s="819"/>
      <c r="F16" s="819"/>
      <c r="G16" s="348">
        <v>0.12</v>
      </c>
      <c r="H16" s="399">
        <v>43891</v>
      </c>
      <c r="I16" s="348">
        <v>0.12</v>
      </c>
      <c r="J16" s="349">
        <v>43891</v>
      </c>
      <c r="K16" s="350" t="s">
        <v>628</v>
      </c>
    </row>
    <row r="17" spans="2:11" ht="70.5" customHeight="1" x14ac:dyDescent="0.2">
      <c r="B17" s="381">
        <v>2</v>
      </c>
      <c r="C17" s="382" t="s">
        <v>378</v>
      </c>
      <c r="D17" s="348">
        <v>0.06</v>
      </c>
      <c r="E17" s="382">
        <v>2</v>
      </c>
      <c r="F17" s="355" t="s">
        <v>620</v>
      </c>
      <c r="G17" s="348">
        <v>0.06</v>
      </c>
      <c r="H17" s="399">
        <v>43952</v>
      </c>
      <c r="I17" s="348">
        <v>0.06</v>
      </c>
      <c r="J17" s="349">
        <v>43952</v>
      </c>
      <c r="K17" s="350" t="s">
        <v>621</v>
      </c>
    </row>
    <row r="18" spans="2:11" s="354" customFormat="1" ht="21.75" customHeight="1" x14ac:dyDescent="0.25">
      <c r="B18" s="704" t="s">
        <v>123</v>
      </c>
      <c r="C18" s="705"/>
      <c r="D18" s="351">
        <f>SUM(D17:D17)</f>
        <v>0.06</v>
      </c>
      <c r="E18" s="697" t="s">
        <v>124</v>
      </c>
      <c r="F18" s="698"/>
      <c r="G18" s="351">
        <f>G15+G17</f>
        <v>0.87999999999999989</v>
      </c>
      <c r="H18" s="351"/>
      <c r="I18" s="352">
        <f>SUM(I15:I17)</f>
        <v>1</v>
      </c>
      <c r="J18" s="353"/>
      <c r="K18" s="353"/>
    </row>
  </sheetData>
  <sheetProtection selectLockedCells="1" selectUnlockedCells="1"/>
  <mergeCells count="19">
    <mergeCell ref="B15:B16"/>
    <mergeCell ref="E15:E16"/>
    <mergeCell ref="F15:F16"/>
    <mergeCell ref="B18:C18"/>
    <mergeCell ref="E18:F18"/>
    <mergeCell ref="C15:C16"/>
    <mergeCell ref="B13:H13"/>
    <mergeCell ref="I13:K13"/>
    <mergeCell ref="B2:B5"/>
    <mergeCell ref="C2:J2"/>
    <mergeCell ref="C3:J3"/>
    <mergeCell ref="C4:J4"/>
    <mergeCell ref="C5:G5"/>
    <mergeCell ref="H5:J5"/>
    <mergeCell ref="C7:E7"/>
    <mergeCell ref="C8:E8"/>
    <mergeCell ref="C9:E9"/>
    <mergeCell ref="C10:E10"/>
    <mergeCell ref="C11:E11"/>
  </mergeCells>
  <pageMargins left="1" right="1" top="1" bottom="1" header="0.5" footer="0.5"/>
  <pageSetup scale="42"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U67"/>
  <sheetViews>
    <sheetView topLeftCell="A19" zoomScale="90" zoomScaleNormal="90" zoomScaleSheetLayoutView="100" zoomScalePageLayoutView="70" workbookViewId="0">
      <selection activeCell="J43" sqref="J43"/>
    </sheetView>
  </sheetViews>
  <sheetFormatPr baseColWidth="10" defaultRowHeight="12" x14ac:dyDescent="0.2"/>
  <cols>
    <col min="1" max="1" width="1" style="5" customWidth="1"/>
    <col min="2" max="2" width="25.42578125" style="247" customWidth="1"/>
    <col min="3" max="3" width="14.5703125" style="5" customWidth="1"/>
    <col min="4" max="4" width="20.140625" style="5" customWidth="1"/>
    <col min="5" max="5" width="16.42578125" style="5" customWidth="1"/>
    <col min="6" max="6" width="25" style="5" customWidth="1"/>
    <col min="7" max="7" width="22" style="248" customWidth="1"/>
    <col min="8" max="8" width="20.5703125" style="5" customWidth="1"/>
    <col min="9" max="9" width="22.42578125" style="5" customWidth="1"/>
    <col min="10" max="11" width="22.42578125" style="4" customWidth="1"/>
    <col min="12" max="21" width="11.42578125" style="4"/>
    <col min="22" max="16384" width="11.42578125" style="5"/>
  </cols>
  <sheetData>
    <row r="1" spans="2:21" ht="6" customHeight="1" x14ac:dyDescent="0.2"/>
    <row r="2" spans="2:21" ht="33.75" customHeight="1" x14ac:dyDescent="0.2">
      <c r="B2" s="887"/>
      <c r="C2" s="682" t="s">
        <v>104</v>
      </c>
      <c r="D2" s="682"/>
      <c r="E2" s="682"/>
      <c r="F2" s="682"/>
      <c r="G2" s="682"/>
      <c r="H2" s="682"/>
      <c r="I2" s="682"/>
      <c r="J2" s="249"/>
      <c r="L2" s="6" t="s">
        <v>35</v>
      </c>
      <c r="U2" s="5"/>
    </row>
    <row r="3" spans="2:21" ht="25.5" customHeight="1" x14ac:dyDescent="0.2">
      <c r="B3" s="887"/>
      <c r="C3" s="681" t="s">
        <v>18</v>
      </c>
      <c r="D3" s="681"/>
      <c r="E3" s="681"/>
      <c r="F3" s="681"/>
      <c r="G3" s="681"/>
      <c r="H3" s="681"/>
      <c r="I3" s="681"/>
      <c r="J3" s="249"/>
      <c r="L3" s="6" t="s">
        <v>30</v>
      </c>
      <c r="U3" s="5"/>
    </row>
    <row r="4" spans="2:21" ht="25.5" customHeight="1" x14ac:dyDescent="0.2">
      <c r="B4" s="887"/>
      <c r="C4" s="681" t="s">
        <v>0</v>
      </c>
      <c r="D4" s="681"/>
      <c r="E4" s="681"/>
      <c r="F4" s="681"/>
      <c r="G4" s="681"/>
      <c r="H4" s="681"/>
      <c r="I4" s="681"/>
      <c r="J4" s="249"/>
      <c r="L4" s="6" t="s">
        <v>36</v>
      </c>
      <c r="U4" s="5"/>
    </row>
    <row r="5" spans="2:21" ht="25.5" customHeight="1" x14ac:dyDescent="0.2">
      <c r="B5" s="887"/>
      <c r="C5" s="681" t="s">
        <v>38</v>
      </c>
      <c r="D5" s="681"/>
      <c r="E5" s="681"/>
      <c r="F5" s="681"/>
      <c r="G5" s="683" t="s">
        <v>103</v>
      </c>
      <c r="H5" s="683"/>
      <c r="I5" s="683"/>
      <c r="J5" s="249"/>
      <c r="L5" s="6" t="s">
        <v>31</v>
      </c>
      <c r="U5" s="5"/>
    </row>
    <row r="6" spans="2:21" ht="23.25" customHeight="1" x14ac:dyDescent="0.2">
      <c r="B6" s="802" t="s">
        <v>1</v>
      </c>
      <c r="C6" s="803"/>
      <c r="D6" s="803"/>
      <c r="E6" s="803"/>
      <c r="F6" s="803"/>
      <c r="G6" s="803"/>
      <c r="H6" s="803"/>
      <c r="I6" s="804"/>
      <c r="J6" s="228"/>
      <c r="K6" s="228"/>
    </row>
    <row r="7" spans="2:21" ht="24" customHeight="1" x14ac:dyDescent="0.2">
      <c r="B7" s="877" t="s">
        <v>37</v>
      </c>
      <c r="C7" s="878"/>
      <c r="D7" s="878"/>
      <c r="E7" s="878"/>
      <c r="F7" s="878"/>
      <c r="G7" s="878"/>
      <c r="H7" s="878"/>
      <c r="I7" s="879"/>
      <c r="J7" s="250"/>
      <c r="K7" s="250"/>
    </row>
    <row r="8" spans="2:21" ht="24" customHeight="1" x14ac:dyDescent="0.2">
      <c r="B8" s="839" t="s">
        <v>19</v>
      </c>
      <c r="C8" s="839"/>
      <c r="D8" s="839"/>
      <c r="E8" s="839"/>
      <c r="F8" s="839"/>
      <c r="G8" s="839"/>
      <c r="H8" s="839"/>
      <c r="I8" s="839"/>
      <c r="J8" s="250"/>
      <c r="K8" s="250"/>
      <c r="N8" s="11" t="s">
        <v>57</v>
      </c>
    </row>
    <row r="9" spans="2:21" ht="30.75" customHeight="1" x14ac:dyDescent="0.2">
      <c r="B9" s="10" t="s">
        <v>101</v>
      </c>
      <c r="C9" s="251">
        <v>4</v>
      </c>
      <c r="D9" s="880" t="s">
        <v>102</v>
      </c>
      <c r="E9" s="881"/>
      <c r="F9" s="884" t="s">
        <v>427</v>
      </c>
      <c r="G9" s="885"/>
      <c r="H9" s="885"/>
      <c r="I9" s="886"/>
      <c r="J9" s="252"/>
      <c r="K9" s="252"/>
      <c r="M9" s="6" t="s">
        <v>22</v>
      </c>
      <c r="N9" s="11" t="s">
        <v>58</v>
      </c>
    </row>
    <row r="10" spans="2:21" ht="30.75" customHeight="1" x14ac:dyDescent="0.2">
      <c r="B10" s="10" t="s">
        <v>41</v>
      </c>
      <c r="C10" s="253" t="s">
        <v>89</v>
      </c>
      <c r="D10" s="880" t="s">
        <v>40</v>
      </c>
      <c r="E10" s="881"/>
      <c r="F10" s="882" t="s">
        <v>348</v>
      </c>
      <c r="G10" s="883"/>
      <c r="H10" s="3" t="s">
        <v>46</v>
      </c>
      <c r="I10" s="253" t="s">
        <v>89</v>
      </c>
      <c r="J10" s="254"/>
      <c r="K10" s="254"/>
      <c r="M10" s="6" t="s">
        <v>23</v>
      </c>
      <c r="N10" s="11" t="s">
        <v>59</v>
      </c>
    </row>
    <row r="11" spans="2:21" ht="30.75" customHeight="1" x14ac:dyDescent="0.2">
      <c r="B11" s="9" t="s">
        <v>47</v>
      </c>
      <c r="C11" s="859" t="s">
        <v>333</v>
      </c>
      <c r="D11" s="859"/>
      <c r="E11" s="859"/>
      <c r="F11" s="859"/>
      <c r="G11" s="3" t="s">
        <v>48</v>
      </c>
      <c r="H11" s="860">
        <v>7544</v>
      </c>
      <c r="I11" s="861"/>
      <c r="J11" s="255"/>
      <c r="K11" s="255"/>
      <c r="M11" s="6" t="s">
        <v>24</v>
      </c>
      <c r="N11" s="11" t="s">
        <v>60</v>
      </c>
    </row>
    <row r="12" spans="2:21" ht="30.75" customHeight="1" x14ac:dyDescent="0.2">
      <c r="B12" s="9" t="s">
        <v>49</v>
      </c>
      <c r="C12" s="862" t="s">
        <v>22</v>
      </c>
      <c r="D12" s="862"/>
      <c r="E12" s="862"/>
      <c r="F12" s="862"/>
      <c r="G12" s="3" t="s">
        <v>50</v>
      </c>
      <c r="H12" s="863" t="s">
        <v>334</v>
      </c>
      <c r="I12" s="864"/>
      <c r="J12" s="256"/>
      <c r="K12" s="256"/>
      <c r="M12" s="7" t="s">
        <v>25</v>
      </c>
    </row>
    <row r="13" spans="2:21" ht="30.75" customHeight="1" x14ac:dyDescent="0.2">
      <c r="B13" s="9" t="s">
        <v>51</v>
      </c>
      <c r="C13" s="865" t="s">
        <v>97</v>
      </c>
      <c r="D13" s="865"/>
      <c r="E13" s="865"/>
      <c r="F13" s="865"/>
      <c r="G13" s="865"/>
      <c r="H13" s="865"/>
      <c r="I13" s="866"/>
      <c r="J13" s="257"/>
      <c r="K13" s="257"/>
      <c r="M13" s="7"/>
    </row>
    <row r="14" spans="2:21" ht="30.75" customHeight="1" x14ac:dyDescent="0.2">
      <c r="B14" s="9" t="s">
        <v>52</v>
      </c>
      <c r="C14" s="867" t="str">
        <f>+'Sección 1. Metas - Magnitud'!E15</f>
        <v>256 - Lograr un índice nivel medio de desarrollo institucional en el sector movilidad</v>
      </c>
      <c r="D14" s="868"/>
      <c r="E14" s="868"/>
      <c r="F14" s="868"/>
      <c r="G14" s="868"/>
      <c r="H14" s="868"/>
      <c r="I14" s="869"/>
      <c r="J14" s="254"/>
      <c r="K14" s="254"/>
      <c r="M14" s="7"/>
      <c r="N14" s="11" t="s">
        <v>88</v>
      </c>
    </row>
    <row r="15" spans="2:21" ht="30.75" customHeight="1" x14ac:dyDescent="0.2">
      <c r="B15" s="9" t="s">
        <v>53</v>
      </c>
      <c r="C15" s="870" t="s">
        <v>415</v>
      </c>
      <c r="D15" s="870"/>
      <c r="E15" s="870"/>
      <c r="F15" s="870"/>
      <c r="G15" s="3" t="s">
        <v>54</v>
      </c>
      <c r="H15" s="871" t="s">
        <v>32</v>
      </c>
      <c r="I15" s="872"/>
      <c r="J15" s="254"/>
      <c r="K15" s="254"/>
      <c r="M15" s="7" t="s">
        <v>26</v>
      </c>
      <c r="N15" s="11" t="s">
        <v>89</v>
      </c>
    </row>
    <row r="16" spans="2:21" ht="30.75" customHeight="1" x14ac:dyDescent="0.2">
      <c r="B16" s="9" t="s">
        <v>55</v>
      </c>
      <c r="C16" s="873" t="s">
        <v>410</v>
      </c>
      <c r="D16" s="874"/>
      <c r="E16" s="874"/>
      <c r="F16" s="874"/>
      <c r="G16" s="3" t="s">
        <v>56</v>
      </c>
      <c r="H16" s="871" t="s">
        <v>57</v>
      </c>
      <c r="I16" s="872"/>
      <c r="J16" s="254"/>
      <c r="K16" s="254"/>
      <c r="M16" s="7" t="s">
        <v>27</v>
      </c>
    </row>
    <row r="17" spans="2:14" ht="40.5" customHeight="1" x14ac:dyDescent="0.2">
      <c r="B17" s="9" t="s">
        <v>61</v>
      </c>
      <c r="C17" s="875" t="s">
        <v>372</v>
      </c>
      <c r="D17" s="875"/>
      <c r="E17" s="875"/>
      <c r="F17" s="875"/>
      <c r="G17" s="875"/>
      <c r="H17" s="875"/>
      <c r="I17" s="876"/>
      <c r="J17" s="257"/>
      <c r="K17" s="257"/>
      <c r="M17" s="7" t="s">
        <v>28</v>
      </c>
      <c r="N17" s="11" t="s">
        <v>90</v>
      </c>
    </row>
    <row r="18" spans="2:14" ht="30.75" customHeight="1" x14ac:dyDescent="0.2">
      <c r="B18" s="9" t="s">
        <v>62</v>
      </c>
      <c r="C18" s="856" t="s">
        <v>354</v>
      </c>
      <c r="D18" s="857"/>
      <c r="E18" s="857"/>
      <c r="F18" s="857"/>
      <c r="G18" s="857"/>
      <c r="H18" s="857"/>
      <c r="I18" s="858"/>
      <c r="J18" s="258"/>
      <c r="K18" s="258"/>
      <c r="M18" s="7" t="s">
        <v>29</v>
      </c>
      <c r="N18" s="11" t="s">
        <v>91</v>
      </c>
    </row>
    <row r="19" spans="2:14" ht="30.75" customHeight="1" x14ac:dyDescent="0.2">
      <c r="B19" s="9" t="s">
        <v>63</v>
      </c>
      <c r="C19" s="847" t="s">
        <v>374</v>
      </c>
      <c r="D19" s="847"/>
      <c r="E19" s="847"/>
      <c r="F19" s="847"/>
      <c r="G19" s="847"/>
      <c r="H19" s="847"/>
      <c r="I19" s="848"/>
      <c r="J19" s="259"/>
      <c r="K19" s="259"/>
      <c r="M19" s="7"/>
      <c r="N19" s="11" t="s">
        <v>92</v>
      </c>
    </row>
    <row r="20" spans="2:14" ht="30.75" customHeight="1" x14ac:dyDescent="0.2">
      <c r="B20" s="9" t="s">
        <v>64</v>
      </c>
      <c r="C20" s="849" t="s">
        <v>335</v>
      </c>
      <c r="D20" s="849"/>
      <c r="E20" s="849"/>
      <c r="F20" s="849"/>
      <c r="G20" s="849"/>
      <c r="H20" s="849"/>
      <c r="I20" s="850"/>
      <c r="J20" s="260"/>
      <c r="K20" s="260"/>
      <c r="M20" s="7" t="s">
        <v>32</v>
      </c>
      <c r="N20" s="11" t="s">
        <v>93</v>
      </c>
    </row>
    <row r="21" spans="2:14" ht="27.75" customHeight="1" x14ac:dyDescent="0.2">
      <c r="B21" s="851" t="s">
        <v>65</v>
      </c>
      <c r="C21" s="853" t="s">
        <v>42</v>
      </c>
      <c r="D21" s="853"/>
      <c r="E21" s="853"/>
      <c r="F21" s="854" t="s">
        <v>43</v>
      </c>
      <c r="G21" s="854"/>
      <c r="H21" s="854"/>
      <c r="I21" s="855"/>
      <c r="J21" s="261"/>
      <c r="K21" s="261"/>
      <c r="M21" s="7" t="s">
        <v>33</v>
      </c>
      <c r="N21" s="11" t="s">
        <v>94</v>
      </c>
    </row>
    <row r="22" spans="2:14" ht="27" customHeight="1" x14ac:dyDescent="0.2">
      <c r="B22" s="852"/>
      <c r="C22" s="780" t="s">
        <v>364</v>
      </c>
      <c r="D22" s="781"/>
      <c r="E22" s="782"/>
      <c r="F22" s="771" t="s">
        <v>365</v>
      </c>
      <c r="G22" s="771"/>
      <c r="H22" s="771"/>
      <c r="I22" s="772"/>
      <c r="J22" s="259"/>
      <c r="K22" s="259"/>
      <c r="M22" s="7" t="s">
        <v>34</v>
      </c>
      <c r="N22" s="11" t="s">
        <v>95</v>
      </c>
    </row>
    <row r="23" spans="2:14" ht="39.75" customHeight="1" x14ac:dyDescent="0.2">
      <c r="B23" s="9" t="s">
        <v>66</v>
      </c>
      <c r="C23" s="752" t="s">
        <v>335</v>
      </c>
      <c r="D23" s="752"/>
      <c r="E23" s="752"/>
      <c r="F23" s="752" t="s">
        <v>335</v>
      </c>
      <c r="G23" s="752"/>
      <c r="H23" s="752"/>
      <c r="I23" s="753"/>
      <c r="J23" s="254"/>
      <c r="K23" s="254"/>
      <c r="M23" s="7"/>
      <c r="N23" s="11" t="s">
        <v>96</v>
      </c>
    </row>
    <row r="24" spans="2:14" ht="44.25" customHeight="1" x14ac:dyDescent="0.2">
      <c r="B24" s="201" t="s">
        <v>67</v>
      </c>
      <c r="C24" s="754" t="s">
        <v>384</v>
      </c>
      <c r="D24" s="755"/>
      <c r="E24" s="756"/>
      <c r="F24" s="754" t="s">
        <v>386</v>
      </c>
      <c r="G24" s="755"/>
      <c r="H24" s="755"/>
      <c r="I24" s="757"/>
      <c r="J24" s="258"/>
      <c r="K24" s="258"/>
      <c r="M24" s="8"/>
      <c r="N24" s="11" t="s">
        <v>97</v>
      </c>
    </row>
    <row r="25" spans="2:14" ht="29.25" customHeight="1" x14ac:dyDescent="0.2">
      <c r="B25" s="201" t="s">
        <v>68</v>
      </c>
      <c r="C25" s="758">
        <v>43831</v>
      </c>
      <c r="D25" s="759"/>
      <c r="E25" s="759"/>
      <c r="F25" s="202" t="s">
        <v>99</v>
      </c>
      <c r="G25" s="760">
        <v>1</v>
      </c>
      <c r="H25" s="761"/>
      <c r="I25" s="762"/>
      <c r="J25" s="262"/>
      <c r="K25" s="262"/>
      <c r="M25" s="8"/>
    </row>
    <row r="26" spans="2:14" ht="27" customHeight="1" x14ac:dyDescent="0.2">
      <c r="B26" s="201" t="s">
        <v>98</v>
      </c>
      <c r="C26" s="758">
        <v>44196</v>
      </c>
      <c r="D26" s="759"/>
      <c r="E26" s="759"/>
      <c r="F26" s="202" t="s">
        <v>69</v>
      </c>
      <c r="G26" s="763">
        <v>1</v>
      </c>
      <c r="H26" s="764"/>
      <c r="I26" s="765"/>
      <c r="J26" s="263"/>
      <c r="K26" s="263"/>
      <c r="M26" s="8"/>
    </row>
    <row r="27" spans="2:14" ht="39.75" customHeight="1" x14ac:dyDescent="0.2">
      <c r="B27" s="203" t="s">
        <v>100</v>
      </c>
      <c r="C27" s="766" t="s">
        <v>28</v>
      </c>
      <c r="D27" s="845"/>
      <c r="E27" s="846"/>
      <c r="F27" s="204" t="s">
        <v>70</v>
      </c>
      <c r="G27" s="760" t="s">
        <v>336</v>
      </c>
      <c r="H27" s="761"/>
      <c r="I27" s="762"/>
      <c r="J27" s="261"/>
      <c r="K27" s="261"/>
      <c r="M27" s="8"/>
    </row>
    <row r="28" spans="2:14" ht="30" customHeight="1" x14ac:dyDescent="0.2">
      <c r="B28" s="769" t="s">
        <v>20</v>
      </c>
      <c r="C28" s="735"/>
      <c r="D28" s="735"/>
      <c r="E28" s="735"/>
      <c r="F28" s="735"/>
      <c r="G28" s="735"/>
      <c r="H28" s="735"/>
      <c r="I28" s="770"/>
      <c r="J28" s="250"/>
      <c r="K28" s="250"/>
      <c r="M28" s="8"/>
    </row>
    <row r="29" spans="2:14" ht="56.25" customHeight="1" x14ac:dyDescent="0.2">
      <c r="B29" s="205" t="s">
        <v>2</v>
      </c>
      <c r="C29" s="286" t="s">
        <v>71</v>
      </c>
      <c r="D29" s="286" t="s">
        <v>44</v>
      </c>
      <c r="E29" s="286" t="s">
        <v>72</v>
      </c>
      <c r="F29" s="286" t="s">
        <v>45</v>
      </c>
      <c r="G29" s="206" t="s">
        <v>13</v>
      </c>
      <c r="H29" s="206" t="s">
        <v>14</v>
      </c>
      <c r="I29" s="288" t="s">
        <v>15</v>
      </c>
      <c r="J29" s="259"/>
      <c r="K29" s="259"/>
      <c r="M29" s="8"/>
    </row>
    <row r="30" spans="2:14" ht="19.5" customHeight="1" x14ac:dyDescent="0.2">
      <c r="B30" s="207" t="s">
        <v>3</v>
      </c>
      <c r="C30" s="208">
        <v>0</v>
      </c>
      <c r="D30" s="209">
        <f>+C30</f>
        <v>0</v>
      </c>
      <c r="E30" s="165">
        <v>0</v>
      </c>
      <c r="F30" s="163">
        <f>+E30</f>
        <v>0</v>
      </c>
      <c r="G30" s="210" t="e">
        <f>+C30/E30</f>
        <v>#DIV/0!</v>
      </c>
      <c r="H30" s="211" t="e">
        <f>+D30/F30</f>
        <v>#DIV/0!</v>
      </c>
      <c r="I30" s="212">
        <f>+D30/$G$26</f>
        <v>0</v>
      </c>
      <c r="J30" s="264"/>
      <c r="K30" s="264"/>
      <c r="M30" s="8"/>
    </row>
    <row r="31" spans="2:14" ht="19.5" customHeight="1" x14ac:dyDescent="0.2">
      <c r="B31" s="207" t="s">
        <v>4</v>
      </c>
      <c r="C31" s="208">
        <v>0.11</v>
      </c>
      <c r="D31" s="209">
        <f>+D30+C31</f>
        <v>0.11</v>
      </c>
      <c r="E31" s="165">
        <v>0.11</v>
      </c>
      <c r="F31" s="163">
        <f>+E31+F30</f>
        <v>0.11</v>
      </c>
      <c r="G31" s="210">
        <f t="shared" ref="G31:H41" si="0">+C31/E31</f>
        <v>1</v>
      </c>
      <c r="H31" s="211">
        <f t="shared" si="0"/>
        <v>1</v>
      </c>
      <c r="I31" s="212">
        <f t="shared" ref="I31:I41" si="1">+D31/$G$26</f>
        <v>0.11</v>
      </c>
      <c r="J31" s="264"/>
      <c r="K31" s="264"/>
      <c r="M31" s="8"/>
    </row>
    <row r="32" spans="2:14" ht="19.5" customHeight="1" x14ac:dyDescent="0.2">
      <c r="B32" s="207" t="s">
        <v>5</v>
      </c>
      <c r="C32" s="208">
        <v>0.67</v>
      </c>
      <c r="D32" s="209">
        <f t="shared" ref="D32:D41" si="2">+D31+C32</f>
        <v>0.78</v>
      </c>
      <c r="E32" s="165">
        <v>0.67</v>
      </c>
      <c r="F32" s="163">
        <f t="shared" ref="F32:F41" si="3">+E32+F31</f>
        <v>0.78</v>
      </c>
      <c r="G32" s="210">
        <f t="shared" si="0"/>
        <v>1</v>
      </c>
      <c r="H32" s="211">
        <f t="shared" si="0"/>
        <v>1</v>
      </c>
      <c r="I32" s="212">
        <f t="shared" si="1"/>
        <v>0.78</v>
      </c>
      <c r="J32" s="264"/>
      <c r="K32" s="264"/>
      <c r="M32" s="8"/>
    </row>
    <row r="33" spans="2:11" ht="19.5" customHeight="1" x14ac:dyDescent="0.2">
      <c r="B33" s="207" t="s">
        <v>6</v>
      </c>
      <c r="C33" s="208">
        <v>0.22</v>
      </c>
      <c r="D33" s="209">
        <f t="shared" si="2"/>
        <v>1</v>
      </c>
      <c r="E33" s="165">
        <v>0.22</v>
      </c>
      <c r="F33" s="163">
        <f t="shared" si="3"/>
        <v>1</v>
      </c>
      <c r="G33" s="210">
        <f t="shared" si="0"/>
        <v>1</v>
      </c>
      <c r="H33" s="211">
        <f t="shared" si="0"/>
        <v>1</v>
      </c>
      <c r="I33" s="212">
        <f t="shared" si="1"/>
        <v>1</v>
      </c>
      <c r="J33" s="264"/>
      <c r="K33" s="264"/>
    </row>
    <row r="34" spans="2:11" ht="19.5" customHeight="1" x14ac:dyDescent="0.2">
      <c r="B34" s="207" t="s">
        <v>7</v>
      </c>
      <c r="C34" s="208">
        <v>0</v>
      </c>
      <c r="D34" s="209">
        <f t="shared" si="2"/>
        <v>1</v>
      </c>
      <c r="E34" s="165">
        <v>0</v>
      </c>
      <c r="F34" s="163">
        <f t="shared" si="3"/>
        <v>1</v>
      </c>
      <c r="G34" s="210" t="e">
        <f t="shared" si="0"/>
        <v>#DIV/0!</v>
      </c>
      <c r="H34" s="211">
        <f t="shared" si="0"/>
        <v>1</v>
      </c>
      <c r="I34" s="212">
        <f t="shared" si="1"/>
        <v>1</v>
      </c>
      <c r="J34" s="264"/>
      <c r="K34" s="264"/>
    </row>
    <row r="35" spans="2:11" ht="19.5" hidden="1" customHeight="1" x14ac:dyDescent="0.2">
      <c r="B35" s="207" t="s">
        <v>8</v>
      </c>
      <c r="C35" s="208">
        <v>0</v>
      </c>
      <c r="D35" s="209">
        <f t="shared" si="2"/>
        <v>1</v>
      </c>
      <c r="E35" s="165">
        <v>0</v>
      </c>
      <c r="F35" s="163">
        <f t="shared" si="3"/>
        <v>1</v>
      </c>
      <c r="G35" s="210" t="e">
        <f t="shared" si="0"/>
        <v>#DIV/0!</v>
      </c>
      <c r="H35" s="211">
        <f t="shared" si="0"/>
        <v>1</v>
      </c>
      <c r="I35" s="212">
        <f t="shared" si="1"/>
        <v>1</v>
      </c>
      <c r="J35" s="264"/>
      <c r="K35" s="264"/>
    </row>
    <row r="36" spans="2:11" ht="19.5" hidden="1" customHeight="1" x14ac:dyDescent="0.2">
      <c r="B36" s="207" t="s">
        <v>9</v>
      </c>
      <c r="C36" s="208">
        <v>0</v>
      </c>
      <c r="D36" s="209">
        <f t="shared" si="2"/>
        <v>1</v>
      </c>
      <c r="E36" s="165">
        <v>0</v>
      </c>
      <c r="F36" s="163">
        <f t="shared" si="3"/>
        <v>1</v>
      </c>
      <c r="G36" s="210" t="e">
        <f t="shared" si="0"/>
        <v>#DIV/0!</v>
      </c>
      <c r="H36" s="211">
        <f t="shared" si="0"/>
        <v>1</v>
      </c>
      <c r="I36" s="212">
        <f t="shared" si="1"/>
        <v>1</v>
      </c>
      <c r="J36" s="264"/>
      <c r="K36" s="264"/>
    </row>
    <row r="37" spans="2:11" ht="19.5" hidden="1" customHeight="1" x14ac:dyDescent="0.2">
      <c r="B37" s="207" t="s">
        <v>10</v>
      </c>
      <c r="C37" s="208">
        <v>0</v>
      </c>
      <c r="D37" s="209">
        <f t="shared" si="2"/>
        <v>1</v>
      </c>
      <c r="E37" s="165">
        <v>0</v>
      </c>
      <c r="F37" s="163">
        <f t="shared" si="3"/>
        <v>1</v>
      </c>
      <c r="G37" s="210" t="e">
        <f t="shared" si="0"/>
        <v>#DIV/0!</v>
      </c>
      <c r="H37" s="211">
        <f t="shared" si="0"/>
        <v>1</v>
      </c>
      <c r="I37" s="212">
        <f t="shared" si="1"/>
        <v>1</v>
      </c>
      <c r="J37" s="264"/>
      <c r="K37" s="264"/>
    </row>
    <row r="38" spans="2:11" ht="19.5" hidden="1" customHeight="1" x14ac:dyDescent="0.2">
      <c r="B38" s="207" t="s">
        <v>11</v>
      </c>
      <c r="C38" s="208">
        <v>0</v>
      </c>
      <c r="D38" s="209">
        <f t="shared" si="2"/>
        <v>1</v>
      </c>
      <c r="E38" s="165">
        <v>0</v>
      </c>
      <c r="F38" s="163">
        <f t="shared" si="3"/>
        <v>1</v>
      </c>
      <c r="G38" s="210" t="e">
        <f t="shared" si="0"/>
        <v>#DIV/0!</v>
      </c>
      <c r="H38" s="211">
        <f t="shared" si="0"/>
        <v>1</v>
      </c>
      <c r="I38" s="212">
        <f t="shared" si="1"/>
        <v>1</v>
      </c>
      <c r="J38" s="264"/>
      <c r="K38" s="264"/>
    </row>
    <row r="39" spans="2:11" ht="19.5" hidden="1" customHeight="1" x14ac:dyDescent="0.2">
      <c r="B39" s="207" t="s">
        <v>12</v>
      </c>
      <c r="C39" s="208">
        <v>0</v>
      </c>
      <c r="D39" s="209">
        <f t="shared" si="2"/>
        <v>1</v>
      </c>
      <c r="E39" s="165">
        <v>0</v>
      </c>
      <c r="F39" s="163">
        <f t="shared" si="3"/>
        <v>1</v>
      </c>
      <c r="G39" s="210" t="e">
        <f t="shared" si="0"/>
        <v>#DIV/0!</v>
      </c>
      <c r="H39" s="211">
        <f t="shared" si="0"/>
        <v>1</v>
      </c>
      <c r="I39" s="212">
        <f t="shared" si="1"/>
        <v>1</v>
      </c>
      <c r="J39" s="264"/>
      <c r="K39" s="264"/>
    </row>
    <row r="40" spans="2:11" ht="19.5" hidden="1" customHeight="1" x14ac:dyDescent="0.2">
      <c r="B40" s="207" t="s">
        <v>16</v>
      </c>
      <c r="C40" s="208">
        <v>0</v>
      </c>
      <c r="D40" s="209">
        <f t="shared" si="2"/>
        <v>1</v>
      </c>
      <c r="E40" s="165">
        <v>0</v>
      </c>
      <c r="F40" s="163">
        <f t="shared" si="3"/>
        <v>1</v>
      </c>
      <c r="G40" s="210" t="e">
        <f t="shared" si="0"/>
        <v>#DIV/0!</v>
      </c>
      <c r="H40" s="211">
        <f t="shared" si="0"/>
        <v>1</v>
      </c>
      <c r="I40" s="212">
        <f t="shared" si="1"/>
        <v>1</v>
      </c>
      <c r="J40" s="264"/>
      <c r="K40" s="264"/>
    </row>
    <row r="41" spans="2:11" ht="19.5" hidden="1" customHeight="1" x14ac:dyDescent="0.2">
      <c r="B41" s="207" t="s">
        <v>17</v>
      </c>
      <c r="C41" s="208">
        <v>0</v>
      </c>
      <c r="D41" s="209">
        <f t="shared" si="2"/>
        <v>1</v>
      </c>
      <c r="E41" s="165">
        <v>0</v>
      </c>
      <c r="F41" s="163">
        <f t="shared" si="3"/>
        <v>1</v>
      </c>
      <c r="G41" s="210" t="e">
        <f t="shared" si="0"/>
        <v>#DIV/0!</v>
      </c>
      <c r="H41" s="211">
        <f t="shared" si="0"/>
        <v>1</v>
      </c>
      <c r="I41" s="212">
        <f t="shared" si="1"/>
        <v>1</v>
      </c>
      <c r="J41" s="264"/>
      <c r="K41" s="264"/>
    </row>
    <row r="42" spans="2:11" ht="58.5" customHeight="1" x14ac:dyDescent="0.2">
      <c r="B42" s="284" t="s">
        <v>73</v>
      </c>
      <c r="C42" s="745" t="s">
        <v>636</v>
      </c>
      <c r="D42" s="844"/>
      <c r="E42" s="844"/>
      <c r="F42" s="844"/>
      <c r="G42" s="844"/>
      <c r="H42" s="844"/>
      <c r="I42" s="844"/>
      <c r="J42" s="265"/>
      <c r="K42" s="265"/>
    </row>
    <row r="43" spans="2:11" ht="29.25" customHeight="1" x14ac:dyDescent="0.2">
      <c r="B43" s="735" t="s">
        <v>21</v>
      </c>
      <c r="C43" s="735"/>
      <c r="D43" s="735"/>
      <c r="E43" s="735"/>
      <c r="F43" s="735"/>
      <c r="G43" s="735"/>
      <c r="H43" s="735"/>
      <c r="I43" s="735"/>
      <c r="J43" s="250"/>
      <c r="K43" s="250"/>
    </row>
    <row r="44" spans="2:11" ht="30" customHeight="1" x14ac:dyDescent="0.2">
      <c r="B44" s="736"/>
      <c r="C44" s="737"/>
      <c r="D44" s="737"/>
      <c r="E44" s="737"/>
      <c r="F44" s="737"/>
      <c r="G44" s="737"/>
      <c r="H44" s="737"/>
      <c r="I44" s="738"/>
      <c r="J44" s="250"/>
      <c r="K44" s="250"/>
    </row>
    <row r="45" spans="2:11" ht="30" customHeight="1" x14ac:dyDescent="0.2">
      <c r="B45" s="739"/>
      <c r="C45" s="740"/>
      <c r="D45" s="740"/>
      <c r="E45" s="740"/>
      <c r="F45" s="740"/>
      <c r="G45" s="740"/>
      <c r="H45" s="740"/>
      <c r="I45" s="741"/>
      <c r="J45" s="265"/>
      <c r="K45" s="265"/>
    </row>
    <row r="46" spans="2:11" ht="30" customHeight="1" x14ac:dyDescent="0.2">
      <c r="B46" s="739"/>
      <c r="C46" s="740"/>
      <c r="D46" s="740"/>
      <c r="E46" s="740"/>
      <c r="F46" s="740"/>
      <c r="G46" s="740"/>
      <c r="H46" s="740"/>
      <c r="I46" s="741"/>
      <c r="J46" s="265"/>
      <c r="K46" s="265"/>
    </row>
    <row r="47" spans="2:11" ht="30" customHeight="1" x14ac:dyDescent="0.2">
      <c r="B47" s="739"/>
      <c r="C47" s="740"/>
      <c r="D47" s="740"/>
      <c r="E47" s="740"/>
      <c r="F47" s="740"/>
      <c r="G47" s="740"/>
      <c r="H47" s="740"/>
      <c r="I47" s="741"/>
      <c r="J47" s="265"/>
      <c r="K47" s="265"/>
    </row>
    <row r="48" spans="2:11" ht="30" customHeight="1" x14ac:dyDescent="0.2">
      <c r="B48" s="742"/>
      <c r="C48" s="743"/>
      <c r="D48" s="743"/>
      <c r="E48" s="743"/>
      <c r="F48" s="743"/>
      <c r="G48" s="743"/>
      <c r="H48" s="743"/>
      <c r="I48" s="744"/>
      <c r="J48" s="266"/>
      <c r="K48" s="266"/>
    </row>
    <row r="49" spans="2:11" ht="34.5" customHeight="1" x14ac:dyDescent="0.2">
      <c r="B49" s="164" t="s">
        <v>74</v>
      </c>
      <c r="C49" s="751" t="s">
        <v>635</v>
      </c>
      <c r="D49" s="837"/>
      <c r="E49" s="837"/>
      <c r="F49" s="837"/>
      <c r="G49" s="837"/>
      <c r="H49" s="837"/>
      <c r="I49" s="837"/>
      <c r="J49" s="267"/>
      <c r="K49" s="267"/>
    </row>
    <row r="50" spans="2:11" ht="34.5" customHeight="1" x14ac:dyDescent="0.2">
      <c r="B50" s="164" t="s">
        <v>75</v>
      </c>
      <c r="C50" s="838" t="s">
        <v>371</v>
      </c>
      <c r="D50" s="838"/>
      <c r="E50" s="838"/>
      <c r="F50" s="838"/>
      <c r="G50" s="838"/>
      <c r="H50" s="838"/>
      <c r="I50" s="838"/>
      <c r="J50" s="267"/>
      <c r="K50" s="267"/>
    </row>
    <row r="51" spans="2:11" ht="34.5" customHeight="1" x14ac:dyDescent="0.2">
      <c r="B51" s="284" t="s">
        <v>76</v>
      </c>
      <c r="C51" s="747" t="s">
        <v>388</v>
      </c>
      <c r="D51" s="747"/>
      <c r="E51" s="747"/>
      <c r="F51" s="747"/>
      <c r="G51" s="747"/>
      <c r="H51" s="747"/>
      <c r="I51" s="747"/>
      <c r="J51" s="267"/>
      <c r="K51" s="267"/>
    </row>
    <row r="52" spans="2:11" ht="29.25" customHeight="1" x14ac:dyDescent="0.2">
      <c r="B52" s="839" t="s">
        <v>39</v>
      </c>
      <c r="C52" s="839"/>
      <c r="D52" s="839"/>
      <c r="E52" s="839"/>
      <c r="F52" s="839"/>
      <c r="G52" s="839"/>
      <c r="H52" s="839"/>
      <c r="I52" s="839"/>
      <c r="J52" s="267"/>
      <c r="K52" s="267"/>
    </row>
    <row r="53" spans="2:11" ht="33" customHeight="1" x14ac:dyDescent="0.2">
      <c r="B53" s="842" t="s">
        <v>77</v>
      </c>
      <c r="C53" s="286" t="s">
        <v>78</v>
      </c>
      <c r="D53" s="843" t="s">
        <v>79</v>
      </c>
      <c r="E53" s="843"/>
      <c r="F53" s="843"/>
      <c r="G53" s="843" t="s">
        <v>80</v>
      </c>
      <c r="H53" s="843"/>
      <c r="I53" s="843"/>
      <c r="J53" s="268"/>
      <c r="K53" s="268"/>
    </row>
    <row r="54" spans="2:11" ht="62.25" customHeight="1" x14ac:dyDescent="0.2">
      <c r="B54" s="842"/>
      <c r="C54" s="214"/>
      <c r="D54" s="721"/>
      <c r="E54" s="721"/>
      <c r="F54" s="721"/>
      <c r="G54" s="750"/>
      <c r="H54" s="750"/>
      <c r="I54" s="750"/>
      <c r="J54" s="268"/>
      <c r="K54" s="268"/>
    </row>
    <row r="55" spans="2:11" ht="31.5" customHeight="1" x14ac:dyDescent="0.2">
      <c r="B55" s="285" t="s">
        <v>81</v>
      </c>
      <c r="C55" s="840" t="s">
        <v>387</v>
      </c>
      <c r="D55" s="841"/>
      <c r="E55" s="835" t="s">
        <v>82</v>
      </c>
      <c r="F55" s="835"/>
      <c r="G55" s="836" t="s">
        <v>339</v>
      </c>
      <c r="H55" s="836"/>
      <c r="I55" s="836"/>
      <c r="J55" s="269"/>
      <c r="K55" s="269"/>
    </row>
    <row r="56" spans="2:11" ht="31.5" customHeight="1" x14ac:dyDescent="0.2">
      <c r="B56" s="285" t="s">
        <v>83</v>
      </c>
      <c r="C56" s="820" t="s">
        <v>419</v>
      </c>
      <c r="D56" s="820"/>
      <c r="E56" s="821" t="s">
        <v>87</v>
      </c>
      <c r="F56" s="821"/>
      <c r="G56" s="822" t="s">
        <v>414</v>
      </c>
      <c r="H56" s="823"/>
      <c r="I56" s="824"/>
      <c r="J56" s="269"/>
      <c r="K56" s="269"/>
    </row>
    <row r="57" spans="2:11" ht="31.5" customHeight="1" x14ac:dyDescent="0.2">
      <c r="B57" s="285" t="s">
        <v>85</v>
      </c>
      <c r="C57" s="820"/>
      <c r="D57" s="820"/>
      <c r="E57" s="825" t="s">
        <v>84</v>
      </c>
      <c r="F57" s="826"/>
      <c r="G57" s="829"/>
      <c r="H57" s="830"/>
      <c r="I57" s="831"/>
      <c r="J57" s="270"/>
      <c r="K57" s="270"/>
    </row>
    <row r="58" spans="2:11" ht="31.5" customHeight="1" x14ac:dyDescent="0.2">
      <c r="B58" s="285" t="s">
        <v>86</v>
      </c>
      <c r="C58" s="820"/>
      <c r="D58" s="820"/>
      <c r="E58" s="827"/>
      <c r="F58" s="828"/>
      <c r="G58" s="832"/>
      <c r="H58" s="833"/>
      <c r="I58" s="834"/>
      <c r="J58" s="270"/>
      <c r="K58" s="270"/>
    </row>
    <row r="59" spans="2:11" hidden="1" x14ac:dyDescent="0.2">
      <c r="B59" s="28"/>
      <c r="C59" s="28"/>
      <c r="D59" s="28"/>
      <c r="E59" s="28"/>
      <c r="F59" s="28"/>
      <c r="G59" s="28"/>
      <c r="H59" s="28"/>
      <c r="I59" s="162"/>
      <c r="J59" s="245"/>
      <c r="K59" s="245"/>
    </row>
    <row r="60" spans="2:11" hidden="1" x14ac:dyDescent="0.2">
      <c r="B60" s="271"/>
      <c r="C60" s="272"/>
      <c r="D60" s="272"/>
      <c r="E60" s="273"/>
      <c r="F60" s="273"/>
      <c r="G60" s="274"/>
      <c r="H60" s="275"/>
      <c r="I60" s="272"/>
      <c r="J60" s="276"/>
      <c r="K60" s="276"/>
    </row>
    <row r="61" spans="2:11" hidden="1" x14ac:dyDescent="0.2">
      <c r="B61" s="271"/>
      <c r="C61" s="272"/>
      <c r="D61" s="272"/>
      <c r="E61" s="273"/>
      <c r="F61" s="273"/>
      <c r="G61" s="274"/>
      <c r="H61" s="275"/>
      <c r="I61" s="272"/>
      <c r="J61" s="276"/>
      <c r="K61" s="276"/>
    </row>
    <row r="62" spans="2:11" hidden="1" x14ac:dyDescent="0.2">
      <c r="B62" s="271"/>
      <c r="C62" s="272"/>
      <c r="D62" s="272"/>
      <c r="E62" s="273"/>
      <c r="F62" s="273"/>
      <c r="G62" s="274"/>
      <c r="H62" s="275"/>
      <c r="I62" s="272"/>
      <c r="J62" s="276"/>
      <c r="K62" s="276"/>
    </row>
    <row r="63" spans="2:11" hidden="1" x14ac:dyDescent="0.2">
      <c r="B63" s="271"/>
      <c r="C63" s="272"/>
      <c r="D63" s="272"/>
      <c r="E63" s="273"/>
      <c r="F63" s="273"/>
      <c r="G63" s="274"/>
      <c r="H63" s="275"/>
      <c r="I63" s="272"/>
      <c r="J63" s="276"/>
      <c r="K63" s="276"/>
    </row>
    <row r="64" spans="2:11" hidden="1" x14ac:dyDescent="0.2">
      <c r="B64" s="271"/>
      <c r="C64" s="272"/>
      <c r="D64" s="272"/>
      <c r="E64" s="273"/>
      <c r="F64" s="273"/>
      <c r="G64" s="274"/>
      <c r="H64" s="275"/>
      <c r="I64" s="272"/>
      <c r="J64" s="276"/>
      <c r="K64" s="276"/>
    </row>
    <row r="65" spans="2:11" hidden="1" x14ac:dyDescent="0.2">
      <c r="B65" s="271"/>
      <c r="C65" s="272"/>
      <c r="D65" s="272"/>
      <c r="E65" s="273"/>
      <c r="F65" s="273"/>
      <c r="G65" s="274"/>
      <c r="H65" s="275"/>
      <c r="I65" s="272"/>
      <c r="J65" s="276"/>
      <c r="K65" s="276"/>
    </row>
    <row r="66" spans="2:11" hidden="1" x14ac:dyDescent="0.2">
      <c r="B66" s="271"/>
      <c r="C66" s="272"/>
      <c r="D66" s="272"/>
      <c r="E66" s="273"/>
      <c r="F66" s="273"/>
      <c r="G66" s="274"/>
      <c r="H66" s="275"/>
      <c r="I66" s="272"/>
      <c r="J66" s="276"/>
      <c r="K66" s="276"/>
    </row>
    <row r="67" spans="2:11" hidden="1" x14ac:dyDescent="0.2">
      <c r="B67" s="271"/>
      <c r="C67" s="272"/>
      <c r="D67" s="272"/>
      <c r="E67" s="273"/>
      <c r="F67" s="273"/>
      <c r="G67" s="274"/>
      <c r="H67" s="275"/>
      <c r="I67" s="272"/>
      <c r="J67" s="276"/>
      <c r="K67" s="276"/>
    </row>
  </sheetData>
  <sheetProtection formatCells="0" formatColumns="0" formatRows="0"/>
  <dataConsolidate/>
  <mergeCells count="65">
    <mergeCell ref="B2:B5"/>
    <mergeCell ref="C2:I2"/>
    <mergeCell ref="C3:I3"/>
    <mergeCell ref="C4:I4"/>
    <mergeCell ref="C5:F5"/>
    <mergeCell ref="G5:I5"/>
    <mergeCell ref="B6:I6"/>
    <mergeCell ref="B7:I7"/>
    <mergeCell ref="B8:I8"/>
    <mergeCell ref="D9:E9"/>
    <mergeCell ref="D10:E10"/>
    <mergeCell ref="F10:G10"/>
    <mergeCell ref="F9:I9"/>
    <mergeCell ref="C18:I18"/>
    <mergeCell ref="C11:F11"/>
    <mergeCell ref="H11:I11"/>
    <mergeCell ref="C12:F12"/>
    <mergeCell ref="H12:I12"/>
    <mergeCell ref="C13:I13"/>
    <mergeCell ref="C14:I14"/>
    <mergeCell ref="C15:F15"/>
    <mergeCell ref="H15:I15"/>
    <mergeCell ref="C16:F16"/>
    <mergeCell ref="H16:I16"/>
    <mergeCell ref="C17:I17"/>
    <mergeCell ref="C19:I19"/>
    <mergeCell ref="C20:I20"/>
    <mergeCell ref="B21:B22"/>
    <mergeCell ref="C21:E21"/>
    <mergeCell ref="F21:I21"/>
    <mergeCell ref="C22:E22"/>
    <mergeCell ref="F22:I22"/>
    <mergeCell ref="C42:I42"/>
    <mergeCell ref="C23:E23"/>
    <mergeCell ref="F23:I23"/>
    <mergeCell ref="C24:E24"/>
    <mergeCell ref="F24:I24"/>
    <mergeCell ref="C25:E25"/>
    <mergeCell ref="G25:I25"/>
    <mergeCell ref="C26:E26"/>
    <mergeCell ref="G26:I26"/>
    <mergeCell ref="C27:E27"/>
    <mergeCell ref="G27:I27"/>
    <mergeCell ref="B28:I28"/>
    <mergeCell ref="E55:F55"/>
    <mergeCell ref="G55:I55"/>
    <mergeCell ref="B43:I43"/>
    <mergeCell ref="B44:I48"/>
    <mergeCell ref="C49:I49"/>
    <mergeCell ref="C50:I50"/>
    <mergeCell ref="C51:I51"/>
    <mergeCell ref="B52:I52"/>
    <mergeCell ref="C55:D55"/>
    <mergeCell ref="B53:B54"/>
    <mergeCell ref="D53:F53"/>
    <mergeCell ref="G53:I53"/>
    <mergeCell ref="D54:F54"/>
    <mergeCell ref="G54:I54"/>
    <mergeCell ref="C56:D56"/>
    <mergeCell ref="E56:F56"/>
    <mergeCell ref="G56:I56"/>
    <mergeCell ref="C57:D57"/>
    <mergeCell ref="E57:F58"/>
    <mergeCell ref="G57:I58"/>
    <mergeCell ref="C58:D58"/>
  </mergeCells>
  <dataValidations count="8">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 type="list" allowBlank="1" showInputMessage="1" showErrorMessage="1" prompt=" - " sqref="C27">
      <formula1>$M$15:$M$18</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6</vt:i4>
      </vt:variant>
    </vt:vector>
  </HeadingPairs>
  <TitlesOfParts>
    <vt:vector size="20" baseType="lpstr">
      <vt:lpstr>Sección 1. Metas - Magnitud</vt:lpstr>
      <vt:lpstr>Sección 3. Metas Producto</vt:lpstr>
      <vt:lpstr>Sección 4. Territorialización</vt:lpstr>
      <vt:lpstr>Sección 2. Metas - Presupuesto</vt:lpstr>
      <vt:lpstr>HV 1_SUBSECRET</vt:lpstr>
      <vt:lpstr>1_Act_Subs</vt:lpstr>
      <vt:lpstr>HV 2 Dir.Reprt_Jud</vt:lpstr>
      <vt:lpstr>2_Act_R.Jd</vt:lpstr>
      <vt:lpstr>HV 4_Dir.Contrat</vt:lpstr>
      <vt:lpstr>4_Act_Contrat</vt:lpstr>
      <vt:lpstr>HV 5_Dir.Cobro C</vt:lpstr>
      <vt:lpstr>5_Act_Cobro C </vt:lpstr>
      <vt:lpstr>Variables</vt:lpstr>
      <vt:lpstr>ODS</vt:lpstr>
      <vt:lpstr>'HV 1_SUBSECRET'!Área_de_impresión</vt:lpstr>
      <vt:lpstr>'HV 2 Dir.Reprt_Jud'!Área_de_impresión</vt:lpstr>
      <vt:lpstr>'HV 4_Dir.Contrat'!Área_de_impresión</vt:lpstr>
      <vt:lpstr>'HV 5_Dir.Cobro C'!Área_de_impresión</vt:lpstr>
      <vt:lpstr>'Sección 3. Metas Producto'!Área_de_impresión</vt:lpstr>
      <vt:lpstr>'Sección 4. Territorialización'!Área_de_impresión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 Guerrero Tibatá</dc:creator>
  <cp:lastModifiedBy>Luz Dary Guerrero Tibata</cp:lastModifiedBy>
  <cp:lastPrinted>2019-06-26T20:11:06Z</cp:lastPrinted>
  <dcterms:created xsi:type="dcterms:W3CDTF">2014-11-26T14:33:56Z</dcterms:created>
  <dcterms:modified xsi:type="dcterms:W3CDTF">2021-01-24T20:27:01Z</dcterms:modified>
</cp:coreProperties>
</file>