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Mi unidad\2025\POAS\POA DE GESTION\PROGRAMACION DEFINITIVOS\REPROGRAMACION II TRIM\"/>
    </mc:Choice>
  </mc:AlternateContent>
  <xr:revisionPtr revIDLastSave="0" documentId="8_{7D3B0E49-46FD-495E-9E34-C9534148D5F3}" xr6:coauthVersionLast="47" xr6:coauthVersionMax="47" xr10:uidLastSave="{00000000-0000-0000-0000-000000000000}"/>
  <bookViews>
    <workbookView xWindow="-120" yWindow="-120" windowWidth="20730" windowHeight="11040" activeTab="5" xr2:uid="{00000000-000D-0000-FFFF-FFFF00000000}"/>
  </bookViews>
  <sheets>
    <sheet name="1. GENERALID. E ÍNDICE" sheetId="10" r:id="rId1"/>
    <sheet name="HOJAS DE VIDA" sheetId="2" r:id="rId2"/>
    <sheet name="ANEXO_ODS" sheetId="3" state="hidden" r:id="rId3"/>
    <sheet name="ANEXO_VARIABLES" sheetId="4" state="hidden" r:id="rId4"/>
    <sheet name="INSTRUCCIÓN DE DILIGENCIAMIENTO" sheetId="5" state="hidden" r:id="rId5"/>
    <sheet name="2. ACTIVIDADES,TAREAS, METAS" sheetId="6" r:id="rId6"/>
    <sheet name="3. ANUALIZACIÓN. " sheetId="12" r:id="rId7"/>
    <sheet name="LISTAS_1" sheetId="11" r:id="rId8"/>
  </sheets>
  <externalReferences>
    <externalReference r:id="rId9"/>
  </externalReferences>
  <definedNames>
    <definedName name="_xlnm._FilterDatabase" localSheetId="5" hidden="1">'2. ACTIVIDADES,TAREAS, METAS'!$A$3:$BT$3</definedName>
    <definedName name="_xlnm.Print_Area" localSheetId="0">'1. GENERALID. E ÍNDICE'!$A$1:$T$28</definedName>
    <definedName name="Meses">[1]Listas!$A$2:$A$13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5" roundtripDataChecksum="YII0OyzZmLLJxXrgZIdUSGQ2Y80lN5+UJ25yqtzT+Qw="/>
    </ext>
  </extLst>
</workbook>
</file>

<file path=xl/calcChain.xml><?xml version="1.0" encoding="utf-8"?>
<calcChain xmlns="http://schemas.openxmlformats.org/spreadsheetml/2006/main">
  <c r="BR10" i="6" l="1"/>
  <c r="AM16" i="6"/>
  <c r="BL15" i="6"/>
  <c r="BL14" i="6"/>
  <c r="BO28" i="6"/>
  <c r="BR12" i="6"/>
  <c r="BR13" i="6"/>
  <c r="O3" i="12"/>
  <c r="O4" i="12"/>
  <c r="O5" i="12"/>
  <c r="O6" i="12"/>
  <c r="O7" i="12"/>
  <c r="O8" i="12"/>
  <c r="O9" i="12"/>
  <c r="O10" i="12"/>
  <c r="O11" i="12"/>
  <c r="O2" i="12"/>
  <c r="BT18" i="6"/>
  <c r="BT30" i="6"/>
  <c r="BT26" i="6"/>
  <c r="BT22" i="6"/>
  <c r="BE16" i="6"/>
  <c r="AY16" i="6"/>
  <c r="AS16" i="6"/>
  <c r="AA18" i="6"/>
  <c r="AA30" i="6"/>
  <c r="AA28" i="6"/>
  <c r="AA26" i="6"/>
  <c r="AA22" i="6"/>
  <c r="AA14" i="6"/>
  <c r="AA13" i="6"/>
  <c r="AA12" i="6"/>
  <c r="AA11" i="6"/>
  <c r="AA9" i="6"/>
  <c r="V18" i="6"/>
  <c r="V30" i="6"/>
  <c r="V28" i="6"/>
  <c r="V26" i="6"/>
  <c r="V22" i="6"/>
  <c r="V14" i="6"/>
  <c r="V13" i="6"/>
  <c r="V12" i="6"/>
  <c r="V11" i="6"/>
  <c r="V9" i="6"/>
  <c r="V4" i="6"/>
  <c r="Q18" i="6"/>
  <c r="Q30" i="6"/>
  <c r="Q28" i="6"/>
  <c r="Q26" i="6"/>
  <c r="Q22" i="6"/>
  <c r="Q14" i="6"/>
  <c r="Q13" i="6"/>
  <c r="Q12" i="6"/>
  <c r="Q11" i="6"/>
  <c r="Q9" i="6"/>
  <c r="L18" i="6"/>
  <c r="L30" i="6"/>
  <c r="L28" i="6"/>
  <c r="L26" i="6"/>
  <c r="L24" i="6"/>
  <c r="L22" i="6"/>
  <c r="L13" i="6"/>
  <c r="L12" i="6"/>
  <c r="L11" i="6"/>
  <c r="L9" i="6"/>
  <c r="L14" i="6"/>
  <c r="BL5" i="6"/>
  <c r="BM5" i="6"/>
  <c r="BL6" i="6"/>
  <c r="BM6" i="6"/>
  <c r="BL7" i="6"/>
  <c r="BM7" i="6"/>
  <c r="BL8" i="6"/>
  <c r="BM8" i="6"/>
  <c r="BL9" i="6"/>
  <c r="BN9" i="6" s="1"/>
  <c r="BM9" i="6"/>
  <c r="BL10" i="6"/>
  <c r="BM10" i="6"/>
  <c r="BL11" i="6"/>
  <c r="BM11" i="6"/>
  <c r="BL12" i="6"/>
  <c r="BM12" i="6"/>
  <c r="BL13" i="6"/>
  <c r="BM13" i="6"/>
  <c r="BM14" i="6"/>
  <c r="BM15" i="6"/>
  <c r="BM20" i="6"/>
  <c r="BM21" i="6"/>
  <c r="BM22" i="6"/>
  <c r="BM23" i="6"/>
  <c r="BM24" i="6"/>
  <c r="BM25" i="6"/>
  <c r="BM26" i="6"/>
  <c r="BM27" i="6"/>
  <c r="BM28" i="6"/>
  <c r="BM29" i="6"/>
  <c r="BL30" i="6"/>
  <c r="BM30" i="6"/>
  <c r="BL31" i="6"/>
  <c r="BM31" i="6"/>
  <c r="BL16" i="6"/>
  <c r="BM16" i="6"/>
  <c r="BL17" i="6"/>
  <c r="BM17" i="6"/>
  <c r="BM18" i="6"/>
  <c r="BL19" i="6"/>
  <c r="BM19" i="6"/>
  <c r="BM4" i="6"/>
  <c r="BN7" i="6"/>
  <c r="BN8" i="6"/>
  <c r="BN12" i="6"/>
  <c r="BN5" i="6"/>
  <c r="BN16" i="6"/>
  <c r="BN30" i="6"/>
  <c r="BN15" i="6"/>
  <c r="BN13" i="6"/>
  <c r="BN10" i="6"/>
  <c r="BN19" i="6"/>
  <c r="BN31" i="6"/>
  <c r="BN14" i="6"/>
  <c r="BN11" i="6"/>
  <c r="BN6" i="6"/>
  <c r="BN17" i="6"/>
  <c r="V10" i="6"/>
  <c r="AY4" i="6"/>
  <c r="AA16" i="6"/>
  <c r="V16" i="6"/>
  <c r="Q16" i="6"/>
  <c r="L16" i="6"/>
  <c r="BR16" i="6"/>
  <c r="BT16" i="6"/>
  <c r="BO30" i="6"/>
  <c r="BQ30" i="6"/>
  <c r="BR28" i="6"/>
  <c r="BT28" i="6"/>
  <c r="BL25" i="6"/>
  <c r="BN25" i="6"/>
  <c r="BR24" i="6"/>
  <c r="BT24" i="6"/>
  <c r="BL24" i="6"/>
  <c r="BN24" i="6"/>
  <c r="BO24" i="6"/>
  <c r="BQ24" i="6"/>
  <c r="AA24" i="6"/>
  <c r="V24" i="6"/>
  <c r="Q24" i="6"/>
  <c r="BL21" i="6"/>
  <c r="BN21" i="6"/>
  <c r="BR20" i="6"/>
  <c r="BT20" i="6"/>
  <c r="BL20" i="6"/>
  <c r="BN20" i="6"/>
  <c r="AA20" i="6"/>
  <c r="V20" i="6"/>
  <c r="Q20" i="6"/>
  <c r="L20" i="6"/>
  <c r="BJ15" i="6"/>
  <c r="AX15" i="6"/>
  <c r="AR15" i="6"/>
  <c r="BS14" i="6"/>
  <c r="BR14" i="6"/>
  <c r="BJ14" i="6"/>
  <c r="BF14" i="6"/>
  <c r="BE14" i="6"/>
  <c r="AX14" i="6"/>
  <c r="AT14" i="6"/>
  <c r="AS14" i="6"/>
  <c r="AR14" i="6"/>
  <c r="AM14" i="6"/>
  <c r="BS13" i="6"/>
  <c r="BJ13" i="6"/>
  <c r="BF13" i="6"/>
  <c r="BD13" i="6"/>
  <c r="AX13" i="6"/>
  <c r="AT13" i="6"/>
  <c r="AM13" i="6"/>
  <c r="BS12" i="6"/>
  <c r="AA10" i="6"/>
  <c r="Q10" i="6"/>
  <c r="L10" i="6"/>
  <c r="BS9" i="6"/>
  <c r="BJ9" i="6"/>
  <c r="BF9" i="6"/>
  <c r="BJ8" i="6"/>
  <c r="BD8" i="6"/>
  <c r="AX8" i="6"/>
  <c r="AR8" i="6"/>
  <c r="BJ7" i="6"/>
  <c r="BD7" i="6"/>
  <c r="AX7" i="6"/>
  <c r="AR7" i="6"/>
  <c r="BJ6" i="6"/>
  <c r="BD6" i="6"/>
  <c r="AX6" i="6"/>
  <c r="AR6" i="6"/>
  <c r="BJ5" i="6"/>
  <c r="BD5" i="6"/>
  <c r="AX5" i="6"/>
  <c r="AR5" i="6"/>
  <c r="BL4" i="6"/>
  <c r="BJ4" i="6"/>
  <c r="BE4" i="6"/>
  <c r="AA4" i="6"/>
  <c r="BD4" i="6"/>
  <c r="AX4" i="6"/>
  <c r="AS4" i="6"/>
  <c r="Q4" i="6"/>
  <c r="AR4" i="6"/>
  <c r="AM4" i="6"/>
  <c r="BI3" i="6"/>
  <c r="BH3" i="6"/>
  <c r="BF3" i="6"/>
  <c r="BE3" i="6"/>
  <c r="BC3" i="6"/>
  <c r="BB3" i="6"/>
  <c r="AZ3" i="6"/>
  <c r="AY3" i="6"/>
  <c r="AW3" i="6"/>
  <c r="AV3" i="6"/>
  <c r="AT3" i="6"/>
  <c r="AS3" i="6"/>
  <c r="AQ3" i="6"/>
  <c r="AP3" i="6"/>
  <c r="AN3" i="6"/>
  <c r="AM3" i="6"/>
  <c r="T25" i="4"/>
  <c r="S25" i="4"/>
  <c r="R25" i="4"/>
  <c r="BO26" i="6"/>
  <c r="BQ26" i="6"/>
  <c r="BL26" i="6"/>
  <c r="BN26" i="6"/>
  <c r="BL28" i="6"/>
  <c r="BN28" i="6"/>
  <c r="BL22" i="6"/>
  <c r="BN22" i="6"/>
  <c r="BT14" i="6"/>
  <c r="BL27" i="6"/>
  <c r="BN27" i="6"/>
  <c r="BT9" i="6"/>
  <c r="BT12" i="6"/>
  <c r="BT13" i="6"/>
  <c r="BL23" i="6"/>
  <c r="BN23" i="6"/>
  <c r="BL29" i="6"/>
  <c r="BN29" i="6"/>
  <c r="BL18" i="6"/>
  <c r="BN18" i="6"/>
  <c r="BO22" i="6"/>
  <c r="BQ22" i="6"/>
  <c r="BQ28" i="6"/>
  <c r="BO16" i="6"/>
  <c r="BQ16" i="6"/>
  <c r="BO20" i="6"/>
  <c r="BQ20" i="6"/>
  <c r="AU13" i="6"/>
  <c r="BN4" i="6"/>
  <c r="BO9" i="6"/>
  <c r="BQ9" i="6" s="1"/>
  <c r="BG13" i="6"/>
  <c r="BO4" i="6"/>
  <c r="BQ4" i="6"/>
  <c r="AO14" i="6"/>
  <c r="BO12" i="6"/>
  <c r="BQ12" i="6" s="1"/>
  <c r="BO10" i="6"/>
  <c r="BQ10" i="6"/>
  <c r="L4" i="6"/>
  <c r="AU4" i="6"/>
  <c r="BG9" i="6"/>
  <c r="BA14" i="6"/>
  <c r="BO14" i="6"/>
  <c r="BQ14" i="6"/>
  <c r="BG14" i="6"/>
  <c r="AU14" i="6"/>
  <c r="BA13" i="6"/>
  <c r="BO13" i="6"/>
  <c r="BQ13" i="6"/>
  <c r="BS4" i="6"/>
  <c r="BT4" i="6"/>
  <c r="AO4" i="6"/>
  <c r="BA4" i="6"/>
  <c r="BG4" i="6"/>
  <c r="BO18" i="6"/>
  <c r="BQ18" i="6"/>
  <c r="BS10" i="6"/>
  <c r="BT10" i="6"/>
</calcChain>
</file>

<file path=xl/sharedStrings.xml><?xml version="1.0" encoding="utf-8"?>
<sst xmlns="http://schemas.openxmlformats.org/spreadsheetml/2006/main" count="2189" uniqueCount="936">
  <si>
    <t>SISTEMA INTEGRADO DE GESTION DISTRITAL  BAJO EL ESTÁNDAR MIPG</t>
  </si>
  <si>
    <t>PROCESO DIRECCIONAMIENTO ESTRATÉGICO</t>
  </si>
  <si>
    <t>PROGRAMACIÓN Y SEGUIMIENTO AL PLAN OPERATIVO ANUAL DE GESTIÓN</t>
  </si>
  <si>
    <t>Código: PE01-PR01-F02</t>
  </si>
  <si>
    <t>Plan de Desarrollo</t>
  </si>
  <si>
    <t>Indice</t>
  </si>
  <si>
    <t>Subsecretaría Responsable</t>
  </si>
  <si>
    <t>Subsecretaría de Gestión Corporativa</t>
  </si>
  <si>
    <t>Proceso</t>
  </si>
  <si>
    <t>Dimensión MIPG</t>
  </si>
  <si>
    <t>1. Talento Humano</t>
  </si>
  <si>
    <t>Política MIPG</t>
  </si>
  <si>
    <t>1. Política de Gestión Estratégica del Talento Humano</t>
  </si>
  <si>
    <t>Período de seguimiento</t>
  </si>
  <si>
    <t>De</t>
  </si>
  <si>
    <t>Enero</t>
  </si>
  <si>
    <t>A</t>
  </si>
  <si>
    <t>Junio</t>
  </si>
  <si>
    <t>Herramienta de seguimiento
Plan Operativo Anual_POA de GESTIÓN
Secretaría Distrital de Movilidad</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</si>
  <si>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</si>
  <si>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</si>
  <si>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</si>
  <si>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</si>
  <si>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</si>
  <si>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</si>
  <si>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</si>
  <si>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PA02_Gestión del Talento Humano</t>
  </si>
  <si>
    <t>3. Tipo de Proceso</t>
  </si>
  <si>
    <t>Apoyo</t>
  </si>
  <si>
    <t xml:space="preserve">4. Subsecretaría responsable </t>
  </si>
  <si>
    <t>5. Dependencia responsable</t>
  </si>
  <si>
    <t>Dirección de Talento Humano</t>
  </si>
  <si>
    <t>6. Tema/ Proyecto de inversión/ PDD</t>
  </si>
  <si>
    <t>7. Nombre del indicador</t>
  </si>
  <si>
    <t xml:space="preserve">Porcentaje cumplido de las metas establecidas en los planes definidos </t>
  </si>
  <si>
    <t>8. Fecha de creación</t>
  </si>
  <si>
    <t>10. Fin de la Serie</t>
  </si>
  <si>
    <t>9. Inicio de la serie</t>
  </si>
  <si>
    <t>11. Meta para la vigencia</t>
  </si>
  <si>
    <t>12. Línea base</t>
  </si>
  <si>
    <t>N/A</t>
  </si>
  <si>
    <t xml:space="preserve">13. Observación a la magnitud propuesta para la Meta </t>
  </si>
  <si>
    <t>Fuente u origen de datos</t>
  </si>
  <si>
    <t>14. Fuente de datos No. 1</t>
  </si>
  <si>
    <t>Resultado de las metas en los planes definidos</t>
  </si>
  <si>
    <t>15. Tipo de formato</t>
  </si>
  <si>
    <t>Excel</t>
  </si>
  <si>
    <t>16. Sistema de información</t>
  </si>
  <si>
    <t>17. Unidad de medida del indicador</t>
  </si>
  <si>
    <t>Porcentaje  %</t>
  </si>
  <si>
    <t>18. Tipo de anualización</t>
  </si>
  <si>
    <t>Constante</t>
  </si>
  <si>
    <t>19. Tipología</t>
  </si>
  <si>
    <t>Eficacia</t>
  </si>
  <si>
    <t>20. Frecuencia del reporte o periodicidad</t>
  </si>
  <si>
    <t>Trimestral</t>
  </si>
  <si>
    <t>21. Ultimo valor reportado</t>
  </si>
  <si>
    <t>22. Síntesis del indicador</t>
  </si>
  <si>
    <t>Indicador creado para hacer seguimiento a la ejecución de las metas y actividades definidas en los Planes Institucionales de Talento Humano y al cumplimiento de los cronogramas de cada Plan</t>
  </si>
  <si>
    <t>23. Objetivo del indicador</t>
  </si>
  <si>
    <t xml:space="preserve">Verificar el cumplimiento de las metas definidas en los planes de Talento Humano (Plan Institucional de Capacitación, Plan Anual de Vacantes; Plan de Previsión de Recursos Humanos, Plan de Bienestar Social e Incentivos, Plan de SST) </t>
  </si>
  <si>
    <t>24. Metodología de medición</t>
  </si>
  <si>
    <t xml:space="preserve">Corresponde a la sumatoria de los porcentajes de cumplimiento en cada uno de los planes de Talento Humano (Plan Institucional de Capacitación, Plan Anual de Vacantes; Plan de Previsión de Recursos Humanos, Plan de Bienestar Social e Incentivos, Plan de SST) . </t>
  </si>
  <si>
    <t>Cálculo del Indicador</t>
  </si>
  <si>
    <t>25. Fórmula de cálculo del indicador</t>
  </si>
  <si>
    <t>Información variables</t>
  </si>
  <si>
    <t>Variable 1</t>
  </si>
  <si>
    <t>Variable 2</t>
  </si>
  <si>
    <t>Variable 3</t>
  </si>
  <si>
    <t>Variable 4</t>
  </si>
  <si>
    <t xml:space="preserve">26.  Nombre de las variables </t>
  </si>
  <si>
    <t xml:space="preserve"> Porcentajes de avance ejecutados</t>
  </si>
  <si>
    <t>porcentaje de avance programado</t>
  </si>
  <si>
    <t>27. Unidad de medida de la variable</t>
  </si>
  <si>
    <t>Porcentaje</t>
  </si>
  <si>
    <t>28. Tipo de variable</t>
  </si>
  <si>
    <t>Numérica</t>
  </si>
  <si>
    <t xml:space="preserve">29.  Frecuencia de las variables </t>
  </si>
  <si>
    <t>30. Origen de la variable</t>
  </si>
  <si>
    <t>Matriz de seguimiento a la ejecución de los Planes Institucionales de TH</t>
  </si>
  <si>
    <t>Cronogramas definidos para los Planes Institucionales de TH</t>
  </si>
  <si>
    <t>32. Descripción de la variable</t>
  </si>
  <si>
    <t>Validación del cumplimiento porcentual en la ejecución de las actividades programadas en cada uno de los planes institucionales de TH</t>
  </si>
  <si>
    <t>Porcentaje de ejecución programado mes a mes para cada uno de los planes institucionales de TH</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</si>
  <si>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</si>
  <si>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</si>
  <si>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</si>
  <si>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</si>
  <si>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</si>
  <si>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</si>
  <si>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</si>
  <si>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</si>
  <si>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</si>
  <si>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</si>
  <si>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</si>
  <si>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</si>
  <si>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Clemencia Rojas Arias</t>
  </si>
  <si>
    <t>Julio César Bustos Roa -Karen Charlot Santisteban Muriel</t>
  </si>
  <si>
    <t>Karen Charlot Santisteban Muriel</t>
  </si>
  <si>
    <t>43.  Control de cambios de la hoja de vida del Indicador</t>
  </si>
  <si>
    <t>Fecha</t>
  </si>
  <si>
    <t>Modificación a la Hoja de Vida del Indicador</t>
  </si>
  <si>
    <t>Versión hoja de vida del indicador</t>
  </si>
  <si>
    <t xml:space="preserve">Porcentaje alcalzado de satisfacción en las capacitaciones incluidas en el contrato interadministrativo por el cual se ejecuta el PIC de acuerdo con los resultados de las encuestas aplicadas a los servidores de la SDM que participaron en la capacitación </t>
  </si>
  <si>
    <t>Anual</t>
  </si>
  <si>
    <t>96,91.%</t>
  </si>
  <si>
    <t>Indicador creado para medir la satisfacción de los colaboradores frente a las capacitaciones Interistitucionales realizadas</t>
  </si>
  <si>
    <t>Determinar la satisfacción de los participantes con las capacitaciones realizadas, incluidas en el contrato interadministrativo por el cual se ejecuta el PIC.</t>
  </si>
  <si>
    <t>Resultado de las encuestas aplicadas
Deficiente (D): menor a 0.7 Aceptable (A): de 0.7 a 0.799 Satisfactorio (S): de 0.8 a 0.899 Altamente Satisfactorio (AS): mayor o igual a 0.9</t>
  </si>
  <si>
    <t>S: Total de respuestas satisfactorias</t>
  </si>
  <si>
    <t>AS: Total de respuestas altamente satisfactorias</t>
  </si>
  <si>
    <t>T: Total de respuestas</t>
  </si>
  <si>
    <t>Númerico</t>
  </si>
  <si>
    <t>Semestral</t>
  </si>
  <si>
    <t>Encuesta definida para la encuesta de satisfacción</t>
  </si>
  <si>
    <t>Describe la cantidad de encuentas con calificación satisfactoria</t>
  </si>
  <si>
    <t>Describe la cantidad de encuentas con calificación altamente satisfactorias</t>
  </si>
  <si>
    <t>Cantidad total de encuestas aplicadas</t>
  </si>
  <si>
    <t xml:space="preserve">Clemencia Rojas Arias </t>
  </si>
  <si>
    <t>Base de datos DTH actualizada</t>
  </si>
  <si>
    <t xml:space="preserve">Matriz Excel </t>
  </si>
  <si>
    <t>Este indicador permite identificar las vacantes definitivas y temporales que se encuentran en la planta de personal y los movimientos que generaron algun ajuste</t>
  </si>
  <si>
    <t>Actualizar las vacantes de los cargos de la entidad definitivas y/o temporales frente a la provisión transitoria en la que se encuentran para disponer de la información al día.</t>
  </si>
  <si>
    <t>Corresponde al porcentaje total de la base de datos actualizado</t>
  </si>
  <si>
    <t>(Porcentaje de actualizacion alcanzado / Porcentaje de avance programado)</t>
  </si>
  <si>
    <t xml:space="preserve">Porcentaje de actualizacion alcanzado </t>
  </si>
  <si>
    <t xml:space="preserve"> Porcentaje de avance programado</t>
  </si>
  <si>
    <t>Numérico</t>
  </si>
  <si>
    <t xml:space="preserve">Matriz de planta de personal </t>
  </si>
  <si>
    <t xml:space="preserve">Reporte ingresos, egresos y movimientos de la planta de personal </t>
  </si>
  <si>
    <t>Porcentaje alcanzado de satisfacción en las actividades realizadas en el marco del programa de bienestar, a través de la aplicación de encuestas</t>
  </si>
  <si>
    <t>Resultado de las encuestas aplicadas</t>
  </si>
  <si>
    <t xml:space="preserve">Matriz de excel </t>
  </si>
  <si>
    <t>Efectividad</t>
  </si>
  <si>
    <t>Indicador creado par medir la satisfacción de los colaboradores frente a las actividades contempladas en el Plan de Bienestar Social e Incentivos</t>
  </si>
  <si>
    <t>Evaluar los estándares, requisitos y condiciones necesarias para llevar a cabo un evento o actividad del proceso de Bienestar</t>
  </si>
  <si>
    <t xml:space="preserve">Corresponde a las actividades ponderadas porcentualmente del seguimiento al nivel de satisfacción de los participantes en las en el Plan de Bienestar Social. </t>
  </si>
  <si>
    <t>(Número de encuestas con calificación de excelente y bueno / número total de encuestas) * 100%</t>
  </si>
  <si>
    <t>Encuestas con calificación (excelente y bueno)</t>
  </si>
  <si>
    <t>No. de encuestas</t>
  </si>
  <si>
    <t>Número</t>
  </si>
  <si>
    <t>Númerica</t>
  </si>
  <si>
    <t xml:space="preserve">Matríz de excel consolidación de respuestasa la evaluación </t>
  </si>
  <si>
    <t>Describe la cantidad de encuestas con calificación exelente o buena</t>
  </si>
  <si>
    <t>Describe el número total de encuestas aplicadas</t>
  </si>
  <si>
    <t>Porcentaje aumentado del total de conocimiento previo que sobre el tema de la capacitación realizada, tengan los funcionarios</t>
  </si>
  <si>
    <t>Resultado de las evaluaciones diagnósticas y finales aplicadas</t>
  </si>
  <si>
    <t xml:space="preserve">Matriz de excel  </t>
  </si>
  <si>
    <t>Indicardor para medir el aumento del conocimiento adquirido en la capacitación</t>
  </si>
  <si>
    <t>Identificar en que porcentaje se logró el aprendizaje efectivo respecto de sus conocimientos de entrada a la capacitación</t>
  </si>
  <si>
    <t>% Aumentado= ((PNF-PNI)/PNI)*100%</t>
  </si>
  <si>
    <t>PNF= Promedio Nota Final</t>
  </si>
  <si>
    <t>PNI= Promedio Nota Inicial o diagnóstica</t>
  </si>
  <si>
    <t xml:space="preserve">Nivel de conocimiento adquirido al finalizar la capacitación </t>
  </si>
  <si>
    <t xml:space="preserve">Nivel de conocimiento previo a la capacitación </t>
  </si>
  <si>
    <t>Puntaje obtenido en la Política de Gestión Estratégica de Talento Humano de la Evaluación anual de Desempeño Institucional del FURAG</t>
  </si>
  <si>
    <t>Reporte anual de evaluación del desempeño institucional del FURAG</t>
  </si>
  <si>
    <t>Indicador creado para hacer seguimiento al puntaje obtenido por la SDM en la Política de Gestión Estratégica de Talento Humano de la Evaluación anual de Desempeño Institucional del FURAG y que permite evidenciar el desempeño en la Gestión de la Dirección de Talento Humano</t>
  </si>
  <si>
    <t>Garantizar el desempeño en la gestión de la Dirección de Talento Humano medido a través de los resultados del  Formulario único de reportes y avances de Gestión  -FURAG-.</t>
  </si>
  <si>
    <t>Corresponde al resultado anual obtenido por la Entidad en la evaluación de desempeño institucional del FURAG de la vigencia anterior</t>
  </si>
  <si>
    <t>(Puntaje anual obtenido en la evaluación de desempeño institucional FURAG / Puntaje esperado) * 100%</t>
  </si>
  <si>
    <t>Puntaje Anual Obtenido</t>
  </si>
  <si>
    <t>Puntaje Esperado</t>
  </si>
  <si>
    <t>Validación del puntaje obtenido por la SDM en la Política de Gestión Estratégica de Talento Humano de la Evaluación anual de Desempeño Institucional del FURAG</t>
  </si>
  <si>
    <t>Puntaje proyectado por la Dirección de Talento Humano a obtener en la Política de Gestión Estratégica de Talento Humano de la Evaluación anual de Desempeño Institucional del FURAG</t>
  </si>
  <si>
    <t>Porcentaje de gestión a las oportunidades de mejora del SG-SST</t>
  </si>
  <si>
    <t>Planes de Mejoramiento por Procesos</t>
  </si>
  <si>
    <t>Requisito establecido en el Numeral 10 de la Norma ISO 45001:2018 y Artículo 16 Decreto 312 de 2019.</t>
  </si>
  <si>
    <t>Definir e implementar planes y estrategias para el mejoramiento continuo de las condiciones de salud y seguridad en el trabajo</t>
  </si>
  <si>
    <t>Identificación de las oportunidades de mejora y gestión para el cierre de las mismas</t>
  </si>
  <si>
    <t>(No. de acciones de PMP cerrados en la fecha de terminación / No. De acciones PMP identificadas) X 100%</t>
  </si>
  <si>
    <t>Acciones de PMP cerrados</t>
  </si>
  <si>
    <t>Acciones PMP identificadas</t>
  </si>
  <si>
    <t>Corresponde a la sumatoria de las acciones de mejora gestionadas  en el periodo de reporte</t>
  </si>
  <si>
    <t>Corresponde a la sumatoria de las acciones de mejora identificadas  en el periodo</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</si>
  <si>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</si>
  <si>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</si>
  <si>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</si>
  <si>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</si>
  <si>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</si>
  <si>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</si>
  <si>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</si>
  <si>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</si>
  <si>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</si>
  <si>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</si>
  <si>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</si>
  <si>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</si>
  <si>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</si>
  <si>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</si>
  <si>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</si>
  <si>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</si>
  <si>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</si>
  <si>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</si>
  <si>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</si>
  <si>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</si>
  <si>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</si>
  <si>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</si>
  <si>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</si>
  <si>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</si>
  <si>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</si>
  <si>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</si>
  <si>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</si>
  <si>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</si>
  <si>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</si>
  <si>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</si>
  <si>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</si>
  <si>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</si>
  <si>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</si>
  <si>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</si>
  <si>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</si>
  <si>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</si>
  <si>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</si>
  <si>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</si>
  <si>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</si>
  <si>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</si>
  <si>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</si>
  <si>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</si>
  <si>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</si>
  <si>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</si>
  <si>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</si>
  <si>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</si>
  <si>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</si>
  <si>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</si>
  <si>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</si>
  <si>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</si>
  <si>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</si>
  <si>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</si>
  <si>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</si>
  <si>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</si>
  <si>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</si>
  <si>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</si>
  <si>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</si>
  <si>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</si>
  <si>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</si>
  <si>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</si>
  <si>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</si>
  <si>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</si>
  <si>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</si>
  <si>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</si>
  <si>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</si>
  <si>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</si>
  <si>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</si>
  <si>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</si>
  <si>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</si>
  <si>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</si>
  <si>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</si>
  <si>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</si>
  <si>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</si>
  <si>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</si>
  <si>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</si>
  <si>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</si>
  <si>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</si>
  <si>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</si>
  <si>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</si>
  <si>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</si>
  <si>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</si>
  <si>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</si>
  <si>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</si>
  <si>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</si>
  <si>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</si>
  <si>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</si>
  <si>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</si>
  <si>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</si>
  <si>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</si>
  <si>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</si>
  <si>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</si>
  <si>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</si>
  <si>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</si>
  <si>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</si>
  <si>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</si>
  <si>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</si>
  <si>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</si>
  <si>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</si>
  <si>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</si>
  <si>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</si>
  <si>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</si>
  <si>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</si>
  <si>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</si>
  <si>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</si>
  <si>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</si>
  <si>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</si>
  <si>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</si>
  <si>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</si>
  <si>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</si>
  <si>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</si>
  <si>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</si>
  <si>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</si>
  <si>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</si>
  <si>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</si>
  <si>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</si>
  <si>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</si>
  <si>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</si>
  <si>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</si>
  <si>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</si>
  <si>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</si>
  <si>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</si>
  <si>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</si>
  <si>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</si>
  <si>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</si>
  <si>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</si>
  <si>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</si>
  <si>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</si>
  <si>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</si>
  <si>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</si>
  <si>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</si>
  <si>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</si>
  <si>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</si>
  <si>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</si>
  <si>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</si>
  <si>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</si>
  <si>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</si>
  <si>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</si>
  <si>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</si>
  <si>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</si>
  <si>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</si>
  <si>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</si>
  <si>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</si>
  <si>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</si>
  <si>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</si>
  <si>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</si>
  <si>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</si>
  <si>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</si>
  <si>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</si>
  <si>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</si>
  <si>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</si>
  <si>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</si>
  <si>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</si>
  <si>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</si>
  <si>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</si>
  <si>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</si>
  <si>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</si>
  <si>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</si>
  <si>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</si>
  <si>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</si>
  <si>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</si>
  <si>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</si>
  <si>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</si>
  <si>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</si>
  <si>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</si>
  <si>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</si>
  <si>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</si>
  <si>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</si>
  <si>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</si>
  <si>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</si>
  <si>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</si>
  <si>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</si>
  <si>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</si>
  <si>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</si>
  <si>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</si>
  <si>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</si>
  <si>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</si>
  <si>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</si>
  <si>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</si>
  <si>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</si>
  <si>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</si>
  <si>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</si>
  <si>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</si>
  <si>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</si>
  <si>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</si>
  <si>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</si>
  <si>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</si>
  <si>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</si>
  <si>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</si>
  <si>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</si>
  <si>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</si>
  <si>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</si>
  <si>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</si>
  <si>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</si>
  <si>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</si>
  <si>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</si>
  <si>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</si>
  <si>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</si>
  <si>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</si>
  <si>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</si>
  <si>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</si>
  <si>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</si>
  <si>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</si>
  <si>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</si>
  <si>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</si>
  <si>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</si>
  <si>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</si>
  <si>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</si>
  <si>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</si>
  <si>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</si>
  <si>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</si>
  <si>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</si>
  <si>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</si>
  <si>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</si>
  <si>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</si>
  <si>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</si>
  <si>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</si>
  <si>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</si>
  <si>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</si>
  <si>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</si>
  <si>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</si>
  <si>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</si>
  <si>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</si>
  <si>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</si>
  <si>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</si>
  <si>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</si>
  <si>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</si>
  <si>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</si>
  <si>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</si>
  <si>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</si>
  <si>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</si>
  <si>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</si>
  <si>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</si>
  <si>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</si>
  <si>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</si>
  <si>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</si>
  <si>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</si>
  <si>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</si>
  <si>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</si>
  <si>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</si>
  <si>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</si>
  <si>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</si>
  <si>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</si>
  <si>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</si>
  <si>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</si>
  <si>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</si>
  <si>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</si>
  <si>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</si>
  <si>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</si>
  <si>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</si>
  <si>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</si>
  <si>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</si>
  <si>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</si>
  <si>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</si>
  <si>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</si>
  <si>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</si>
  <si>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</si>
  <si>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</si>
  <si>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</si>
  <si>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</si>
  <si>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</si>
  <si>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</si>
  <si>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</si>
  <si>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</si>
  <si>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</si>
  <si>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</si>
  <si>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</si>
  <si>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</si>
  <si>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</si>
  <si>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</si>
  <si>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</si>
  <si>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</si>
  <si>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</si>
  <si>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</si>
  <si>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</si>
  <si>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</si>
  <si>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</si>
  <si>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</si>
  <si>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</si>
  <si>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</si>
  <si>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</si>
  <si>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</si>
  <si>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</si>
  <si>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</si>
  <si>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</si>
  <si>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</si>
  <si>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</si>
  <si>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</si>
  <si>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</si>
  <si>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</si>
  <si>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</si>
  <si>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</si>
  <si>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</si>
  <si>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</si>
  <si>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</si>
  <si>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</si>
  <si>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</si>
  <si>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</si>
  <si>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</si>
  <si>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</si>
  <si>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</si>
  <si>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</si>
  <si>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</si>
  <si>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</si>
  <si>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</si>
  <si>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</si>
  <si>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</si>
  <si>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</si>
  <si>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</si>
  <si>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</si>
  <si>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</si>
  <si>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</si>
  <si>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</si>
  <si>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</si>
  <si>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</si>
  <si>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</si>
  <si>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</si>
  <si>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</si>
  <si>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</si>
  <si>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</si>
  <si>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</si>
  <si>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</si>
  <si>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</si>
  <si>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</si>
  <si>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</si>
  <si>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</si>
  <si>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</si>
  <si>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</si>
  <si>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</si>
  <si>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</si>
  <si>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</si>
  <si>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</si>
  <si>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</si>
  <si>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</si>
  <si>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</si>
  <si>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</si>
  <si>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</si>
  <si>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</si>
  <si>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</si>
  <si>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</si>
  <si>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</si>
  <si>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</si>
  <si>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</si>
  <si>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</si>
  <si>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</si>
  <si>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</si>
  <si>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</si>
  <si>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</si>
  <si>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</si>
  <si>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</si>
  <si>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</si>
  <si>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</si>
  <si>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</si>
  <si>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</si>
  <si>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</si>
  <si>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</si>
  <si>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</si>
  <si>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</si>
  <si>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</si>
  <si>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</si>
  <si>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</si>
  <si>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</si>
  <si>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</si>
  <si>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</si>
  <si>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</si>
  <si>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</si>
  <si>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</si>
  <si>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</si>
  <si>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</si>
  <si>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</si>
  <si>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</si>
  <si>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</si>
  <si>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</si>
  <si>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</si>
  <si>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</si>
  <si>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</si>
  <si>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</si>
  <si>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</si>
  <si>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</si>
  <si>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</si>
  <si>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</si>
  <si>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</si>
  <si>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</si>
  <si>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</si>
  <si>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</si>
  <si>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</si>
  <si>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</si>
  <si>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</si>
  <si>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</si>
  <si>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CUADRO DE CONTROL VIGENCIA</t>
  </si>
  <si>
    <t>Dependencia</t>
  </si>
  <si>
    <t>Ubicación estratégica</t>
  </si>
  <si>
    <t>No. META</t>
  </si>
  <si>
    <t>DESCRIPCIÓN META</t>
  </si>
  <si>
    <t>Magnitud de la Meta_Vigencia</t>
  </si>
  <si>
    <t>El avance en la magnitud corresponde al avance en las actividades?</t>
  </si>
  <si>
    <t>Ene-Mar</t>
  </si>
  <si>
    <t>Abr-Jun</t>
  </si>
  <si>
    <t>Jul-Sep</t>
  </si>
  <si>
    <t>Oct-Dic</t>
  </si>
  <si>
    <t>Análisis cualitativo acumulado meta</t>
  </si>
  <si>
    <t>Actividades (bienes y servicios entregados a los ciudadanos)</t>
  </si>
  <si>
    <t>Tareas_Actividades secundarias</t>
  </si>
  <si>
    <t>TAREAS VIGENCIA</t>
  </si>
  <si>
    <t>ACTIVIDADES VIGENCIA</t>
  </si>
  <si>
    <t>Meta Vigencia</t>
  </si>
  <si>
    <t>Componente asociado a la Misión</t>
  </si>
  <si>
    <t>Componente asociado a la Vision</t>
  </si>
  <si>
    <t>Objetivo Estratégico</t>
  </si>
  <si>
    <t>Objetivos de los Sistemas de Gestión:
OSGC (Calidad), OSGGA (Ambiental), OSGAS (Antisoborno), OSGSST (Seguridad y Salud en el Trabajo), OSGSI (Seguridad de la Información) y OSGCN (Continuidad de Negocio)</t>
  </si>
  <si>
    <t>Ene-Mar: Programado Meta</t>
  </si>
  <si>
    <t>Ene-Mar: Ejecutado Meta</t>
  </si>
  <si>
    <t>% Avance Meta Período</t>
  </si>
  <si>
    <t>Avance Cualitativo de Meta, tareas (Precisar resultados y calidad de los bienes y Servicios entregados en beneficio de la ciudadanía)</t>
  </si>
  <si>
    <t>Nombre de Evidencias</t>
  </si>
  <si>
    <t>Abr-Jun: Programado Meta</t>
  </si>
  <si>
    <t>Abr-Jun: Ejecutado Meta</t>
  </si>
  <si>
    <t>Jul-Sep: Programado Meta</t>
  </si>
  <si>
    <t>Jul-Sep: Ejecutado Meta</t>
  </si>
  <si>
    <t>Oct-Dic: Programado Meta</t>
  </si>
  <si>
    <t>Oct-Dic: Ejecutado Meta</t>
  </si>
  <si>
    <t>Avances y Logros</t>
  </si>
  <si>
    <t>Retrasos y Soluciones</t>
  </si>
  <si>
    <t>Población beneficiada</t>
  </si>
  <si>
    <t>No. Actividad</t>
  </si>
  <si>
    <t>Descripción de la Actividad</t>
  </si>
  <si>
    <t>% Ponderación Actividad</t>
  </si>
  <si>
    <t>No. de la tarea</t>
  </si>
  <si>
    <t>Descripción de la tarea</t>
  </si>
  <si>
    <t>% Ponderación de la tarea</t>
  </si>
  <si>
    <t>% Avance actividades período</t>
  </si>
  <si>
    <t>% Avance tareas perído</t>
  </si>
  <si>
    <t>% Avance tareas período</t>
  </si>
  <si>
    <t>TOTAL TAREAS PROGRAMADO VIGENCIA</t>
  </si>
  <si>
    <t>TOTAL TAREAS EJECUTADO VIGENCIA</t>
  </si>
  <si>
    <t>% AVANCE TAREAS VIGENCIA</t>
  </si>
  <si>
    <t>PROGRAMADO ACTIVIDAD VIGENCIA</t>
  </si>
  <si>
    <t>EJECUTADO ACTIVIDAD VIGENCIA</t>
  </si>
  <si>
    <t>% AVANCE ACTIVIDADES VIGENCIA</t>
  </si>
  <si>
    <t>Programado Meta Vigencia</t>
  </si>
  <si>
    <t>Ejecutado Meta Vigencia</t>
  </si>
  <si>
    <t>% Avance Meta Vigencia</t>
  </si>
  <si>
    <t>Dirección de talento humano</t>
  </si>
  <si>
    <t>3. Contribuye con una gestión integra y transparente</t>
  </si>
  <si>
    <t>6. Ser referente mundial al contar con un equipo humano comprometido y competente.</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</si>
  <si>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</si>
  <si>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SI</t>
  </si>
  <si>
    <t>Realizar seguimiento al cumplimiento de metas del Plan Institucional de Capacitación, Plan Anual de Vacantes; Plan de Previsión de Recursos Humanos, Plan de Bienestar Social e Incentivos, Plan de SST</t>
  </si>
  <si>
    <t>Planear y Ejecutar las actividades del Plan de Capacitación</t>
  </si>
  <si>
    <t>Planear y Ejecutar las actividades del Plan de Bienestar Social e Incentivos</t>
  </si>
  <si>
    <t>Planear y Ejecutar las actividades del Plan de SST</t>
  </si>
  <si>
    <t>Planear y Ejecutar las actividades del Plan Anual de Vacantes</t>
  </si>
  <si>
    <t>Planear y Ejecutar las actividades del Plan de Previsión de RRHH</t>
  </si>
  <si>
    <t>NO</t>
  </si>
  <si>
    <t>Consolidar los resultados de las encuestas de satisfacción relacionadas con las capacitaciones Interistitucionales de acuerdo con los registros entregados por las entidades</t>
  </si>
  <si>
    <t>Evaluar la satisfacción de los participantes en las capacitaciones  Interistitucionales realizadas y reportadas por las entidades</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</si>
  <si>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t>
  </si>
  <si>
    <t>Contar con un excelente equipo humano y condiciones laborales que hagan de la Secretaría Distrital de Movilidad un lugar atractivo para trabajar y desarrollarse profesionalmente</t>
  </si>
  <si>
    <t xml:space="preserve">Identificar los empleos que fueron sujetos de modificación en su provisión </t>
  </si>
  <si>
    <t xml:space="preserve">Actualizar la base de datos de la planta de personal de la SDM, identificando las vacantes definitivas y/o temporales de la planta de personal de la SDM y su correspondiente provisión en los casos que proceda. </t>
  </si>
  <si>
    <t>Consolidar los resultados de las encuestas de satisfacción de las actividades realizadas del programa de bienestar</t>
  </si>
  <si>
    <t>Evaluar la satisfacción de los participantes en las actividades de Bienestar</t>
  </si>
  <si>
    <t xml:space="preserve">OSGSST-Prevenir lesiones y deterioro de la salud relacionados con el trabajo a los (as) colaboradores (as) proporcionando lugares de trabajo seguros y saludables, favoreciendo en todo momento su consulta y participación y la de sus representantes. </t>
  </si>
  <si>
    <t>Aumentar el 10% del total de conocimiento previo que sobre el tema de la capacitación realizada, tengan los funcionarios</t>
  </si>
  <si>
    <t>Consolidar los resultados de las evaluaciones diagnósticas frente a las evaluaciones finales de las capacitaciones por contrato realizadas. Con una intensidad horaria igual o superior a 4 horas.</t>
  </si>
  <si>
    <t>Realizar la evaluación de conocimientos pre y post a las actividades de capacitación por contrato</t>
  </si>
  <si>
    <t>Realizar seguimiento al puntaje obtenido por la Entidad en la Política de Gestión Estratégica de Talento Humano de la evaluación de desempeño institucional de FURAG en la vigencia anterior</t>
  </si>
  <si>
    <t>Diligenciar el Formulario de desempeño institucional de FURAG para la política de Gestión Estratégica de Talento Humano de la vigencia anterior</t>
  </si>
  <si>
    <t>OSGSST- Identificar continua y sistemáticamente los peligros, evaluar, valorar los riesgos en SST y determinar los controles operacionales para su eliminación o mitigación</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</si>
  <si>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</si>
  <si>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</si>
  <si>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Cerrar el 100% de acciones implementadas en los PMP</t>
  </si>
  <si>
    <t>No.</t>
  </si>
  <si>
    <t>Meta</t>
  </si>
  <si>
    <t>Tipo de Anualización</t>
  </si>
  <si>
    <t>Total Magnitud Cuatrienio Programada</t>
  </si>
  <si>
    <t>Total Magnitud Cuatrienio Ejecutada</t>
  </si>
  <si>
    <t>% AL AVANCE TRANSCURRIDO DEL PDD</t>
  </si>
  <si>
    <t>% AL AVANCE PLAN DE DESARROLLO</t>
  </si>
  <si>
    <t>Alcanzar el 80% porciento de satisfacción en las capacitaciones interinstitucionales de acuerdo con los Resultado de las encuestas aplicadas a los colaboradores de la SDM que participaron en la capacitación</t>
  </si>
  <si>
    <t xml:space="preserve">Plan de Desarrollo </t>
  </si>
  <si>
    <t>Meses</t>
  </si>
  <si>
    <t>Años</t>
  </si>
  <si>
    <t>Tipo_Meta</t>
  </si>
  <si>
    <t>ProcesosInst</t>
  </si>
  <si>
    <t>Subsistema</t>
  </si>
  <si>
    <t>TipoInd</t>
  </si>
  <si>
    <t>Periodicidad</t>
  </si>
  <si>
    <t>Si_No</t>
  </si>
  <si>
    <t>Etnia</t>
  </si>
  <si>
    <t>Sexo</t>
  </si>
  <si>
    <t>Localidades</t>
  </si>
  <si>
    <t>Componente PMM</t>
  </si>
  <si>
    <t>Misión</t>
  </si>
  <si>
    <t>Visión</t>
  </si>
  <si>
    <t>OBJETIVO ESTRATÉGICO</t>
  </si>
  <si>
    <t>OBJETIVOS DE CALIDAD, AMBIENTAL, SST, ANTISOBORNO, SEGURIDAD DE LA INFORMACION y CONTINUIDAD DE NEGOCIO</t>
  </si>
  <si>
    <t>Subsecretaría de Política de Movilidad</t>
  </si>
  <si>
    <t>Suma</t>
  </si>
  <si>
    <t>Direccionamiento político</t>
  </si>
  <si>
    <t>SubsistemaSIG</t>
  </si>
  <si>
    <t>Mensual</t>
  </si>
  <si>
    <t>Indigena</t>
  </si>
  <si>
    <t>Hombre</t>
  </si>
  <si>
    <t>Usaquén</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</si>
  <si>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</si>
  <si>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Febrero</t>
  </si>
  <si>
    <t>Subsecretaría de Gestión de Movilidad</t>
  </si>
  <si>
    <t>Direccionamiento de los servicios sociales</t>
  </si>
  <si>
    <t>Subsistema de Gestión Ambiental</t>
  </si>
  <si>
    <t>Eficiencia</t>
  </si>
  <si>
    <t>Afrodescendiente</t>
  </si>
  <si>
    <t>Mujer</t>
  </si>
  <si>
    <t>Marzo</t>
  </si>
  <si>
    <t>Subsecretaría de Servicios a la Ciudadanía</t>
  </si>
  <si>
    <t>Creciente</t>
  </si>
  <si>
    <t>Direccionamiento estratégico</t>
  </si>
  <si>
    <t>Subsistema de Gestión de Seguridad y Salud en el Trabajo</t>
  </si>
  <si>
    <t/>
  </si>
  <si>
    <t>Room</t>
  </si>
  <si>
    <t>Santafé</t>
  </si>
  <si>
    <t>OSGGA-Garantizar el uso racional y eficiente de energía en las diferentes sedes de la SDM</t>
  </si>
  <si>
    <t>Abril</t>
  </si>
  <si>
    <t>Subsecretaría de Gestión Jurídica</t>
  </si>
  <si>
    <t>Decreciente</t>
  </si>
  <si>
    <t>Construcción e implementación de políticas sociales</t>
  </si>
  <si>
    <t>Subsistema de Gestión de Seguridad de la Información</t>
  </si>
  <si>
    <t>Raizal</t>
  </si>
  <si>
    <t>San Cristóbal</t>
  </si>
  <si>
    <t>OSGGA-Garantizar el uso racional y eficiente del recurso hídrico en las diferentes sedes de la SDM</t>
  </si>
  <si>
    <t>Mayo</t>
  </si>
  <si>
    <t>Análisis y seguimiento de políticas sociales</t>
  </si>
  <si>
    <t>Subsistema Interno de Gestión Documental y Archivo</t>
  </si>
  <si>
    <t>Palenquero</t>
  </si>
  <si>
    <t>OSGGA-Promover la gestión integral de los residuos generados en la SDM</t>
  </si>
  <si>
    <t>Dirección de inteligencia para la movilidad</t>
  </si>
  <si>
    <t>Prestación de los servicios sociales</t>
  </si>
  <si>
    <t>Subsistema de Responsabilidad Social</t>
  </si>
  <si>
    <t>Otro</t>
  </si>
  <si>
    <t>OSGGA-Fortalecer la aplicación de criterios ambientales en la adquisición de bienes y servicios contratados por la entidad en el desarrollo de sus actividades</t>
  </si>
  <si>
    <t>Julio</t>
  </si>
  <si>
    <t>Dirección de planeación para la movilidad</t>
  </si>
  <si>
    <t>Mantenimiento y soporte TIC</t>
  </si>
  <si>
    <t>Subsistema de Control Interno</t>
  </si>
  <si>
    <t>No Aplica</t>
  </si>
  <si>
    <t>OSGGA-Promover acciones que contribuyan a la adaptación y mitigación al cambio climático y mejora de la calidad del paisaje de la sede principal de la SDM.</t>
  </si>
  <si>
    <t>Agosto</t>
  </si>
  <si>
    <t>Dirección de ingienería y tránsito</t>
  </si>
  <si>
    <t>Adquisiciones</t>
  </si>
  <si>
    <t>OSGAS-Mantener las buenas prácticas antisoborno contenidas en la norma ISO 37001 y las demás adoptadas por la Entidad</t>
  </si>
  <si>
    <t>Septiembre</t>
  </si>
  <si>
    <t>Dirección de Gestión de tránsito y control de transito y transporte</t>
  </si>
  <si>
    <t>Gestión del talento humano</t>
  </si>
  <si>
    <t>Fontibón</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</si>
  <si>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</si>
  <si>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Octubre</t>
  </si>
  <si>
    <t>Dirección de atención al ciudadano</t>
  </si>
  <si>
    <t>Gestión de bienes y servicios</t>
  </si>
  <si>
    <t>Engativá</t>
  </si>
  <si>
    <t>OSGAS-Fortalecer el reporte de las denuncias presentadas por presuntos actos de soborno, asegurando la protección de la identidad del denunciante en buena fe y bajo una sospecha razonable, y evitar represalias a este.</t>
  </si>
  <si>
    <t>Noviembre</t>
  </si>
  <si>
    <t>Dirección de investigaciones administrativas al tránsito y y¡transporte</t>
  </si>
  <si>
    <t>Gestión jurídica</t>
  </si>
  <si>
    <t>OSGAS-Gestionar las denuncias presentadas por presuntos actos de soborno, asegurando la protección de la identidad del denunciante en buena fe y bajo una sospecha razonable, y evitar represalias a este</t>
  </si>
  <si>
    <t>Diciembre</t>
  </si>
  <si>
    <t>Dirección de representación judicial</t>
  </si>
  <si>
    <t>Mejora continua</t>
  </si>
  <si>
    <t>Barrios unidos</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</si>
  <si>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</si>
  <si>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Dirección de normatividad y conceptos</t>
  </si>
  <si>
    <t>Gestión del conocimiento</t>
  </si>
  <si>
    <t>Dirección de contratación</t>
  </si>
  <si>
    <t>Los Mártires</t>
  </si>
  <si>
    <t>Dirección de gestión de cobro</t>
  </si>
  <si>
    <t>Dirección administrativa y financiera</t>
  </si>
  <si>
    <t>OSGSI- Gestionar los activos de información, salvaguardandolos ante cualquier incidente que pueda provocar su destrucción, divulgación, indisponibilidad o uso no compartido</t>
  </si>
  <si>
    <t>Oficina asesora de comunicaciones y cultura para la movilidad</t>
  </si>
  <si>
    <t>Rafael Uribe</t>
  </si>
  <si>
    <t>OSGSI-Gestionar los riesgos de seguridad de la información aplicando los controles necesarios para cada situación, garantizando la sostenibilidad de las operaciones</t>
  </si>
  <si>
    <t>Oficina de tecnologías de la información y las comunicaciones</t>
  </si>
  <si>
    <t>Ciudad Bolívar</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</si>
  <si>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</si>
  <si>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Oficina de seguridad vial</t>
  </si>
  <si>
    <t>OSGSI-Establecer mecanismos que permitan mantener la seguridad de la información durante una interrupción de la infraestructura tecnológica que soporta la operación de los servicios ofrecidos por la Entidad</t>
  </si>
  <si>
    <t>Oficina de gestión social</t>
  </si>
  <si>
    <t>OSGSI-Gestionar los eventos e incidentes de seguridad de la información, fortaleciendo la capacidad de la Secretaría Distrital de Movilidad para hacer frente a las amenazas y ataques informáticos</t>
  </si>
  <si>
    <t>Oficina aseora de planeación institucional</t>
  </si>
  <si>
    <t>OSGCN-Identificar los procesos, servicios y trámites críticos de la entidad, que requieren de una estrategia de continuidad, debido al impacto que podría tener para la entidad su interrupción a causa de un incidente o crisis</t>
  </si>
  <si>
    <t>Oficina de control disciplinario</t>
  </si>
  <si>
    <t>OSGCN-Implementar planes y medios necesarios para desarrollar en la entidad la capacidad de recuperación para responder a los diferentes escenarios de interrupción</t>
  </si>
  <si>
    <t>Oficina de control interno</t>
  </si>
  <si>
    <t>OSGCN-Gestionar el óptimo manejo de incidentes de continuidad del negocio en la Secretaría Distrital de Movilidad</t>
  </si>
  <si>
    <t>Subdirección de transporte público</t>
  </si>
  <si>
    <t>OSGCN-Desarrollar las competencias mínimas requeridas para cada uno de los roles que hacen parte de la estructura de recuperación de la entidad</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</si>
  <si>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</si>
  <si>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</si>
  <si>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</si>
  <si>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</si>
  <si>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</si>
  <si>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</si>
  <si>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</si>
  <si>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</si>
  <si>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</si>
  <si>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</si>
  <si>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</si>
  <si>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Subdirección de administrativa</t>
  </si>
  <si>
    <t>Maria Teresa Rodriguez Leal</t>
  </si>
  <si>
    <t xml:space="preserve">Maria Teresa Rodriguez Leal        </t>
  </si>
  <si>
    <t>Julio César Bustos Roa -  Maria Claudia Gómez Salazar</t>
  </si>
  <si>
    <t xml:space="preserve"> Maria Claudia Gómez Salazar</t>
  </si>
  <si>
    <t xml:space="preserve">Politica de Gestión del Talento Humano </t>
  </si>
  <si>
    <t>Talento Humano</t>
  </si>
  <si>
    <t>Gestión del Talento Humano</t>
  </si>
  <si>
    <t>Bogotá Camina Segura 2024-2027</t>
  </si>
  <si>
    <t xml:space="preserve">Versión:10.0 </t>
  </si>
  <si>
    <t>20. Gestión ambiental para el buen uso de los recursos públicos</t>
  </si>
  <si>
    <t>19. Política de Control Interno</t>
  </si>
  <si>
    <t>18. Política de Gestión del Conocimiento y la Innovación</t>
  </si>
  <si>
    <t>17. Política de Gestión de la Información Estadística</t>
  </si>
  <si>
    <t>16. Política de Gestión Documental</t>
  </si>
  <si>
    <t>15. Política de Transparencia, acceso a la información pública y lucha contra la corrupción</t>
  </si>
  <si>
    <t>14. Política de Seguimiento y Evaluación del Desempeño Institucional</t>
  </si>
  <si>
    <t>13. Política de Participación Ciudadana en la Gestión Pública</t>
  </si>
  <si>
    <t>12. Política de Racionalización de trámites</t>
  </si>
  <si>
    <t>11. Política de Servicio al ciudadano</t>
  </si>
  <si>
    <t>10. Política de Mejora normativa</t>
  </si>
  <si>
    <t>9. Política de Defensa Jurídica</t>
  </si>
  <si>
    <t>8. Política de Seguridad Digital</t>
  </si>
  <si>
    <t>7. Política Gobierno Digital</t>
  </si>
  <si>
    <t>7. Control Interno</t>
  </si>
  <si>
    <t>6. Política de Fortalecimiento Institucional y Simplificación de Procesos</t>
  </si>
  <si>
    <t>6. Gestión del Conocimiento</t>
  </si>
  <si>
    <t>5. Política compras y contratación pública</t>
  </si>
  <si>
    <t>5. Mejorar la calidad de vida y bien-estar de la ciudadanía a través de políticas, programas y acciones de gestión, innovación, control en vía, prestación de servicios y optimización de la infraestructura para la Movilidad en Bogotá – Región.</t>
  </si>
  <si>
    <t>5. Información y Comunicación</t>
  </si>
  <si>
    <t>4. Política de Gestión Presupuestal y Eficiencia del Gasto Público</t>
  </si>
  <si>
    <t xml:space="preserve">4. Consolidar un equipo humano calificado, comprometido e íntegro fomentando su bien-estar, la lucha contra la corrupción, la protección de recursos públicos y el cumplimiento normativo. </t>
  </si>
  <si>
    <t>4. entidad moderna que genere confianza en la ciudadanía</t>
  </si>
  <si>
    <t>4. equipo humano que genera confianza en la ciudadanía y en la entidad</t>
  </si>
  <si>
    <t>4. Evaluación de Resultados</t>
  </si>
  <si>
    <t>3. Política de Planeación Institucional</t>
  </si>
  <si>
    <t xml:space="preserve">3. Fortalecer el uso de medios de transporte sostenibles y alternativos mediante políticas de movilidad amigables con el ambiente y con un enfoque diferencial e incluyente. </t>
  </si>
  <si>
    <t>3. estrategias innovadoras en la gestión y control en el espacio público así como en sus trámites y servicios</t>
  </si>
  <si>
    <t>3. gestión de trámites y servicios integral y transparente</t>
  </si>
  <si>
    <t>3. Gestión con Valores para los resultados</t>
  </si>
  <si>
    <t>2. Política de Integridad</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</si>
  <si>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</si>
  <si>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</si>
  <si>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2. promoción de hábitos y comportamientos seguros, gestión de la infraestructura que articule los sistemas de movilidad</t>
  </si>
  <si>
    <t>2. promover la cultura ciudadana, la protección de la vida, el espacio público para la movilidad y el uso eficiente de medios de transporte en Bogotá y la región</t>
  </si>
  <si>
    <t>2. Direccionamiento Estrategico</t>
  </si>
  <si>
    <t xml:space="preserve">1. Proteger vidas en el espacio público para la movilidad, a través de la formulación e implementación de proyectos e intervenciones, así como el fomento de la cultura ciudadana. </t>
  </si>
  <si>
    <t>1. ser modelo en la construcción e implementación de soluciones de movilidad accesibles, seguras e incluyentes, que permitan a la ciudadanía moverse de manera eficiente en la ciudad</t>
  </si>
  <si>
    <t>1. formular e implementar políticas y estrategias para una movilidad segura, sostenible, inclusiva y accesible, que contribuyan al bien-estar y la calidad de vida de la ciudadanía</t>
  </si>
  <si>
    <t>Politicas MIPG</t>
  </si>
  <si>
    <t>Dimensiones MIPG</t>
  </si>
  <si>
    <t>12</t>
  </si>
  <si>
    <t>01</t>
  </si>
  <si>
    <t>2025</t>
  </si>
  <si>
    <t>% satisfacción=(PS/MAXS)*100
PS: Promedio de satisfacción de cada uno de los cursos ejecutados a través del contrato interadministrativo por el cual se ejecutó el PIC 2025 Total de respuestas satisfactorias
MAXS: Corresponde al máximo nivel que puede lograrse de satisfacción.</t>
  </si>
  <si>
    <t>Milena Astrid Torres Giraldo</t>
  </si>
  <si>
    <t xml:space="preserve">Julio César Bustos Roa - Milena Astrid Torres Giraldo - </t>
  </si>
  <si>
    <t>Magnitud Programada
Vigencia_ 2025</t>
  </si>
  <si>
    <t>Magnitud Programada
Vigencia_2026</t>
  </si>
  <si>
    <t>Magnitud Programada
Vigencia_ 2027</t>
  </si>
  <si>
    <t>Magnitud Programada
Vigencia_2028</t>
  </si>
  <si>
    <t xml:space="preserve">                                              Código: PE01-PR01-F11</t>
  </si>
  <si>
    <t>Porcentaje de ejecución de actividades del plan anual de trabajo del Sistema de Gestión de Seguridad y Salud en el Trabajo (SG-SST).</t>
  </si>
  <si>
    <t>31</t>
  </si>
  <si>
    <t>Cronograma de actividades del plan anual de trabajo del Sistema de Gestión de Seguridad y Salud en el Trabajo (SG-SST), con los respectivos registros.</t>
  </si>
  <si>
    <t>Porcentaje (%)</t>
  </si>
  <si>
    <t>* Decreto 1072 de 2015: Por medio del cual se expide el Decreto Único Reglamentario del Sector Trabajo, Capítulo 6: Sistema de Gestión de la Seguridad y Salud en el Trabajo (SG–SST).
* Decreto 612 de 2018: Por el cual se fijan directrices para la integración de los planes institucionales y estratégicos al Plan de Acción por parte de las entidades del Estado.
* Resolución 312 de 2019: Se definen estándares mínimos del Sistema de Gestión de la Seguridad y Salud en el Trabajo SG-SST. Articulo 16.
* Norma ISO 45001:2018: Norma ISO 45001:2018. Numeral 6.2.2.</t>
  </si>
  <si>
    <t>Medir la ejecución de las actividades del plan anual de trabajo del Sistema de Gestión de Seguridad y Salud en el Trabajo (SG-SST), con el fin de garantizar el cumplimiento de los requisitos mínimos del SG-SST.</t>
  </si>
  <si>
    <t>Corresponde a la sumatoria de la cantidad de actividades ejecutadas en el periodo frente a la sumatoria de la cantidad  de actividades programadas en el período.</t>
  </si>
  <si>
    <t>(Numero de actividades del Plan de Trabajo del SG-SST ejecutadas en el periodo / Número de actividades del Plan de Trabajo del SG-SST programadas en el periodo)*100</t>
  </si>
  <si>
    <t>Número de actividades ejecutadas</t>
  </si>
  <si>
    <t>Número de actividades programadas</t>
  </si>
  <si>
    <t>Cronograma de actividades del plan anual de trabajo del Sistema de Gestión de Seguridad y Salud en el Trabajo (SG-SST).</t>
  </si>
  <si>
    <t>Sumatoria de la cantidad de actividades del cronograma del plan anual de trabajo del SG-SST, ejecutadas en el periodo.</t>
  </si>
  <si>
    <t>Sumatoria de la cantidad de actividades del cronograma del plan anual de trabajo del SG-SST, programadas en el periodo.</t>
  </si>
  <si>
    <t>María Teresa Rodríguez Leal</t>
  </si>
  <si>
    <t>Lady Johanna Blanco Sacristán</t>
  </si>
  <si>
    <t>Porcentaje de gestión de las medidas de intervención definidas para los peligros identificados en la matriz de identificación de peligros, evaluación y valoración de riesgos.</t>
  </si>
  <si>
    <t>Matriz seguimiento medidas de intervención - Matriz de identificación de peligros, evaluación y valoración de riesgos.</t>
  </si>
  <si>
    <t>* Decreto 1072 de 2015: Por medio del cual se expide el Decreto Único Reglamentario del Sector Trabajo, Capítulo 6: Sistema de Gestión de la Seguridad y Salud en el Trabajo (SG–SST).
* Resolución 312 de 2019: Se definen estándares mínimos del Sistema de Gestión de la Seguridad y Salud en el Trabajo SG-SST. Articulo 16.
* Norma ISO 45001:2018: Norma ISO 45001:2018. Numeral 8.1.2.</t>
  </si>
  <si>
    <t>Medir la gestión de las medidas de intervención definidas para los peligros identificados en la matriz de identificación de peligros, evaluación y valoración de riesgos; con el fin de garantizar la eliminación y/o mitigación de los peligros y riesgos identificados.</t>
  </si>
  <si>
    <t>Corresponde a la sumatoria de la cantidad de medidas de intervención gestionadas en el periodo frente a la sumatoria de la cantidad  de medidas de intervención programadas a gestionarse en el periodo</t>
  </si>
  <si>
    <t>(Número de medidas de intervención gestionadas en el periodo  / Número de medidas de intervención programadas a gestionarse en el periodo)*100</t>
  </si>
  <si>
    <t>Número de medidas de intervención gestionadas</t>
  </si>
  <si>
    <t>Número de medidas de intervención programadas a gestionarse</t>
  </si>
  <si>
    <t>Sumatoria de la cantidad de medidas de intervención gestionadas en el periodo.</t>
  </si>
  <si>
    <t>Sumatoria de la cantidad de medidas de intervención programadas a gestionarse en el periodo.</t>
  </si>
  <si>
    <t>Porcentaje de cumplimiento de los requisitos legales aplicables en materia de Seguridad y Salud en el Trabajo.</t>
  </si>
  <si>
    <t>Informe auditoría evaluación de requisitos legales.</t>
  </si>
  <si>
    <t>PDF</t>
  </si>
  <si>
    <t>* Decreto 1072 de 2015: Por medio del cual se expide el Decreto Único Reglamentario del Sector Trabajo, Capítulo 6: Sistema de Gestión de la Seguridad y Salud en el Trabajo (SG–SST).
* Resolución 312 de 2019: Se definen estándares mínimos del Sistema de Gestión de la Seguridad y Salud en el Trabajo SG-SST. Articulo 16.
* Norma ISO 45001:2018: Norma ISO 45001:2018. Numeral 9.1.2.</t>
  </si>
  <si>
    <t>Medir el cumplimiento de requisitos legales aplicables en materia de Seguridad y Salud en el Trabajo, con el fin de garantizar el cumplimiento de la normatividad legal vigente.</t>
  </si>
  <si>
    <t>Corresponde a la sumatoria de los requisitos legales aplicables que se cumplen frente a la sumatoria de los requisitos legales aplicables.</t>
  </si>
  <si>
    <t>(Número de requisitos legales aplicables que se cumplen total o parcialmente / Número de requisitos legales aplicables)*100</t>
  </si>
  <si>
    <t>Número de requisitos legales aplicables que se cumplen total o parcialmente</t>
  </si>
  <si>
    <t>Número de requisitos legales aplicables</t>
  </si>
  <si>
    <t>Sumatoria de requisitos legales aplicables que se cumplen total o parcialmente.</t>
  </si>
  <si>
    <t>Sumatoria de requisitos legales aplicables.</t>
  </si>
  <si>
    <t>Definir, aprobar y divulgar el plan anual de  trabajo del SG-SST para la vigencia.</t>
  </si>
  <si>
    <t>Elaborar el Plan Anual de Trabajo del Sistema de Gestión de Seguridad y Salud en el Trabajo (SG-SST), con sus respectivos anexos: Cronograma y plan de capacitación.</t>
  </si>
  <si>
    <t>Solicitar aprobación y divulgar el Plan Anual de Trabajo del Sistema de Gestión de Seguridad y Salud en el Trabajo (SG-SST), con sus respectivos anexos: Cronograma y plan de capacitación.</t>
  </si>
  <si>
    <t>Ejecutar y realizar seguimiento al cumplimiento del cronograma del Plan Anual de Trabajo del SG-SST.</t>
  </si>
  <si>
    <t>Ejecutar las actividades programadas en el cronograma del plan anual de trabajo del SG-SST.</t>
  </si>
  <si>
    <t>Realizar seguimiento a la ejecución de las actividades programadas en el cronograma del plan anual de trabajo del SG-SST.</t>
  </si>
  <si>
    <t>Revisión del procedimiento, actualización y socialización de la Matriz de identificación de peligros, evaluación y valoración de los riesgos y determinación de controles de la entidad.</t>
  </si>
  <si>
    <t>Revisión del procedimiento para la identificación de peligros, evaluación y valoración de riesgos y determinación de controles y el formato de Matriz de identificación de peligros, evaluación y valoración de los riesgos y determinación de controles.</t>
  </si>
  <si>
    <t>Actualización y socialización de la matriz de identificación de peligros, evaluación y valoración de los riesgos y determinación de controles.</t>
  </si>
  <si>
    <t>Gestionar y realizar seguimiento a la implementación de las medidas de intervención establecidas en la matriz de identificación de peligros, evaluación y valoración de riesgos y determinación de controles.</t>
  </si>
  <si>
    <t>Actualización de la Matriz de seguimiento medidas de intervención.</t>
  </si>
  <si>
    <t>Realizar seguimiento a la gestión de las medidas de intervención definidas para los peligros, identificados en la matriz de identificación de peligros, evaluación y valoración de riesgos.</t>
  </si>
  <si>
    <t>Suministrar la información para la actualización de la matriz de cumplimento legal de la entidad, en lo relacionado con requisitos legales aplicables en materia de Seguridad y Salud en el Trabajo.</t>
  </si>
  <si>
    <t>Realizar la identificación de requisitos legales aplicables a la entidad en materia de Seguridad y Salud en el Trabajo y definir mecanismos para asegurar su cumplimiento (Socializar la información al equipo de SST).</t>
  </si>
  <si>
    <t>Reportar a la Dirección de Normatividad y Concepto, la información relacionada con la actualización de la matriz de cumplimiento legal de la entidad; en lo relacionado con requisitos en materia de SST.</t>
  </si>
  <si>
    <t>Programar, organizar y desarrollar auditoria de evaluación de requisitos legales.</t>
  </si>
  <si>
    <t>Recepción, análisis y socialización del informe de auditoría de evaluación de requisitos legales y definición e implementación de los planes de mejora a partir de los resultados de esta auditoria.</t>
  </si>
  <si>
    <t>Formular y realizar el seguimiento de los planes de mejoramiento derivados de auditorias, evaluaciones, seguimientos, entre otros.</t>
  </si>
  <si>
    <t>Formular los planes de mejoramiento derivados de   auditorias, evaluaciones, seguimientos, entre otros.</t>
  </si>
  <si>
    <t>Realizar el seguimiento de los planes de mejoramiento derivados de auditorias, evaluaciones, seguimientos, entre otros.</t>
  </si>
  <si>
    <t>Gestionar las actividades necesarias para la identificación de oportunidades de mejora del SG-SST.</t>
  </si>
  <si>
    <t>Programar, organizar y desarrollar la auditoria interna del SG-SST y la auditoría certificación del SG-SST bajo la norma NTC 45001:2018.</t>
  </si>
  <si>
    <t>Recepción, análisis y socialización de los informes de auditoría y definición e implementación de los planes de mejora a partir de los resultados de estas auditorias.</t>
  </si>
  <si>
    <t>(Sumatoria  de avances ejecutados / sumatoria de avance programado)*100%</t>
  </si>
  <si>
    <t>POA Dirección de Talento Humano
Meta 4-  Alcanzar el 80% porciento de satisfacción en las actividades realizadas en el marco del programa de bienestar, a través de la aplicación de encuestas</t>
  </si>
  <si>
    <t>POA Dirección de Talento Humano
Meta 7 -  Cerrar el 100% de acciones implementadas en los PMP</t>
  </si>
  <si>
    <t>Aumentar el 10% del total de conocimiento sobre el tema de la capacitación realizada</t>
  </si>
  <si>
    <t>Porcentaje de satisfacción en las
capacitaciones interinstitucionales según encuestas aplicadas</t>
  </si>
  <si>
    <t xml:space="preserve">POA Dirección de Talento Humano
Meta 3 - Actualizar el 100% de la base de datos de la planta de personal, identificando y gestionando vacantes definitivas y/o temporales, incluyendo su provisión cuando corresponda. </t>
  </si>
  <si>
    <t xml:space="preserve">Porcentaje de actualización de la base de datos de la planta de personal, incluyendo identificación y provisión de vacantes. </t>
  </si>
  <si>
    <t xml:space="preserve">Cumplir al 98.55% de las metas establecidas en los planes definidos (Plan Institucional de Capacitación, Plan Anual de Vacantes; Plan de Previsión de Recursos Humanos, Plan de Bienestar Social e Incentivos, Plan de SST) </t>
  </si>
  <si>
    <t xml:space="preserve">Actualizar el 100% de la base de datos de la planta de personal, identificando y gestionando vacantes definitivas y/o temporales, incluyendo su provisión cuando corresponda. </t>
  </si>
  <si>
    <t>Alcanzar el 80% porciento de satisfacción en las actividades realizadas en el marco del programa de bienestar, a través de la aplicación de encuestas</t>
  </si>
  <si>
    <t xml:space="preserve">POA Dirección de Talento Humano
Meta 5 -  Aumentar el 10% del total de conocimiento sobre el tema de la capacitación realizada. </t>
  </si>
  <si>
    <t xml:space="preserve">Obtener un puntaje superior a 96,42% en la Política de Gestión Estratégica del Talento Humano de la  evaluación anual de desempeño institucional del FURAG </t>
  </si>
  <si>
    <t>Ejecutar el 100% del cronograma del plan de trabajo del Sistema de Gestión de Seguridad y Salud en el Trabajo (SG-SST).</t>
  </si>
  <si>
    <t>Gestionar mínimo el 100% de las medidas de intervención definidas para los peligros identificados en la matriz de identificación de peligros, evaluación y valoración de riesgos.</t>
  </si>
  <si>
    <t>Cumplir mínimo con el 100% de requisitos legales aplicables a la SDM en materia de Seguridad y Salud en el Trabajo.</t>
  </si>
  <si>
    <r>
      <t xml:space="preserve">POA Dirección de Talento Humano
Meta 2- Alcanzar el </t>
    </r>
    <r>
      <rPr>
        <sz val="10"/>
        <rFont val="Calibri"/>
        <family val="2"/>
      </rPr>
      <t>80%</t>
    </r>
    <r>
      <rPr>
        <sz val="10"/>
        <color rgb="FFFF0000"/>
        <rFont val="Calibri"/>
        <family val="2"/>
      </rPr>
      <t xml:space="preserve"> </t>
    </r>
    <r>
      <rPr>
        <sz val="10"/>
        <color theme="1"/>
        <rFont val="Calibri"/>
        <family val="2"/>
      </rPr>
      <t>de satisfacción en las capacitaciones incluidas en el contrato interadministrativo por el cual se ejecuta el plan institucional de capacitación – PIC 2025 de acuerdo con los Resultado de las encuestas aplicadas a los(as) servidores(as) de la SDM que participaron en las jornadas de capacitación</t>
    </r>
  </si>
  <si>
    <t xml:space="preserve">POA Dirección de Talento Humano
Meta 6 -  Obtener un puntaje superior a 96,42% en la Política de Gestión Estratégica del Talento Humano de la  evaluación anual de desempeño institucional del FURAG </t>
  </si>
  <si>
    <t>POA Dirección de Talento Humano
Meta 8 -  Ejecutar el 100% del cronograma del plan de trabajo del Sistema de Gestión de Seguridad y Salud en el Trabajo (SG-SST).</t>
  </si>
  <si>
    <t>POA Dirección de Talento Humano
Meta 9 -  Gestionar mínimo el 100% de las medidas de intervención definidas para los peligros identificados en la matriz de identificación de peligros, evaluación y valoración de riesgos.</t>
  </si>
  <si>
    <t>POA Dirección de Talento Humano
Meta 10 -  Cumplir mínimo con el 100% de requisitos legales aplicables a la SDM en materia de Seguridad y Salud en el Trabajo.</t>
  </si>
  <si>
    <t>Magnitud  Ejecutada 2025</t>
  </si>
  <si>
    <t>Magnitud  Ejecutada
2026</t>
  </si>
  <si>
    <t>Magnitud  Ejecutada 2027</t>
  </si>
  <si>
    <t>Magnitud  Ejecutada 2028</t>
  </si>
  <si>
    <r>
      <t>POA Dirección de Talento Humano
Meta 1 - Cumplir al</t>
    </r>
    <r>
      <rPr>
        <sz val="10"/>
        <rFont val="Calibri"/>
        <family val="2"/>
      </rPr>
      <t xml:space="preserve"> 98.54%</t>
    </r>
    <r>
      <rPr>
        <sz val="10"/>
        <color rgb="FFFF0000"/>
        <rFont val="Calibri"/>
        <family val="2"/>
      </rPr>
      <t xml:space="preserve"> </t>
    </r>
    <r>
      <rPr>
        <sz val="10"/>
        <color theme="1"/>
        <rFont val="Calibri"/>
        <family val="2"/>
      </rPr>
      <t xml:space="preserve">de las metas establecidas en los planes definidos (Plan Institucional de Capacitación, Plan Anual de Vacantes; Plan de Previsión de Recursos Humanos, Plan de Bienestar Social e Incentivos, Plan de SST) </t>
    </r>
  </si>
  <si>
    <t xml:space="preserve">Cumplir al 98.54% de las metas establecidas en los planes definidos (Plan Institucional de Capacitación, Plan Anual de Vacantes; Plan de Previsión de Recursos Humanos, Plan de Bienestar Social e Incentivos, Plan de SST) </t>
  </si>
  <si>
    <t>98.54</t>
  </si>
  <si>
    <t>98.54%</t>
  </si>
  <si>
    <t>%</t>
  </si>
  <si>
    <t>Alcanzar el 80% de satisfacción en las capacitaciones incluidas en el contrato interadministrativo por el cual se ejecuta el plan institucional de capacitación – PIC 2025 de acuerdo con los Resultado de las encuestas aplicadas a los(as) servidores(as) de la SDM que participaron en las jornadas de capacitación</t>
  </si>
  <si>
    <t>Evaluación del cumplimiento de los requisitos normativos de SST definidos en la matriz de cumplimiento leg|al de la entidad.</t>
  </si>
  <si>
    <t>Obtener una calificación superior a 96 en la política de Gestión Estratégica de Talento Humano de la vigencia anterior</t>
  </si>
  <si>
    <t>Julio César Bustos Roa - 
Nely Constanza Rodriguez Pinilla  Ana Carolina Martínez Niño</t>
  </si>
  <si>
    <t>Nely Constanza Rodriguez Pinilla    Ana Carolina Martínez Niño</t>
  </si>
  <si>
    <t>Nely Constanza Rodriguez Panilla  Ana Carolina Martínez Niño</t>
  </si>
  <si>
    <t>Julio César Bustos Roa - 
Nely Constanza Rodriguez Panilla    Ana Carolina Martínez Niño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</si>
</sst>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d/m/yyyy"/>
    <numFmt numFmtId="166" formatCode="0.000%"/>
  </numFmts>
  <fonts count="64" x14ac:knownFonts="1">
    <font>
      <sz val="11"/>
      <color theme="1"/>
      <name val="Calibri"/>
      <scheme val="minor"/>
    </font>
    <font>
      <sz val="11"/>
      <color theme="1"/>
      <name val="Calibri"/>
      <family val="2"/>
      <scheme val="minor"/>
    </font>
    <font>
      <sz val="11"/>
      <color theme="1"/>
      <name val="Calibri"/>
      <family val="2"/>
      <scheme val="minor"/>
    </font>
    <font>
      <sz val="11"/>
      <name val="Calibri"/>
      <family val="2"/>
    </font>
    <font>
      <sz val="10"/>
      <color theme="1"/>
      <name val="Calibri"/>
      <family val="2"/>
    </font>
    <font>
      <sz val="10"/>
      <color theme="0"/>
      <name val="Calibri"/>
      <family val="2"/>
    </font>
    <font>
      <sz val="10"/>
      <color theme="1"/>
      <name val="Arial"/>
      <family val="2"/>
    </font>
    <font>
      <sz val="9"/>
      <color rgb="FF747474"/>
      <name val="Arial"/>
      <family val="2"/>
    </font>
    <font>
      <sz val="11"/>
      <color theme="1"/>
      <name val="Calibri"/>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1"/>
      <color theme="1"/>
      <name val="Arial"/>
      <family val="2"/>
    </font>
    <font>
      <b/>
      <sz val="16"/>
      <color theme="0"/>
      <name val="Century Gothic"/>
      <family val="2"/>
    </font>
    <font>
      <b/>
      <sz val="11"/>
      <color rgb="FF738030"/>
      <name val="Arial"/>
      <family val="2"/>
    </font>
    <font>
      <sz val="11"/>
      <color rgb="FF738030"/>
      <name val="Arial"/>
      <family val="2"/>
    </font>
    <font>
      <b/>
      <sz val="11"/>
      <color rgb="FF3CB1EC"/>
      <name val="Arial"/>
      <family val="2"/>
    </font>
    <font>
      <b/>
      <sz val="8"/>
      <color theme="1"/>
      <name val="Arial"/>
      <family val="2"/>
    </font>
    <font>
      <sz val="11"/>
      <color theme="1"/>
      <name val="Century Gothic"/>
      <family val="2"/>
    </font>
    <font>
      <b/>
      <sz val="11"/>
      <color theme="1"/>
      <name val="Arial"/>
      <family val="2"/>
    </font>
    <font>
      <b/>
      <sz val="11"/>
      <color theme="0"/>
      <name val="Arial"/>
      <family val="2"/>
    </font>
    <font>
      <b/>
      <u/>
      <sz val="11"/>
      <color rgb="FF0000FF"/>
      <name val="Arial"/>
      <family val="2"/>
    </font>
    <font>
      <b/>
      <sz val="10"/>
      <color theme="1"/>
      <name val="Calibri"/>
      <family val="2"/>
    </font>
    <font>
      <sz val="10"/>
      <color rgb="FF7F7F7F"/>
      <name val="Calibri"/>
      <family val="2"/>
    </font>
    <font>
      <b/>
      <sz val="10"/>
      <color theme="0"/>
      <name val="Calibri"/>
      <family val="2"/>
    </font>
    <font>
      <sz val="9"/>
      <color theme="0"/>
      <name val="Calibri"/>
      <family val="2"/>
    </font>
    <font>
      <sz val="10"/>
      <color rgb="FF000000"/>
      <name val="Arial"/>
      <family val="2"/>
    </font>
    <font>
      <u/>
      <sz val="11"/>
      <color theme="10"/>
      <name val="Calibri"/>
      <family val="2"/>
    </font>
    <font>
      <sz val="11"/>
      <color theme="9"/>
      <name val="Arial"/>
      <family val="2"/>
    </font>
    <font>
      <b/>
      <sz val="11"/>
      <color rgb="FF000000"/>
      <name val="Arial"/>
      <family val="2"/>
    </font>
    <font>
      <sz val="10"/>
      <color theme="1"/>
      <name val="Calibri"/>
      <family val="2"/>
    </font>
    <font>
      <sz val="12"/>
      <color theme="1"/>
      <name val="Calibri"/>
      <family val="2"/>
      <scheme val="minor"/>
    </font>
    <font>
      <sz val="12"/>
      <color theme="9"/>
      <name val="Calibri"/>
      <family val="2"/>
      <scheme val="minor"/>
    </font>
    <font>
      <b/>
      <sz val="12"/>
      <name val="Calibri"/>
      <family val="2"/>
      <scheme val="minor"/>
    </font>
    <font>
      <u/>
      <sz val="12"/>
      <color theme="10"/>
      <name val="Calibri"/>
      <family val="2"/>
      <scheme val="minor"/>
    </font>
    <font>
      <b/>
      <sz val="12"/>
      <color rgb="FF82892B"/>
      <name val="Calibri"/>
      <family val="2"/>
      <scheme val="minor"/>
    </font>
    <font>
      <b/>
      <sz val="16"/>
      <color rgb="FF82892B"/>
      <name val="Calibri"/>
      <family val="2"/>
      <scheme val="minor"/>
    </font>
    <font>
      <b/>
      <sz val="12"/>
      <color theme="9"/>
      <name val="Calibri"/>
      <family val="2"/>
      <scheme val="minor"/>
    </font>
    <font>
      <b/>
      <sz val="12"/>
      <color rgb="FF879739"/>
      <name val="Calibri"/>
      <family val="2"/>
      <scheme val="minor"/>
    </font>
    <font>
      <u/>
      <sz val="12"/>
      <color theme="9"/>
      <name val="Calibri"/>
      <family val="2"/>
      <scheme val="minor"/>
    </font>
    <font>
      <sz val="12"/>
      <color theme="0"/>
      <name val="Calibri"/>
      <family val="2"/>
      <scheme val="minor"/>
    </font>
    <font>
      <sz val="12"/>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b/>
      <sz val="10"/>
      <color theme="1"/>
      <name val="Calibri"/>
      <family val="2"/>
      <scheme val="minor"/>
    </font>
    <font>
      <sz val="10"/>
      <name val="Calibri"/>
      <family val="2"/>
      <scheme val="minor"/>
    </font>
    <font>
      <sz val="8"/>
      <color theme="1"/>
      <name val="Arial"/>
      <family val="2"/>
    </font>
    <font>
      <sz val="8"/>
      <name val="Calibri"/>
      <family val="2"/>
    </font>
    <font>
      <sz val="9"/>
      <color theme="0"/>
      <name val="Calibri"/>
      <family val="2"/>
      <scheme val="minor"/>
    </font>
    <font>
      <sz val="10"/>
      <color theme="0"/>
      <name val="Calibri"/>
      <family val="2"/>
      <scheme val="minor"/>
    </font>
    <font>
      <sz val="11"/>
      <color theme="1"/>
      <name val="Calibri"/>
      <family val="2"/>
      <scheme val="minor"/>
    </font>
    <font>
      <sz val="10"/>
      <name val="Arial"/>
      <family val="2"/>
    </font>
    <font>
      <sz val="10"/>
      <color rgb="FF7F7F7F"/>
      <name val="Calibri"/>
      <family val="2"/>
      <scheme val="minor"/>
    </font>
    <font>
      <sz val="9"/>
      <color theme="1"/>
      <name val="Calibri"/>
      <family val="2"/>
      <scheme val="minor"/>
    </font>
    <font>
      <sz val="11"/>
      <name val="Calibri"/>
      <family val="2"/>
      <scheme val="minor"/>
    </font>
    <font>
      <b/>
      <sz val="11"/>
      <name val="Calibri"/>
      <family val="2"/>
      <scheme val="minor"/>
    </font>
    <font>
      <sz val="10"/>
      <color rgb="FFFF0000"/>
      <name val="Calibri"/>
      <family val="2"/>
    </font>
    <font>
      <sz val="10"/>
      <name val="Calibri"/>
      <family val="2"/>
    </font>
    <font>
      <b/>
      <sz val="10"/>
      <name val="Calibri"/>
      <family val="2"/>
    </font>
  </fonts>
  <fills count="36">
    <fill>
      <patternFill patternType="none"/>
    </fill>
    <fill>
      <patternFill patternType="gray125"/>
    </fill>
    <fill>
      <patternFill patternType="solid">
        <fgColor theme="0"/>
        <bgColor theme="0"/>
      </patternFill>
    </fill>
    <fill>
      <patternFill patternType="solid">
        <fgColor rgb="FF97A606"/>
        <bgColor rgb="FF97A606"/>
      </patternFill>
    </fill>
    <fill>
      <patternFill patternType="solid">
        <fgColor rgb="FFFFFFFF"/>
        <bgColor rgb="FFFFFFFF"/>
      </patternFill>
    </fill>
    <fill>
      <patternFill patternType="solid">
        <fgColor rgb="FFC7D389"/>
        <bgColor rgb="FFC7D389"/>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A5A5A5"/>
        <bgColor rgb="FFA5A5A5"/>
      </patternFill>
    </fill>
    <fill>
      <patternFill patternType="solid">
        <fgColor rgb="FF7F7F7F"/>
        <bgColor rgb="FF7F7F7F"/>
      </patternFill>
    </fill>
    <fill>
      <patternFill patternType="solid">
        <fgColor rgb="FFAEABAB"/>
        <bgColor rgb="FFAEABAB"/>
      </patternFill>
    </fill>
    <fill>
      <patternFill patternType="solid">
        <fgColor rgb="FF545D03"/>
        <bgColor rgb="FF545D03"/>
      </patternFill>
    </fill>
    <fill>
      <patternFill patternType="solid">
        <fgColor rgb="FF525252"/>
        <bgColor rgb="FF525252"/>
      </patternFill>
    </fill>
    <fill>
      <patternFill patternType="solid">
        <fgColor rgb="FF808E00"/>
        <bgColor rgb="FF808E00"/>
      </patternFill>
    </fill>
    <fill>
      <patternFill patternType="solid">
        <fgColor rgb="FFD8D8D8"/>
        <bgColor rgb="FFD8D8D8"/>
      </patternFill>
    </fill>
    <fill>
      <patternFill patternType="solid">
        <fgColor rgb="FFBFBFBF"/>
        <bgColor rgb="FFBFBFBF"/>
      </patternFill>
    </fill>
    <fill>
      <patternFill patternType="solid">
        <fgColor rgb="FFFFFF00"/>
        <bgColor indexed="64"/>
      </patternFill>
    </fill>
    <fill>
      <patternFill patternType="solid">
        <fgColor theme="2" tint="-0.14999847407452621"/>
        <bgColor indexed="64"/>
      </patternFill>
    </fill>
    <fill>
      <patternFill patternType="solid">
        <fgColor theme="2" tint="-0.14999847407452621"/>
        <bgColor rgb="FFDEEAF6"/>
      </patternFill>
    </fill>
    <fill>
      <patternFill patternType="solid">
        <fgColor theme="2" tint="-0.14999847407452621"/>
        <bgColor rgb="FFE2EFD9"/>
      </patternFill>
    </fill>
    <fill>
      <patternFill patternType="solid">
        <fgColor theme="0"/>
        <bgColor indexed="64"/>
      </patternFill>
    </fill>
    <fill>
      <patternFill patternType="solid">
        <fgColor theme="0" tint="-4.9989318521683403E-2"/>
        <bgColor indexed="64"/>
      </patternFill>
    </fill>
    <fill>
      <patternFill patternType="solid">
        <fgColor rgb="FF97A606"/>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indexed="9"/>
        <bgColor indexed="64"/>
      </patternFill>
    </fill>
    <fill>
      <patternFill patternType="solid">
        <fgColor theme="6" tint="0.59999389629810485"/>
        <bgColor indexed="64"/>
      </patternFill>
    </fill>
    <fill>
      <patternFill patternType="solid">
        <fgColor theme="6" tint="0.59999389629810485"/>
        <bgColor rgb="FFBFBFBF"/>
      </patternFill>
    </fill>
    <fill>
      <patternFill patternType="solid">
        <fgColor theme="6" tint="0.59999389629810485"/>
        <bgColor rgb="FFE2EFD9"/>
      </patternFill>
    </fill>
    <fill>
      <patternFill patternType="solid">
        <fgColor theme="2"/>
        <bgColor indexed="64"/>
      </patternFill>
    </fill>
    <fill>
      <patternFill patternType="solid">
        <fgColor theme="5" tint="0.39997558519241921"/>
        <bgColor theme="0"/>
      </patternFill>
    </fill>
    <fill>
      <patternFill patternType="solid">
        <fgColor theme="7" tint="0.59999389629810485"/>
        <bgColor theme="0"/>
      </patternFill>
    </fill>
  </fills>
  <borders count="103">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style="hair">
        <color rgb="FF000000"/>
      </right>
      <top style="hair">
        <color rgb="FF000000"/>
      </top>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hair">
        <color rgb="FF000000"/>
      </left>
      <right/>
      <top style="hair">
        <color rgb="FF000000"/>
      </top>
      <bottom style="hair">
        <color theme="1"/>
      </bottom>
      <diagonal/>
    </border>
    <border>
      <left/>
      <right/>
      <top style="hair">
        <color rgb="FF000000"/>
      </top>
      <bottom style="hair">
        <color theme="1"/>
      </bottom>
      <diagonal/>
    </border>
    <border>
      <left/>
      <right style="hair">
        <color rgb="FF000000"/>
      </right>
      <top style="hair">
        <color rgb="FF000000"/>
      </top>
      <bottom style="hair">
        <color theme="1"/>
      </bottom>
      <diagonal/>
    </border>
    <border>
      <left style="hair">
        <color rgb="FF000000"/>
      </left>
      <right/>
      <top/>
      <bottom style="hair">
        <color rgb="FF000000"/>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hair">
        <color theme="1"/>
      </left>
      <right style="hair">
        <color theme="1"/>
      </right>
      <top style="hair">
        <color theme="1"/>
      </top>
      <bottom/>
      <diagonal/>
    </border>
    <border>
      <left style="hair">
        <color rgb="FF000000"/>
      </left>
      <right/>
      <top style="hair">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theme="1"/>
      </top>
      <bottom/>
      <diagonal/>
    </border>
    <border>
      <left style="hair">
        <color indexed="64"/>
      </left>
      <right style="hair">
        <color indexed="64"/>
      </right>
      <top/>
      <bottom/>
      <diagonal/>
    </border>
    <border>
      <left style="hair">
        <color indexed="64"/>
      </left>
      <right style="hair">
        <color indexed="64"/>
      </right>
      <top style="hair">
        <color rgb="FF000000"/>
      </top>
      <bottom/>
      <diagonal/>
    </border>
  </borders>
  <cellStyleXfs count="7">
    <xf numFmtId="0" fontId="0" fillId="0" borderId="0"/>
    <xf numFmtId="0" fontId="2" fillId="0" borderId="14"/>
    <xf numFmtId="0" fontId="30" fillId="0" borderId="14" applyNumberFormat="0" applyFill="0" applyBorder="0" applyAlignment="0" applyProtection="0">
      <alignment vertical="top"/>
      <protection locked="0"/>
    </xf>
    <xf numFmtId="43" fontId="55" fillId="0" borderId="0" applyFont="0" applyFill="0" applyBorder="0" applyAlignment="0" applyProtection="0"/>
    <xf numFmtId="9" fontId="55" fillId="0" borderId="0" applyFont="0" applyFill="0" applyBorder="0" applyAlignment="0" applyProtection="0"/>
    <xf numFmtId="0" fontId="56" fillId="0" borderId="14"/>
    <xf numFmtId="9" fontId="56" fillId="0" borderId="14" applyFont="0" applyFill="0" applyBorder="0" applyAlignment="0" applyProtection="0"/>
  </cellStyleXfs>
  <cellXfs count="585">
    <xf numFmtId="0" fontId="0" fillId="0" borderId="0" xfId="0"/>
    <xf numFmtId="0" fontId="3" fillId="0" borderId="14" xfId="0" applyFont="1" applyBorder="1"/>
    <xf numFmtId="0" fontId="4" fillId="2" borderId="1" xfId="0" applyFont="1" applyFill="1" applyBorder="1"/>
    <xf numFmtId="0" fontId="4" fillId="2" borderId="20" xfId="0" applyFont="1" applyFill="1" applyBorder="1" applyAlignment="1">
      <alignment horizontal="left" vertical="center"/>
    </xf>
    <xf numFmtId="0" fontId="5" fillId="3" borderId="13" xfId="0" applyFont="1" applyFill="1" applyBorder="1" applyAlignment="1">
      <alignment vertical="center" wrapText="1"/>
    </xf>
    <xf numFmtId="0" fontId="4" fillId="4" borderId="13" xfId="0" applyFont="1" applyFill="1" applyBorder="1" applyAlignment="1">
      <alignment horizontal="center" vertical="center"/>
    </xf>
    <xf numFmtId="0" fontId="5" fillId="3"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10" fontId="4" fillId="4" borderId="26" xfId="0" applyNumberFormat="1" applyFont="1" applyFill="1" applyBorder="1" applyAlignment="1">
      <alignment horizontal="center" vertical="center" wrapText="1"/>
    </xf>
    <xf numFmtId="10" fontId="5" fillId="3" borderId="13" xfId="0" applyNumberFormat="1" applyFont="1" applyFill="1" applyBorder="1" applyAlignment="1">
      <alignment horizontal="center" vertical="center" wrapText="1"/>
    </xf>
    <xf numFmtId="9" fontId="4" fillId="0" borderId="0" xfId="0" applyNumberFormat="1" applyFont="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4" fillId="2" borderId="27" xfId="0" applyFont="1" applyFill="1" applyBorder="1" applyAlignment="1">
      <alignment horizontal="center" vertical="center" wrapText="1"/>
    </xf>
    <xf numFmtId="10" fontId="4" fillId="0" borderId="6" xfId="0" applyNumberFormat="1" applyFont="1" applyBorder="1" applyAlignment="1">
      <alignment horizontal="center" vertical="center" wrapText="1"/>
    </xf>
    <xf numFmtId="165" fontId="4" fillId="0" borderId="13" xfId="0" applyNumberFormat="1" applyFont="1" applyBorder="1" applyAlignment="1">
      <alignment horizontal="center" vertical="center"/>
    </xf>
    <xf numFmtId="0" fontId="4" fillId="0" borderId="13" xfId="0" applyFont="1" applyBorder="1" applyAlignment="1">
      <alignment horizontal="center" vertical="center"/>
    </xf>
    <xf numFmtId="165" fontId="4" fillId="2" borderId="28" xfId="0" applyNumberFormat="1"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5" xfId="0" applyFont="1" applyBorder="1" applyAlignment="1">
      <alignment horizontal="center" vertical="center" wrapText="1"/>
    </xf>
    <xf numFmtId="0" fontId="7" fillId="2" borderId="34" xfId="0" applyFont="1" applyFill="1" applyBorder="1" applyAlignment="1">
      <alignment horizontal="center" vertical="center"/>
    </xf>
    <xf numFmtId="0" fontId="7" fillId="2" borderId="34" xfId="0" applyFont="1" applyFill="1" applyBorder="1" applyAlignment="1">
      <alignment horizontal="left" vertical="center" wrapText="1"/>
    </xf>
    <xf numFmtId="0" fontId="10" fillId="2" borderId="34" xfId="0" applyFont="1" applyFill="1" applyBorder="1" applyAlignment="1">
      <alignment horizontal="center" vertical="center"/>
    </xf>
    <xf numFmtId="0" fontId="10" fillId="2" borderId="34" xfId="0" applyFont="1" applyFill="1" applyBorder="1" applyAlignment="1">
      <alignment horizontal="left" vertical="center" wrapText="1"/>
    </xf>
    <xf numFmtId="0" fontId="7" fillId="0" borderId="34" xfId="0" applyFont="1" applyBorder="1" applyAlignment="1">
      <alignment horizontal="left" vertical="center" wrapText="1"/>
    </xf>
    <xf numFmtId="0" fontId="11" fillId="5" borderId="34" xfId="0" applyFont="1" applyFill="1" applyBorder="1" applyAlignment="1">
      <alignment horizontal="center" vertical="center"/>
    </xf>
    <xf numFmtId="0" fontId="12" fillId="0" borderId="0" xfId="0" applyFont="1"/>
    <xf numFmtId="0" fontId="12" fillId="0" borderId="0" xfId="0" applyFont="1" applyAlignment="1">
      <alignment vertical="center"/>
    </xf>
    <xf numFmtId="0" fontId="11" fillId="6" borderId="34" xfId="0" applyFont="1" applyFill="1" applyBorder="1" applyAlignment="1">
      <alignment horizontal="center" vertical="center"/>
    </xf>
    <xf numFmtId="3" fontId="11" fillId="4" borderId="1" xfId="0" applyNumberFormat="1" applyFont="1" applyFill="1" applyBorder="1" applyAlignment="1">
      <alignment vertical="center"/>
    </xf>
    <xf numFmtId="0" fontId="12" fillId="0" borderId="34" xfId="0" applyFont="1" applyBorder="1" applyAlignment="1">
      <alignment horizontal="left" vertical="center" wrapText="1"/>
    </xf>
    <xf numFmtId="0" fontId="12" fillId="0" borderId="34" xfId="0" applyFont="1" applyBorder="1" applyAlignment="1">
      <alignment vertical="center"/>
    </xf>
    <xf numFmtId="0" fontId="12" fillId="0" borderId="34" xfId="0" applyFont="1" applyBorder="1" applyAlignment="1">
      <alignment horizontal="center" vertical="center"/>
    </xf>
    <xf numFmtId="0" fontId="11" fillId="6" borderId="34" xfId="0" applyFont="1" applyFill="1" applyBorder="1" applyAlignment="1">
      <alignment horizontal="center" wrapTex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44" xfId="0" applyFont="1" applyBorder="1" applyAlignment="1">
      <alignment horizontal="center" vertical="center" wrapText="1"/>
    </xf>
    <xf numFmtId="0" fontId="13" fillId="7" borderId="46" xfId="0" applyFont="1" applyFill="1" applyBorder="1" applyAlignment="1">
      <alignment horizontal="center" vertical="center"/>
    </xf>
    <xf numFmtId="0" fontId="13" fillId="7" borderId="47" xfId="0" applyFont="1" applyFill="1" applyBorder="1" applyAlignment="1">
      <alignment horizontal="center" vertical="center"/>
    </xf>
    <xf numFmtId="0" fontId="13" fillId="7" borderId="48" xfId="0" applyFont="1" applyFill="1" applyBorder="1" applyAlignment="1">
      <alignment horizontal="center" vertical="center"/>
    </xf>
    <xf numFmtId="0" fontId="11" fillId="6" borderId="34" xfId="0" applyFont="1" applyFill="1" applyBorder="1" applyAlignment="1">
      <alignment horizontal="center" vertical="center" wrapText="1"/>
    </xf>
    <xf numFmtId="0" fontId="12" fillId="0" borderId="34" xfId="0" applyFont="1" applyBorder="1"/>
    <xf numFmtId="3" fontId="11" fillId="0" borderId="34" xfId="0" applyNumberFormat="1" applyFont="1" applyBorder="1" applyAlignment="1">
      <alignment horizontal="right"/>
    </xf>
    <xf numFmtId="0" fontId="13" fillId="7" borderId="50" xfId="0" applyFont="1" applyFill="1" applyBorder="1" applyAlignment="1">
      <alignment horizontal="center" vertical="center" wrapText="1"/>
    </xf>
    <xf numFmtId="0" fontId="13" fillId="7" borderId="51" xfId="0" applyFont="1" applyFill="1" applyBorder="1" applyAlignment="1">
      <alignment horizontal="center" vertical="center" wrapText="1"/>
    </xf>
    <xf numFmtId="0" fontId="13" fillId="7" borderId="52" xfId="0" applyFont="1" applyFill="1" applyBorder="1" applyAlignment="1">
      <alignment horizontal="center" vertical="center" wrapText="1"/>
    </xf>
    <xf numFmtId="0" fontId="11" fillId="8" borderId="53" xfId="0" applyFont="1" applyFill="1" applyBorder="1"/>
    <xf numFmtId="0" fontId="12" fillId="8" borderId="54" xfId="0" applyFont="1" applyFill="1" applyBorder="1" applyAlignment="1">
      <alignment horizontal="center"/>
    </xf>
    <xf numFmtId="0" fontId="12" fillId="8" borderId="1" xfId="0" applyFont="1" applyFill="1" applyBorder="1" applyAlignment="1">
      <alignment horizontal="center"/>
    </xf>
    <xf numFmtId="0" fontId="12" fillId="8" borderId="55" xfId="0" applyFont="1" applyFill="1" applyBorder="1" applyAlignment="1">
      <alignment horizontal="center"/>
    </xf>
    <xf numFmtId="3" fontId="12" fillId="0" borderId="34" xfId="0" applyNumberFormat="1" applyFont="1" applyBorder="1"/>
    <xf numFmtId="0" fontId="11" fillId="2" borderId="34" xfId="0" applyFont="1" applyFill="1" applyBorder="1" applyAlignment="1">
      <alignment horizontal="center"/>
    </xf>
    <xf numFmtId="3" fontId="11" fillId="2" borderId="34" xfId="0" applyNumberFormat="1" applyFont="1" applyFill="1" applyBorder="1" applyAlignment="1">
      <alignment horizontal="right"/>
    </xf>
    <xf numFmtId="0" fontId="12" fillId="2" borderId="34" xfId="0" applyFont="1" applyFill="1" applyBorder="1" applyAlignment="1">
      <alignment horizontal="center"/>
    </xf>
    <xf numFmtId="3" fontId="12" fillId="2" borderId="34" xfId="0" applyNumberFormat="1" applyFont="1" applyFill="1" applyBorder="1"/>
    <xf numFmtId="0" fontId="12" fillId="0" borderId="34" xfId="0" applyFont="1" applyBorder="1" applyAlignment="1">
      <alignment vertical="center" wrapText="1"/>
    </xf>
    <xf numFmtId="0" fontId="11" fillId="0" borderId="34" xfId="0" applyFont="1" applyBorder="1" applyAlignment="1">
      <alignment horizontal="center"/>
    </xf>
    <xf numFmtId="0" fontId="11" fillId="5" borderId="34" xfId="0" applyFont="1" applyFill="1" applyBorder="1" applyAlignment="1">
      <alignment horizontal="center"/>
    </xf>
    <xf numFmtId="0" fontId="14" fillId="4" borderId="34" xfId="0" applyFont="1" applyFill="1" applyBorder="1" applyAlignment="1">
      <alignment horizontal="left" vertical="center" wrapText="1"/>
    </xf>
    <xf numFmtId="0" fontId="12" fillId="0" borderId="0" xfId="0" applyFont="1" applyAlignment="1">
      <alignment horizontal="center" vertical="center"/>
    </xf>
    <xf numFmtId="0" fontId="11" fillId="0" borderId="62" xfId="0" applyFont="1" applyBorder="1" applyAlignment="1">
      <alignment horizontal="center"/>
    </xf>
    <xf numFmtId="3" fontId="11" fillId="0" borderId="50" xfId="0" applyNumberFormat="1" applyFont="1" applyBorder="1" applyAlignment="1">
      <alignment horizontal="right"/>
    </xf>
    <xf numFmtId="3" fontId="11" fillId="0" borderId="51" xfId="0" applyNumberFormat="1" applyFont="1" applyBorder="1" applyAlignment="1">
      <alignment horizontal="right"/>
    </xf>
    <xf numFmtId="3" fontId="11" fillId="0" borderId="52" xfId="0" applyNumberFormat="1" applyFont="1" applyBorder="1" applyAlignment="1">
      <alignment horizontal="right"/>
    </xf>
    <xf numFmtId="0" fontId="12" fillId="0" borderId="62" xfId="0" applyFont="1" applyBorder="1" applyAlignment="1">
      <alignment horizontal="center"/>
    </xf>
    <xf numFmtId="3" fontId="12" fillId="0" borderId="50" xfId="0" applyNumberFormat="1" applyFont="1" applyBorder="1"/>
    <xf numFmtId="3" fontId="12" fillId="0" borderId="51" xfId="0" applyNumberFormat="1" applyFont="1" applyBorder="1"/>
    <xf numFmtId="3" fontId="12" fillId="0" borderId="52" xfId="0" applyNumberFormat="1" applyFont="1" applyBorder="1"/>
    <xf numFmtId="0" fontId="14" fillId="0" borderId="34" xfId="0" applyFont="1" applyBorder="1" applyAlignment="1">
      <alignment horizontal="left" vertical="center" wrapText="1"/>
    </xf>
    <xf numFmtId="0" fontId="11" fillId="0" borderId="0" xfId="0" applyFont="1" applyAlignment="1">
      <alignment vertical="center"/>
    </xf>
    <xf numFmtId="0" fontId="12" fillId="0" borderId="30" xfId="0" applyFont="1" applyBorder="1" applyAlignment="1">
      <alignment vertical="center"/>
    </xf>
    <xf numFmtId="0" fontId="12" fillId="0" borderId="13" xfId="0" applyFont="1" applyBorder="1" applyAlignment="1">
      <alignment vertical="center"/>
    </xf>
    <xf numFmtId="0" fontId="12" fillId="0" borderId="34" xfId="0" applyFont="1" applyBorder="1" applyAlignment="1">
      <alignment wrapText="1"/>
    </xf>
    <xf numFmtId="0" fontId="15" fillId="0" borderId="0" xfId="0" applyFont="1"/>
    <xf numFmtId="0" fontId="17" fillId="0" borderId="0" xfId="0" applyFont="1"/>
    <xf numFmtId="0" fontId="18" fillId="0" borderId="0" xfId="0" applyFont="1"/>
    <xf numFmtId="0" fontId="19" fillId="0" borderId="0" xfId="0" applyFont="1"/>
    <xf numFmtId="0" fontId="20" fillId="0" borderId="13" xfId="0" applyFont="1" applyBorder="1" applyAlignment="1">
      <alignment horizontal="center" vertical="center"/>
    </xf>
    <xf numFmtId="0" fontId="21" fillId="0" borderId="13" xfId="0" applyFont="1" applyBorder="1"/>
    <xf numFmtId="0" fontId="23" fillId="10" borderId="13" xfId="0" applyFont="1" applyFill="1" applyBorder="1" applyAlignment="1">
      <alignment horizontal="center" vertical="center" wrapText="1"/>
    </xf>
    <xf numFmtId="0" fontId="22" fillId="0" borderId="13" xfId="0" applyFont="1" applyBorder="1" applyAlignment="1">
      <alignment horizontal="left" vertical="center" wrapText="1"/>
    </xf>
    <xf numFmtId="0" fontId="15" fillId="0" borderId="13" xfId="0" applyFont="1" applyBorder="1" applyAlignment="1">
      <alignment horizontal="left" vertical="center" wrapText="1"/>
    </xf>
    <xf numFmtId="0" fontId="24" fillId="0" borderId="13" xfId="0" applyFont="1" applyBorder="1" applyAlignment="1">
      <alignment horizontal="left" vertical="center" wrapText="1"/>
    </xf>
    <xf numFmtId="0" fontId="15" fillId="0" borderId="13" xfId="0" applyFont="1" applyBorder="1" applyAlignment="1">
      <alignment vertical="center" wrapText="1"/>
    </xf>
    <xf numFmtId="0" fontId="15" fillId="0" borderId="0" xfId="0" applyFont="1" applyAlignment="1">
      <alignment vertical="center" wrapText="1"/>
    </xf>
    <xf numFmtId="0" fontId="22" fillId="0" borderId="0" xfId="0" applyFont="1" applyAlignment="1">
      <alignment horizontal="left" vertical="center"/>
    </xf>
    <xf numFmtId="0" fontId="25" fillId="2" borderId="1" xfId="0" applyFont="1" applyFill="1" applyBorder="1" applyAlignment="1">
      <alignment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left" vertical="center"/>
    </xf>
    <xf numFmtId="0" fontId="4" fillId="2" borderId="1" xfId="0" applyFont="1" applyFill="1" applyBorder="1" applyAlignment="1">
      <alignment vertical="center"/>
    </xf>
    <xf numFmtId="0" fontId="5" fillId="0" borderId="0" xfId="0" applyFont="1" applyAlignment="1">
      <alignment horizontal="center"/>
    </xf>
    <xf numFmtId="0" fontId="5" fillId="11" borderId="68" xfId="0" applyFont="1" applyFill="1" applyBorder="1" applyAlignment="1">
      <alignment horizontal="center" vertical="center" wrapText="1"/>
    </xf>
    <xf numFmtId="0" fontId="5" fillId="12" borderId="68" xfId="0" applyFont="1" applyFill="1" applyBorder="1" applyAlignment="1">
      <alignment horizontal="center" vertical="center" wrapText="1"/>
    </xf>
    <xf numFmtId="0" fontId="5" fillId="13" borderId="68" xfId="0" applyFont="1" applyFill="1" applyBorder="1" applyAlignment="1">
      <alignment horizontal="center" vertical="center" wrapText="1"/>
    </xf>
    <xf numFmtId="0" fontId="5" fillId="14" borderId="68" xfId="0" applyFont="1" applyFill="1" applyBorder="1" applyAlignment="1">
      <alignment horizontal="center" vertical="center" wrapText="1"/>
    </xf>
    <xf numFmtId="0" fontId="28" fillId="14" borderId="68" xfId="0" applyFont="1" applyFill="1" applyBorder="1" applyAlignment="1">
      <alignment horizontal="center" vertical="center" wrapText="1"/>
    </xf>
    <xf numFmtId="0" fontId="27" fillId="10" borderId="69" xfId="0" applyFont="1" applyFill="1" applyBorder="1" applyAlignment="1">
      <alignment horizontal="center" vertical="center" wrapText="1"/>
    </xf>
    <xf numFmtId="0" fontId="5" fillId="15" borderId="68" xfId="0" applyFont="1" applyFill="1" applyBorder="1" applyAlignment="1">
      <alignment horizontal="center" vertical="center" wrapText="1"/>
    </xf>
    <xf numFmtId="0" fontId="5" fillId="15" borderId="13" xfId="0" applyFont="1" applyFill="1" applyBorder="1" applyAlignment="1">
      <alignment horizontal="center" vertical="center" wrapText="1"/>
    </xf>
    <xf numFmtId="0" fontId="5" fillId="13" borderId="13" xfId="0" applyFont="1" applyFill="1" applyBorder="1" applyAlignment="1">
      <alignment horizontal="center" vertical="center" wrapText="1"/>
    </xf>
    <xf numFmtId="0" fontId="27" fillId="10" borderId="13" xfId="0" applyFont="1" applyFill="1" applyBorder="1" applyAlignment="1">
      <alignment horizontal="center" vertical="center" wrapText="1"/>
    </xf>
    <xf numFmtId="164" fontId="4" fillId="16" borderId="68" xfId="0" applyNumberFormat="1" applyFont="1" applyFill="1" applyBorder="1" applyAlignment="1">
      <alignment horizontal="center" vertical="center"/>
    </xf>
    <xf numFmtId="1" fontId="6" fillId="2" borderId="13" xfId="0" applyNumberFormat="1" applyFont="1" applyFill="1" applyBorder="1" applyAlignment="1">
      <alignment horizontal="center" vertical="center"/>
    </xf>
    <xf numFmtId="0" fontId="6" fillId="2" borderId="13" xfId="0" applyFont="1" applyFill="1" applyBorder="1" applyAlignment="1">
      <alignment horizontal="left" vertical="center" wrapText="1"/>
    </xf>
    <xf numFmtId="10" fontId="6" fillId="2" borderId="13" xfId="0" applyNumberFormat="1" applyFont="1" applyFill="1" applyBorder="1" applyAlignment="1">
      <alignment horizontal="center" vertical="center"/>
    </xf>
    <xf numFmtId="10" fontId="4" fillId="2" borderId="13" xfId="0" applyNumberFormat="1" applyFont="1" applyFill="1" applyBorder="1" applyAlignment="1">
      <alignment horizontal="center" vertical="center"/>
    </xf>
    <xf numFmtId="10" fontId="4" fillId="17" borderId="13" xfId="0" applyNumberFormat="1" applyFont="1" applyFill="1" applyBorder="1" applyAlignment="1">
      <alignment horizontal="center" vertical="center" wrapText="1"/>
    </xf>
    <xf numFmtId="10" fontId="4" fillId="2" borderId="13" xfId="0" applyNumberFormat="1" applyFont="1" applyFill="1" applyBorder="1" applyAlignment="1">
      <alignment horizontal="center" vertical="center" wrapText="1"/>
    </xf>
    <xf numFmtId="0" fontId="4" fillId="2" borderId="1" xfId="0" applyFont="1" applyFill="1" applyBorder="1" applyAlignment="1">
      <alignment vertical="center" wrapText="1"/>
    </xf>
    <xf numFmtId="10" fontId="4" fillId="2" borderId="68" xfId="0" applyNumberFormat="1" applyFont="1" applyFill="1" applyBorder="1" applyAlignment="1">
      <alignment horizontal="center" vertical="center"/>
    </xf>
    <xf numFmtId="164" fontId="4" fillId="2" borderId="72" xfId="0" applyNumberFormat="1" applyFont="1" applyFill="1" applyBorder="1" applyAlignment="1">
      <alignment horizontal="center" vertical="center"/>
    </xf>
    <xf numFmtId="10" fontId="4" fillId="16" borderId="68" xfId="0" applyNumberFormat="1" applyFont="1" applyFill="1" applyBorder="1" applyAlignment="1">
      <alignment horizontal="center" vertical="center"/>
    </xf>
    <xf numFmtId="164" fontId="4" fillId="16" borderId="68" xfId="0" applyNumberFormat="1" applyFont="1" applyFill="1" applyBorder="1" applyAlignment="1">
      <alignment vertical="center"/>
    </xf>
    <xf numFmtId="0" fontId="6" fillId="0" borderId="13" xfId="0" applyFont="1" applyBorder="1" applyAlignment="1">
      <alignment horizontal="center" vertical="center"/>
    </xf>
    <xf numFmtId="0" fontId="6" fillId="0" borderId="13" xfId="0" applyFont="1" applyBorder="1" applyAlignment="1">
      <alignment horizontal="left" vertical="center" wrapText="1"/>
    </xf>
    <xf numFmtId="10" fontId="4" fillId="2" borderId="76" xfId="0" applyNumberFormat="1" applyFont="1" applyFill="1" applyBorder="1" applyAlignment="1">
      <alignment horizontal="center" vertical="center" wrapText="1"/>
    </xf>
    <xf numFmtId="10" fontId="4" fillId="0" borderId="13" xfId="0" applyNumberFormat="1" applyFont="1" applyBorder="1" applyAlignment="1">
      <alignment horizontal="center" vertical="center"/>
    </xf>
    <xf numFmtId="10" fontId="4" fillId="2" borderId="26" xfId="0" applyNumberFormat="1" applyFont="1" applyFill="1" applyBorder="1" applyAlignment="1">
      <alignment horizontal="center" vertical="center"/>
    </xf>
    <xf numFmtId="10" fontId="4" fillId="2" borderId="68" xfId="0" applyNumberFormat="1" applyFont="1" applyFill="1" applyBorder="1" applyAlignment="1">
      <alignment horizontal="center" vertical="center" wrapText="1"/>
    </xf>
    <xf numFmtId="1" fontId="6" fillId="0" borderId="13" xfId="0" applyNumberFormat="1" applyFont="1" applyBorder="1" applyAlignment="1">
      <alignment horizontal="center" vertical="center"/>
    </xf>
    <xf numFmtId="0" fontId="4" fillId="2" borderId="68" xfId="0" applyFont="1" applyFill="1" applyBorder="1" applyAlignment="1">
      <alignment horizontal="center" vertical="center" wrapText="1"/>
    </xf>
    <xf numFmtId="164" fontId="4" fillId="2" borderId="13" xfId="0" applyNumberFormat="1" applyFont="1" applyFill="1" applyBorder="1" applyAlignment="1">
      <alignment horizontal="center" vertical="center"/>
    </xf>
    <xf numFmtId="164" fontId="4" fillId="16" borderId="68" xfId="0" applyNumberFormat="1" applyFont="1" applyFill="1" applyBorder="1" applyAlignment="1">
      <alignment vertical="center" wrapText="1"/>
    </xf>
    <xf numFmtId="10" fontId="4" fillId="2" borderId="29" xfId="0" applyNumberFormat="1" applyFont="1" applyFill="1" applyBorder="1" applyAlignment="1">
      <alignment horizontal="center" vertical="center" wrapText="1"/>
    </xf>
    <xf numFmtId="10" fontId="4" fillId="2" borderId="74" xfId="0" applyNumberFormat="1" applyFont="1" applyFill="1" applyBorder="1" applyAlignment="1">
      <alignment horizontal="center" vertical="center" wrapText="1"/>
    </xf>
    <xf numFmtId="10" fontId="4" fillId="16" borderId="13" xfId="0" applyNumberFormat="1" applyFont="1" applyFill="1" applyBorder="1" applyAlignment="1">
      <alignment horizontal="center" vertical="center"/>
    </xf>
    <xf numFmtId="164" fontId="4" fillId="16" borderId="13" xfId="0" applyNumberFormat="1" applyFont="1" applyFill="1" applyBorder="1" applyAlignment="1">
      <alignment horizontal="center" vertical="center"/>
    </xf>
    <xf numFmtId="164" fontId="4" fillId="16" borderId="13" xfId="0" applyNumberFormat="1" applyFont="1" applyFill="1" applyBorder="1" applyAlignment="1">
      <alignment vertical="center"/>
    </xf>
    <xf numFmtId="9" fontId="4" fillId="2" borderId="13" xfId="0" applyNumberFormat="1" applyFont="1" applyFill="1" applyBorder="1" applyAlignment="1">
      <alignment horizontal="center" vertical="center"/>
    </xf>
    <xf numFmtId="164" fontId="4" fillId="0" borderId="71" xfId="0" applyNumberFormat="1" applyFont="1" applyBorder="1" applyAlignment="1">
      <alignment horizontal="center" vertical="center"/>
    </xf>
    <xf numFmtId="9" fontId="4" fillId="0" borderId="13" xfId="0" applyNumberFormat="1" applyFont="1" applyBorder="1" applyAlignment="1">
      <alignment horizontal="center" vertical="center"/>
    </xf>
    <xf numFmtId="10" fontId="6" fillId="0" borderId="13" xfId="0" applyNumberFormat="1" applyFont="1" applyBorder="1" applyAlignment="1">
      <alignment horizontal="center" vertical="center" wrapText="1"/>
    </xf>
    <xf numFmtId="164" fontId="33" fillId="16" borderId="68" xfId="0" applyNumberFormat="1" applyFont="1" applyFill="1" applyBorder="1" applyAlignment="1">
      <alignment vertical="center" wrapText="1"/>
    </xf>
    <xf numFmtId="165" fontId="4" fillId="0" borderId="28" xfId="0" applyNumberFormat="1" applyFont="1" applyBorder="1" applyAlignment="1">
      <alignment horizontal="center" vertical="center"/>
    </xf>
    <xf numFmtId="0" fontId="33" fillId="0" borderId="28" xfId="0" applyFont="1" applyBorder="1" applyAlignment="1">
      <alignment horizontal="center" vertical="center"/>
    </xf>
    <xf numFmtId="0" fontId="3" fillId="0" borderId="28" xfId="0" applyFont="1" applyBorder="1"/>
    <xf numFmtId="0" fontId="4" fillId="0" borderId="29" xfId="0" applyFont="1" applyBorder="1" applyAlignment="1">
      <alignment horizontal="center" vertical="center"/>
    </xf>
    <xf numFmtId="165"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33" fillId="0" borderId="14" xfId="0" applyFont="1" applyBorder="1" applyAlignment="1">
      <alignment horizontal="center" vertical="center"/>
    </xf>
    <xf numFmtId="164" fontId="4" fillId="16" borderId="70" xfId="0" applyNumberFormat="1" applyFont="1" applyFill="1" applyBorder="1" applyAlignment="1">
      <alignment horizontal="center" vertical="center"/>
    </xf>
    <xf numFmtId="164" fontId="4" fillId="16" borderId="73" xfId="0" applyNumberFormat="1" applyFont="1" applyFill="1" applyBorder="1" applyAlignment="1">
      <alignment horizontal="center" vertical="center"/>
    </xf>
    <xf numFmtId="164" fontId="4" fillId="16" borderId="75" xfId="0" applyNumberFormat="1" applyFont="1" applyFill="1" applyBorder="1" applyAlignment="1">
      <alignment horizontal="center" vertical="center"/>
    </xf>
    <xf numFmtId="164" fontId="4" fillId="16" borderId="70" xfId="0" applyNumberFormat="1" applyFont="1" applyFill="1" applyBorder="1" applyAlignment="1">
      <alignment vertical="center"/>
    </xf>
    <xf numFmtId="0" fontId="6" fillId="0" borderId="76" xfId="0" applyFont="1" applyBorder="1" applyAlignment="1">
      <alignment horizontal="center" vertical="center"/>
    </xf>
    <xf numFmtId="164" fontId="4" fillId="16" borderId="26" xfId="0" applyNumberFormat="1" applyFont="1" applyFill="1" applyBorder="1" applyAlignment="1">
      <alignment vertical="center"/>
    </xf>
    <xf numFmtId="164" fontId="4" fillId="20" borderId="68" xfId="0" applyNumberFormat="1" applyFont="1" applyFill="1" applyBorder="1" applyAlignment="1">
      <alignment horizontal="left" vertical="center" wrapText="1"/>
    </xf>
    <xf numFmtId="164" fontId="4" fillId="20" borderId="68" xfId="0" applyNumberFormat="1" applyFont="1" applyFill="1" applyBorder="1" applyAlignment="1">
      <alignment vertical="center"/>
    </xf>
    <xf numFmtId="0" fontId="33" fillId="20" borderId="68" xfId="0" applyFont="1" applyFill="1" applyBorder="1" applyAlignment="1">
      <alignment vertical="center" wrapText="1"/>
    </xf>
    <xf numFmtId="0" fontId="33" fillId="20" borderId="68" xfId="0" applyFont="1" applyFill="1" applyBorder="1" applyAlignment="1">
      <alignment vertical="center"/>
    </xf>
    <xf numFmtId="164" fontId="33" fillId="20" borderId="13" xfId="0" applyNumberFormat="1" applyFont="1" applyFill="1" applyBorder="1" applyAlignment="1">
      <alignment vertical="center" wrapText="1"/>
    </xf>
    <xf numFmtId="10" fontId="4" fillId="21" borderId="13" xfId="0" applyNumberFormat="1" applyFont="1" applyFill="1" applyBorder="1" applyAlignment="1">
      <alignment horizontal="center" vertical="center" wrapText="1"/>
    </xf>
    <xf numFmtId="0" fontId="34" fillId="22" borderId="14" xfId="1" applyFont="1" applyFill="1" applyProtection="1">
      <protection hidden="1"/>
    </xf>
    <xf numFmtId="0" fontId="35" fillId="22" borderId="14" xfId="1" applyFont="1" applyFill="1" applyProtection="1">
      <protection hidden="1"/>
    </xf>
    <xf numFmtId="0" fontId="36" fillId="22" borderId="14" xfId="1" applyFont="1" applyFill="1" applyAlignment="1" applyProtection="1">
      <alignment vertical="center" wrapText="1"/>
      <protection hidden="1"/>
    </xf>
    <xf numFmtId="0" fontId="37" fillId="22" borderId="14" xfId="2" applyFont="1" applyFill="1" applyAlignment="1" applyProtection="1">
      <protection hidden="1"/>
    </xf>
    <xf numFmtId="0" fontId="38" fillId="23" borderId="14" xfId="1" applyFont="1" applyFill="1" applyAlignment="1" applyProtection="1">
      <alignment horizontal="center" vertical="center" wrapText="1"/>
      <protection hidden="1"/>
    </xf>
    <xf numFmtId="0" fontId="40" fillId="22" borderId="14" xfId="1" applyFont="1" applyFill="1" applyAlignment="1" applyProtection="1">
      <alignment wrapText="1"/>
      <protection hidden="1"/>
    </xf>
    <xf numFmtId="0" fontId="40" fillId="22" borderId="14" xfId="1" applyFont="1" applyFill="1" applyProtection="1">
      <protection hidden="1"/>
    </xf>
    <xf numFmtId="0" fontId="41" fillId="22" borderId="14" xfId="1" applyFont="1" applyFill="1" applyAlignment="1" applyProtection="1">
      <alignment horizontal="center" wrapText="1"/>
      <protection hidden="1"/>
    </xf>
    <xf numFmtId="0" fontId="42" fillId="22" borderId="14" xfId="2" applyFont="1" applyFill="1" applyAlignment="1" applyProtection="1">
      <protection hidden="1"/>
    </xf>
    <xf numFmtId="0" fontId="34" fillId="0" borderId="80" xfId="1" applyFont="1" applyBorder="1" applyAlignment="1">
      <alignment horizontal="justify" vertical="center" wrapText="1"/>
    </xf>
    <xf numFmtId="0" fontId="34" fillId="0" borderId="86" xfId="1" applyFont="1" applyBorder="1" applyAlignment="1">
      <alignment horizontal="justify" vertical="center" wrapText="1"/>
    </xf>
    <xf numFmtId="0" fontId="41" fillId="22" borderId="14" xfId="1" applyFont="1" applyFill="1" applyAlignment="1" applyProtection="1">
      <alignment wrapText="1"/>
      <protection hidden="1"/>
    </xf>
    <xf numFmtId="0" fontId="34" fillId="0" borderId="14" xfId="1" applyFont="1" applyProtection="1">
      <protection hidden="1"/>
    </xf>
    <xf numFmtId="0" fontId="45" fillId="0" borderId="14" xfId="1" applyFont="1"/>
    <xf numFmtId="0" fontId="45" fillId="0" borderId="14" xfId="1" applyFont="1" applyAlignment="1">
      <alignment horizontal="justify" vertical="center"/>
    </xf>
    <xf numFmtId="0" fontId="45" fillId="0" borderId="14" xfId="1" applyFont="1" applyAlignment="1">
      <alignment horizontal="justify" vertical="center" wrapText="1"/>
    </xf>
    <xf numFmtId="0" fontId="45" fillId="0" borderId="14" xfId="1" applyFont="1" applyProtection="1">
      <protection hidden="1"/>
    </xf>
    <xf numFmtId="0" fontId="45" fillId="0" borderId="14" xfId="1" applyFont="1" applyAlignment="1" applyProtection="1">
      <alignment horizontal="justify" vertical="center" wrapText="1"/>
      <protection hidden="1"/>
    </xf>
    <xf numFmtId="0" fontId="46" fillId="0" borderId="14" xfId="1" applyFont="1" applyAlignment="1" applyProtection="1">
      <alignment vertical="center"/>
      <protection hidden="1"/>
    </xf>
    <xf numFmtId="0" fontId="45" fillId="0" borderId="14" xfId="1" applyFont="1" applyAlignment="1" applyProtection="1">
      <alignment horizontal="left" vertical="center"/>
      <protection hidden="1"/>
    </xf>
    <xf numFmtId="0" fontId="47" fillId="0" borderId="14" xfId="1" applyFont="1" applyAlignment="1">
      <alignment horizontal="justify" vertical="center" wrapText="1"/>
    </xf>
    <xf numFmtId="0" fontId="48" fillId="0" borderId="14" xfId="1" applyFont="1" applyAlignment="1" applyProtection="1">
      <alignment horizontal="justify" vertical="center" wrapText="1"/>
      <protection hidden="1"/>
    </xf>
    <xf numFmtId="0" fontId="4" fillId="0" borderId="14" xfId="1" applyFont="1" applyAlignment="1">
      <alignment horizontal="left" vertical="center" wrapText="1"/>
    </xf>
    <xf numFmtId="0" fontId="45" fillId="0" borderId="14" xfId="1" applyFont="1" applyAlignment="1" applyProtection="1">
      <alignment horizontal="left"/>
      <protection hidden="1"/>
    </xf>
    <xf numFmtId="0" fontId="46" fillId="0" borderId="14" xfId="1" applyFont="1" applyAlignment="1" applyProtection="1">
      <alignment horizontal="justify" vertical="center" wrapText="1"/>
      <protection hidden="1"/>
    </xf>
    <xf numFmtId="0" fontId="49" fillId="0" borderId="14" xfId="1" applyFont="1" applyAlignment="1">
      <alignment horizontal="justify" vertical="center"/>
    </xf>
    <xf numFmtId="0" fontId="45" fillId="0" borderId="14" xfId="1" applyFont="1" applyAlignment="1">
      <alignment wrapText="1"/>
    </xf>
    <xf numFmtId="0" fontId="45" fillId="18" borderId="14" xfId="1" applyFont="1" applyFill="1" applyAlignment="1">
      <alignment horizontal="justify" vertical="center"/>
    </xf>
    <xf numFmtId="0" fontId="45" fillId="18" borderId="14" xfId="1" applyFont="1" applyFill="1" applyProtection="1">
      <protection hidden="1"/>
    </xf>
    <xf numFmtId="0" fontId="45" fillId="18" borderId="14" xfId="1" applyFont="1" applyFill="1"/>
    <xf numFmtId="0" fontId="45" fillId="0" borderId="14" xfId="1" applyFont="1" applyAlignment="1" applyProtection="1">
      <alignment vertical="top"/>
      <protection hidden="1"/>
    </xf>
    <xf numFmtId="0" fontId="45" fillId="18" borderId="14" xfId="1" applyFont="1" applyFill="1" applyAlignment="1" applyProtection="1">
      <alignment horizontal="left"/>
      <protection hidden="1"/>
    </xf>
    <xf numFmtId="0" fontId="47" fillId="18" borderId="14" xfId="1" applyFont="1" applyFill="1" applyAlignment="1">
      <alignment horizontal="justify" vertical="center" wrapText="1"/>
    </xf>
    <xf numFmtId="0" fontId="25" fillId="0" borderId="14" xfId="1" applyFont="1" applyAlignment="1">
      <alignment horizontal="left" vertical="center" wrapText="1"/>
    </xf>
    <xf numFmtId="0" fontId="49" fillId="0" borderId="14" xfId="1" applyFont="1" applyAlignment="1" applyProtection="1">
      <alignment horizontal="left" vertical="center"/>
      <protection hidden="1"/>
    </xf>
    <xf numFmtId="0" fontId="49" fillId="0" borderId="14" xfId="1" applyFont="1" applyAlignment="1" applyProtection="1">
      <alignment horizontal="justify" vertical="center" wrapText="1"/>
      <protection hidden="1"/>
    </xf>
    <xf numFmtId="0" fontId="49" fillId="0" borderId="14" xfId="1" applyFont="1" applyProtection="1">
      <protection hidden="1"/>
    </xf>
    <xf numFmtId="49" fontId="50" fillId="0" borderId="68" xfId="0" applyNumberFormat="1" applyFont="1" applyBorder="1" applyAlignment="1">
      <alignment horizontal="center" vertical="center"/>
    </xf>
    <xf numFmtId="0" fontId="4" fillId="0" borderId="19" xfId="0" applyFont="1" applyBorder="1" applyAlignment="1">
      <alignment horizontal="center" vertical="center"/>
    </xf>
    <xf numFmtId="165" fontId="4" fillId="2" borderId="14" xfId="0" applyNumberFormat="1" applyFont="1" applyFill="1" applyBorder="1" applyAlignment="1">
      <alignment horizontal="center" vertical="center"/>
    </xf>
    <xf numFmtId="0" fontId="4" fillId="2" borderId="14" xfId="0" applyFont="1" applyFill="1" applyBorder="1" applyAlignment="1">
      <alignment horizontal="center" vertical="center"/>
    </xf>
    <xf numFmtId="0" fontId="4" fillId="2" borderId="19" xfId="0" applyFont="1" applyFill="1" applyBorder="1" applyAlignment="1">
      <alignment horizontal="center" vertical="center"/>
    </xf>
    <xf numFmtId="0" fontId="0" fillId="0" borderId="0" xfId="0" applyAlignment="1">
      <alignment vertical="center"/>
    </xf>
    <xf numFmtId="0" fontId="45" fillId="22" borderId="0" xfId="0" applyFont="1" applyFill="1"/>
    <xf numFmtId="0" fontId="49" fillId="22" borderId="0" xfId="0" applyFont="1" applyFill="1"/>
    <xf numFmtId="0" fontId="54" fillId="24" borderId="80" xfId="0" applyFont="1" applyFill="1" applyBorder="1" applyAlignment="1">
      <alignment vertical="center" wrapText="1"/>
    </xf>
    <xf numFmtId="0" fontId="50" fillId="22" borderId="80" xfId="5" applyFont="1" applyFill="1" applyBorder="1" applyAlignment="1">
      <alignment horizontal="center" vertical="center" wrapText="1"/>
    </xf>
    <xf numFmtId="9" fontId="50" fillId="0" borderId="0" xfId="0" applyNumberFormat="1" applyFont="1" applyAlignment="1">
      <alignment horizontal="center" vertical="center"/>
    </xf>
    <xf numFmtId="0" fontId="50" fillId="0" borderId="83" xfId="5" applyFont="1" applyBorder="1" applyAlignment="1">
      <alignment vertical="center" wrapText="1"/>
    </xf>
    <xf numFmtId="0" fontId="50" fillId="0" borderId="0" xfId="0" applyFont="1" applyAlignment="1">
      <alignment horizontal="center" vertical="center"/>
    </xf>
    <xf numFmtId="0" fontId="50" fillId="22" borderId="82" xfId="5" applyFont="1" applyFill="1" applyBorder="1" applyAlignment="1">
      <alignment vertical="center" wrapText="1"/>
    </xf>
    <xf numFmtId="10" fontId="50" fillId="22" borderId="81" xfId="5" applyNumberFormat="1" applyFont="1" applyFill="1" applyBorder="1" applyAlignment="1">
      <alignment horizontal="center" vertical="center" wrapText="1"/>
    </xf>
    <xf numFmtId="0" fontId="54" fillId="24" borderId="99" xfId="0" applyFont="1" applyFill="1" applyBorder="1" applyAlignment="1">
      <alignment horizontal="center" vertical="center" wrapText="1"/>
    </xf>
    <xf numFmtId="0" fontId="54" fillId="22" borderId="0" xfId="0" applyFont="1" applyFill="1" applyAlignment="1">
      <alignment horizontal="justify" vertical="center"/>
    </xf>
    <xf numFmtId="0" fontId="58" fillId="22" borderId="0" xfId="0" applyFont="1" applyFill="1"/>
    <xf numFmtId="0" fontId="59" fillId="22" borderId="80" xfId="0" applyFont="1" applyFill="1" applyBorder="1" applyAlignment="1">
      <alignment horizontal="center" vertical="center" wrapText="1"/>
    </xf>
    <xf numFmtId="0" fontId="59" fillId="22" borderId="80" xfId="0" applyFont="1" applyFill="1" applyBorder="1" applyAlignment="1">
      <alignment horizontal="justify" vertical="center" wrapText="1"/>
    </xf>
    <xf numFmtId="10" fontId="59" fillId="22" borderId="80" xfId="0" applyNumberFormat="1" applyFont="1" applyFill="1" applyBorder="1" applyAlignment="1">
      <alignment horizontal="center" vertical="center" wrapText="1"/>
    </xf>
    <xf numFmtId="0" fontId="60" fillId="22" borderId="80" xfId="0" applyFont="1" applyFill="1" applyBorder="1" applyAlignment="1">
      <alignment vertical="center" wrapText="1"/>
    </xf>
    <xf numFmtId="0" fontId="60" fillId="22" borderId="80" xfId="0" applyFont="1" applyFill="1" applyBorder="1" applyAlignment="1">
      <alignment horizontal="center" vertical="center" wrapText="1"/>
    </xf>
    <xf numFmtId="0" fontId="59" fillId="0" borderId="80" xfId="0" applyFont="1" applyBorder="1" applyAlignment="1">
      <alignment horizontal="center" vertical="center" wrapText="1"/>
    </xf>
    <xf numFmtId="0" fontId="59" fillId="0" borderId="80" xfId="0" applyFont="1" applyBorder="1" applyAlignment="1">
      <alignment horizontal="justify" vertical="center" wrapText="1"/>
    </xf>
    <xf numFmtId="10" fontId="59" fillId="0" borderId="80" xfId="0" applyNumberFormat="1" applyFont="1" applyBorder="1" applyAlignment="1">
      <alignment horizontal="center" vertical="center" wrapText="1"/>
    </xf>
    <xf numFmtId="164" fontId="59" fillId="0" borderId="80" xfId="0" applyNumberFormat="1" applyFont="1" applyBorder="1" applyAlignment="1">
      <alignment horizontal="center" vertical="center" wrapText="1"/>
    </xf>
    <xf numFmtId="0" fontId="60" fillId="0" borderId="80" xfId="0" applyFont="1" applyBorder="1" applyAlignment="1">
      <alignment vertical="center" wrapText="1"/>
    </xf>
    <xf numFmtId="0" fontId="58" fillId="0" borderId="0" xfId="0" applyFont="1"/>
    <xf numFmtId="0" fontId="60" fillId="0" borderId="80" xfId="0" applyFont="1" applyBorder="1" applyAlignment="1">
      <alignment horizontal="center" vertical="center" wrapText="1"/>
    </xf>
    <xf numFmtId="9" fontId="59" fillId="0" borderId="80" xfId="0" applyNumberFormat="1" applyFont="1" applyBorder="1" applyAlignment="1">
      <alignment horizontal="center" vertical="center" wrapText="1"/>
    </xf>
    <xf numFmtId="0" fontId="60" fillId="30" borderId="80" xfId="0" applyFont="1" applyFill="1" applyBorder="1" applyAlignment="1">
      <alignment vertical="center" wrapText="1"/>
    </xf>
    <xf numFmtId="10" fontId="4" fillId="31" borderId="13" xfId="0" applyNumberFormat="1" applyFont="1" applyFill="1" applyBorder="1" applyAlignment="1">
      <alignment horizontal="center" vertical="center" wrapText="1"/>
    </xf>
    <xf numFmtId="10" fontId="4" fillId="31" borderId="13" xfId="0" applyNumberFormat="1" applyFont="1" applyFill="1" applyBorder="1" applyAlignment="1">
      <alignment horizontal="center" vertical="center"/>
    </xf>
    <xf numFmtId="10" fontId="4" fillId="30" borderId="13" xfId="0" applyNumberFormat="1" applyFont="1" applyFill="1" applyBorder="1" applyAlignment="1">
      <alignment horizontal="center" vertical="center" wrapText="1"/>
    </xf>
    <xf numFmtId="10" fontId="4" fillId="32" borderId="13" xfId="0" applyNumberFormat="1" applyFont="1" applyFill="1" applyBorder="1" applyAlignment="1">
      <alignment horizontal="center" vertical="center" wrapText="1"/>
    </xf>
    <xf numFmtId="0" fontId="53" fillId="25" borderId="99" xfId="0" applyFont="1" applyFill="1" applyBorder="1" applyAlignment="1">
      <alignment vertical="center" wrapText="1"/>
    </xf>
    <xf numFmtId="0" fontId="54" fillId="26" borderId="99" xfId="0" applyFont="1" applyFill="1" applyBorder="1" applyAlignment="1">
      <alignment horizontal="center" vertical="center" wrapText="1"/>
    </xf>
    <xf numFmtId="0" fontId="54" fillId="27" borderId="101" xfId="0" applyFont="1" applyFill="1" applyBorder="1" applyAlignment="1">
      <alignment horizontal="center" vertical="center" wrapText="1"/>
    </xf>
    <xf numFmtId="0" fontId="54" fillId="28" borderId="101" xfId="0" applyFont="1" applyFill="1" applyBorder="1" applyAlignment="1">
      <alignment horizontal="center" vertical="center" wrapText="1"/>
    </xf>
    <xf numFmtId="0" fontId="0" fillId="22" borderId="77" xfId="0" applyFill="1" applyBorder="1" applyAlignment="1">
      <alignment horizontal="center" vertical="center" wrapText="1"/>
    </xf>
    <xf numFmtId="0" fontId="6" fillId="0" borderId="77" xfId="0" applyFont="1" applyBorder="1" applyAlignment="1">
      <alignment horizontal="left" vertical="center" wrapText="1"/>
    </xf>
    <xf numFmtId="0" fontId="0" fillId="0" borderId="77" xfId="0" applyBorder="1" applyAlignment="1">
      <alignment horizontal="center" vertical="center"/>
    </xf>
    <xf numFmtId="0" fontId="6" fillId="0" borderId="77" xfId="0" applyFont="1" applyBorder="1" applyAlignment="1">
      <alignment vertical="center" wrapText="1"/>
    </xf>
    <xf numFmtId="0" fontId="0" fillId="22" borderId="77" xfId="0" applyFill="1" applyBorder="1" applyAlignment="1">
      <alignment vertical="center" wrapText="1"/>
    </xf>
    <xf numFmtId="0" fontId="0" fillId="0" borderId="77" xfId="0" applyBorder="1" applyAlignment="1">
      <alignment vertical="center"/>
    </xf>
    <xf numFmtId="0" fontId="0" fillId="22" borderId="77" xfId="0" applyFill="1" applyBorder="1" applyAlignment="1">
      <alignment horizontal="justify" vertical="center" wrapText="1"/>
    </xf>
    <xf numFmtId="0" fontId="45" fillId="0" borderId="77" xfId="0" applyFont="1" applyBorder="1" applyAlignment="1">
      <alignment horizontal="center" vertical="center" wrapText="1"/>
    </xf>
    <xf numFmtId="10" fontId="45" fillId="22" borderId="77" xfId="0" applyNumberFormat="1" applyFont="1" applyFill="1" applyBorder="1" applyAlignment="1">
      <alignment horizontal="center" vertical="center" wrapText="1"/>
    </xf>
    <xf numFmtId="0" fontId="49" fillId="22" borderId="77" xfId="4" applyNumberFormat="1" applyFont="1" applyFill="1" applyBorder="1" applyAlignment="1" applyProtection="1">
      <alignment horizontal="center" vertical="center" wrapText="1"/>
    </xf>
    <xf numFmtId="0" fontId="50" fillId="22" borderId="80" xfId="5" applyFont="1" applyFill="1" applyBorder="1" applyAlignment="1">
      <alignment horizontal="center" vertical="center"/>
    </xf>
    <xf numFmtId="0" fontId="50" fillId="33" borderId="80" xfId="5" applyFont="1" applyFill="1" applyBorder="1" applyAlignment="1">
      <alignment horizontal="center" vertical="center"/>
    </xf>
    <xf numFmtId="0" fontId="6" fillId="22" borderId="13" xfId="0" applyFont="1" applyFill="1" applyBorder="1" applyAlignment="1">
      <alignment horizontal="center" vertical="center" wrapText="1"/>
    </xf>
    <xf numFmtId="9" fontId="0" fillId="0" borderId="77" xfId="0" applyNumberFormat="1" applyBorder="1" applyAlignment="1">
      <alignment horizontal="center" vertical="center"/>
    </xf>
    <xf numFmtId="0" fontId="0" fillId="0" borderId="0" xfId="0" applyAlignment="1">
      <alignment horizontal="center"/>
    </xf>
    <xf numFmtId="0" fontId="0" fillId="0" borderId="77" xfId="0" applyBorder="1" applyAlignment="1">
      <alignment horizontal="center"/>
    </xf>
    <xf numFmtId="10" fontId="4" fillId="0" borderId="26" xfId="0" applyNumberFormat="1" applyFont="1" applyBorder="1" applyAlignment="1">
      <alignment horizontal="center" vertical="center" wrapText="1"/>
    </xf>
    <xf numFmtId="9" fontId="50" fillId="0" borderId="83" xfId="5" applyNumberFormat="1" applyFont="1" applyBorder="1" applyAlignment="1">
      <alignment horizontal="center" vertical="center" wrapText="1"/>
    </xf>
    <xf numFmtId="10" fontId="0" fillId="0" borderId="77" xfId="0" applyNumberFormat="1" applyBorder="1" applyAlignment="1">
      <alignment horizontal="center" vertical="center"/>
    </xf>
    <xf numFmtId="0" fontId="0" fillId="23" borderId="77" xfId="0" applyFill="1" applyBorder="1" applyAlignment="1">
      <alignment horizontal="center" vertical="center"/>
    </xf>
    <xf numFmtId="10" fontId="45" fillId="23" borderId="77" xfId="0" applyNumberFormat="1" applyFont="1" applyFill="1" applyBorder="1" applyAlignment="1">
      <alignment horizontal="center" vertical="center" wrapText="1"/>
    </xf>
    <xf numFmtId="9" fontId="0" fillId="23" borderId="77" xfId="0" applyNumberFormat="1" applyFill="1" applyBorder="1" applyAlignment="1">
      <alignment horizontal="center" vertical="center"/>
    </xf>
    <xf numFmtId="2" fontId="0" fillId="0" borderId="77" xfId="0" applyNumberFormat="1" applyBorder="1" applyAlignment="1">
      <alignment horizontal="center" vertical="center"/>
    </xf>
    <xf numFmtId="10" fontId="5" fillId="3" borderId="26" xfId="0" applyNumberFormat="1" applyFont="1" applyFill="1" applyBorder="1" applyAlignment="1">
      <alignment horizontal="center" vertical="center" wrapText="1"/>
    </xf>
    <xf numFmtId="9" fontId="4" fillId="0" borderId="77" xfId="0" applyNumberFormat="1" applyFont="1" applyBorder="1" applyAlignment="1">
      <alignment horizontal="center" vertical="center"/>
    </xf>
    <xf numFmtId="164" fontId="4" fillId="2" borderId="76" xfId="0" applyNumberFormat="1" applyFont="1" applyFill="1" applyBorder="1" applyAlignment="1">
      <alignment horizontal="center" vertical="center" wrapText="1"/>
    </xf>
    <xf numFmtId="9" fontId="4" fillId="2" borderId="76" xfId="0" applyNumberFormat="1" applyFont="1" applyFill="1" applyBorder="1" applyAlignment="1">
      <alignment horizontal="center" vertical="center" wrapText="1"/>
    </xf>
    <xf numFmtId="164" fontId="4" fillId="0" borderId="13" xfId="0" applyNumberFormat="1" applyFont="1" applyBorder="1" applyAlignment="1">
      <alignment horizontal="center" vertical="center"/>
    </xf>
    <xf numFmtId="164" fontId="4" fillId="2" borderId="13" xfId="0" applyNumberFormat="1" applyFont="1" applyFill="1" applyBorder="1" applyAlignment="1">
      <alignment horizontal="center" vertical="center" wrapText="1"/>
    </xf>
    <xf numFmtId="166" fontId="59" fillId="22" borderId="80" xfId="0" applyNumberFormat="1" applyFont="1" applyFill="1" applyBorder="1" applyAlignment="1">
      <alignment horizontal="center" vertical="center" wrapText="1"/>
    </xf>
    <xf numFmtId="10" fontId="62" fillId="0" borderId="26" xfId="0" applyNumberFormat="1" applyFont="1" applyBorder="1" applyAlignment="1">
      <alignment horizontal="center" vertical="center" wrapText="1"/>
    </xf>
    <xf numFmtId="0" fontId="6" fillId="0" borderId="13" xfId="0" applyFont="1" applyBorder="1" applyAlignment="1">
      <alignment horizontal="center" vertical="center" wrapText="1"/>
    </xf>
    <xf numFmtId="10" fontId="4" fillId="0" borderId="68" xfId="0" applyNumberFormat="1" applyFont="1" applyBorder="1" applyAlignment="1">
      <alignment horizontal="center" vertical="center"/>
    </xf>
    <xf numFmtId="164" fontId="59" fillId="22" borderId="80" xfId="0" applyNumberFormat="1" applyFont="1" applyFill="1" applyBorder="1" applyAlignment="1">
      <alignment horizontal="center" vertical="center" wrapText="1"/>
    </xf>
    <xf numFmtId="9" fontId="59" fillId="22" borderId="80" xfId="0" applyNumberFormat="1" applyFont="1" applyFill="1" applyBorder="1" applyAlignment="1">
      <alignment horizontal="center" vertical="center" wrapText="1"/>
    </xf>
    <xf numFmtId="164" fontId="4" fillId="2" borderId="29" xfId="0" applyNumberFormat="1" applyFont="1" applyFill="1" applyBorder="1" applyAlignment="1">
      <alignment horizontal="center" vertical="center" wrapText="1"/>
    </xf>
    <xf numFmtId="164" fontId="4" fillId="22" borderId="13" xfId="0" applyNumberFormat="1" applyFont="1" applyFill="1" applyBorder="1" applyAlignment="1">
      <alignment horizontal="center" vertical="center"/>
    </xf>
    <xf numFmtId="166" fontId="4" fillId="2" borderId="13" xfId="0" applyNumberFormat="1" applyFont="1" applyFill="1" applyBorder="1" applyAlignment="1">
      <alignment horizontal="center" vertical="center" wrapText="1"/>
    </xf>
    <xf numFmtId="164" fontId="60" fillId="30" borderId="80" xfId="0" applyNumberFormat="1" applyFont="1" applyFill="1" applyBorder="1" applyAlignment="1">
      <alignment vertical="center" wrapText="1"/>
    </xf>
    <xf numFmtId="164" fontId="60" fillId="22" borderId="80" xfId="0" applyNumberFormat="1" applyFont="1" applyFill="1" applyBorder="1" applyAlignment="1">
      <alignment vertical="center" wrapText="1"/>
    </xf>
    <xf numFmtId="9" fontId="6" fillId="0" borderId="13" xfId="0" applyNumberFormat="1" applyFont="1" applyBorder="1" applyAlignment="1">
      <alignment horizontal="center" vertical="center"/>
    </xf>
    <xf numFmtId="0" fontId="29" fillId="0" borderId="13" xfId="0" applyFont="1" applyBorder="1" applyAlignment="1">
      <alignment horizontal="center" vertical="center" wrapText="1"/>
    </xf>
    <xf numFmtId="0" fontId="25" fillId="34" borderId="1" xfId="0" applyFont="1" applyFill="1" applyBorder="1" applyAlignment="1">
      <alignment vertical="center" wrapText="1"/>
    </xf>
    <xf numFmtId="0" fontId="62" fillId="35" borderId="1" xfId="0" applyFont="1" applyFill="1" applyBorder="1" applyAlignment="1">
      <alignment vertical="center"/>
    </xf>
    <xf numFmtId="0" fontId="63" fillId="35" borderId="1" xfId="0" applyFont="1" applyFill="1" applyBorder="1" applyAlignment="1">
      <alignment vertical="center" wrapText="1"/>
    </xf>
    <xf numFmtId="164" fontId="4" fillId="0" borderId="68" xfId="0" applyNumberFormat="1" applyFont="1" applyBorder="1" applyAlignment="1">
      <alignment horizontal="center" vertical="center"/>
    </xf>
    <xf numFmtId="164" fontId="4" fillId="0" borderId="68" xfId="0" applyNumberFormat="1" applyFont="1" applyBorder="1" applyAlignment="1">
      <alignment horizontal="center" vertical="center" wrapText="1"/>
    </xf>
    <xf numFmtId="164" fontId="62" fillId="0" borderId="77" xfId="0" applyNumberFormat="1" applyFont="1" applyBorder="1" applyAlignment="1">
      <alignment horizontal="center" vertical="center"/>
    </xf>
    <xf numFmtId="164" fontId="62" fillId="0" borderId="77" xfId="0" applyNumberFormat="1" applyFont="1" applyBorder="1" applyAlignment="1">
      <alignment horizontal="center" vertical="center" wrapText="1"/>
    </xf>
    <xf numFmtId="0" fontId="62" fillId="0" borderId="77" xfId="0" applyFont="1" applyBorder="1" applyAlignment="1">
      <alignment horizontal="center" vertical="center" wrapText="1"/>
    </xf>
    <xf numFmtId="0" fontId="59" fillId="0" borderId="0" xfId="0" applyFont="1"/>
    <xf numFmtId="0" fontId="36" fillId="0" borderId="83" xfId="1" applyFont="1" applyBorder="1" applyAlignment="1">
      <alignment horizontal="center" vertical="center"/>
    </xf>
    <xf numFmtId="0" fontId="36" fillId="0" borderId="82" xfId="1" applyFont="1" applyBorder="1" applyAlignment="1">
      <alignment horizontal="center" vertical="center"/>
    </xf>
    <xf numFmtId="0" fontId="36" fillId="0" borderId="81" xfId="1" applyFont="1" applyBorder="1" applyAlignment="1">
      <alignment horizontal="center" vertical="center"/>
    </xf>
    <xf numFmtId="0" fontId="43" fillId="24" borderId="83" xfId="1" applyFont="1" applyFill="1" applyBorder="1" applyAlignment="1">
      <alignment horizontal="left" vertical="center" wrapText="1"/>
    </xf>
    <xf numFmtId="0" fontId="43" fillId="24" borderId="82" xfId="1" applyFont="1" applyFill="1" applyBorder="1" applyAlignment="1">
      <alignment horizontal="left" vertical="center" wrapText="1"/>
    </xf>
    <xf numFmtId="0" fontId="43" fillId="24" borderId="81" xfId="1" applyFont="1" applyFill="1" applyBorder="1" applyAlignment="1">
      <alignment horizontal="left" vertical="center" wrapText="1"/>
    </xf>
    <xf numFmtId="0" fontId="38" fillId="23" borderId="14" xfId="1" applyFont="1" applyFill="1" applyAlignment="1" applyProtection="1">
      <alignment horizontal="center" vertical="center" wrapText="1"/>
      <protection hidden="1"/>
    </xf>
    <xf numFmtId="0" fontId="44" fillId="22" borderId="80" xfId="1" applyFont="1" applyFill="1" applyBorder="1" applyAlignment="1">
      <alignment horizontal="justify" vertical="center" wrapText="1"/>
    </xf>
    <xf numFmtId="0" fontId="39" fillId="23" borderId="14" xfId="1" applyFont="1" applyFill="1" applyAlignment="1" applyProtection="1">
      <alignment horizontal="center" vertical="center" wrapText="1"/>
      <protection hidden="1"/>
    </xf>
    <xf numFmtId="0" fontId="34" fillId="22" borderId="80" xfId="1" applyFont="1" applyFill="1" applyBorder="1" applyAlignment="1" applyProtection="1">
      <alignment horizontal="center" vertical="center"/>
      <protection hidden="1"/>
    </xf>
    <xf numFmtId="0" fontId="43" fillId="24" borderId="85" xfId="1" applyFont="1" applyFill="1" applyBorder="1" applyAlignment="1">
      <alignment horizontal="center" vertical="center" wrapText="1"/>
    </xf>
    <xf numFmtId="0" fontId="43" fillId="24" borderId="84" xfId="1" applyFont="1" applyFill="1" applyBorder="1" applyAlignment="1">
      <alignment horizontal="center" vertical="center" wrapText="1"/>
    </xf>
    <xf numFmtId="0" fontId="43" fillId="24" borderId="79" xfId="1" applyFont="1" applyFill="1" applyBorder="1" applyAlignment="1">
      <alignment horizontal="center" vertical="center" wrapText="1"/>
    </xf>
    <xf numFmtId="0" fontId="43" fillId="24" borderId="78" xfId="1" applyFont="1" applyFill="1" applyBorder="1" applyAlignment="1">
      <alignment horizontal="center" vertical="center" wrapText="1"/>
    </xf>
    <xf numFmtId="0" fontId="34" fillId="0" borderId="80" xfId="1" applyFont="1" applyBorder="1" applyAlignment="1">
      <alignment horizontal="justify" vertical="center" wrapText="1"/>
    </xf>
    <xf numFmtId="0" fontId="41" fillId="22" borderId="14" xfId="1" applyFont="1" applyFill="1" applyAlignment="1" applyProtection="1">
      <alignment horizontal="center" wrapText="1"/>
      <protection hidden="1"/>
    </xf>
    <xf numFmtId="0" fontId="34" fillId="0" borderId="85" xfId="1" applyFont="1" applyBorder="1" applyAlignment="1">
      <alignment horizontal="justify" vertical="center" wrapText="1"/>
    </xf>
    <xf numFmtId="0" fontId="34" fillId="0" borderId="84" xfId="1" applyFont="1" applyBorder="1" applyAlignment="1">
      <alignment horizontal="justify" vertical="center" wrapText="1"/>
    </xf>
    <xf numFmtId="0" fontId="36" fillId="22" borderId="82" xfId="1" applyFont="1" applyFill="1" applyBorder="1" applyAlignment="1">
      <alignment horizontal="center" vertical="center"/>
    </xf>
    <xf numFmtId="0" fontId="36" fillId="22" borderId="81" xfId="1" applyFont="1" applyFill="1" applyBorder="1" applyAlignment="1">
      <alignment horizontal="center" vertical="center"/>
    </xf>
    <xf numFmtId="0" fontId="5" fillId="3" borderId="4" xfId="0" applyFont="1" applyFill="1" applyBorder="1" applyAlignment="1">
      <alignment horizontal="center" vertical="center" wrapText="1"/>
    </xf>
    <xf numFmtId="0" fontId="3" fillId="0" borderId="6" xfId="0" applyFont="1" applyBorder="1"/>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4" borderId="26" xfId="0" applyFont="1" applyFill="1" applyBorder="1" applyAlignment="1">
      <alignment horizontal="center" vertical="center"/>
    </xf>
    <xf numFmtId="0" fontId="3" fillId="0" borderId="76" xfId="0" applyFont="1" applyBorder="1"/>
    <xf numFmtId="164" fontId="4" fillId="0" borderId="4" xfId="0" applyNumberFormat="1" applyFont="1" applyBorder="1" applyAlignment="1">
      <alignment horizontal="center" vertical="center" wrapText="1"/>
    </xf>
    <xf numFmtId="0" fontId="4" fillId="0" borderId="4" xfId="0" applyFont="1" applyBorder="1" applyAlignment="1">
      <alignment horizontal="center" vertical="center"/>
    </xf>
    <xf numFmtId="0" fontId="3" fillId="0" borderId="5" xfId="0" applyFont="1" applyBorder="1"/>
    <xf numFmtId="0" fontId="4" fillId="2" borderId="4" xfId="0" applyFont="1" applyFill="1" applyBorder="1" applyAlignment="1">
      <alignment horizontal="center" vertical="center" wrapText="1"/>
    </xf>
    <xf numFmtId="0" fontId="4" fillId="4" borderId="4" xfId="0" applyFont="1" applyFill="1" applyBorder="1" applyAlignment="1">
      <alignment horizontal="center" vertical="center"/>
    </xf>
    <xf numFmtId="0" fontId="3" fillId="22" borderId="5" xfId="0" applyFont="1" applyFill="1" applyBorder="1"/>
    <xf numFmtId="0" fontId="3" fillId="22" borderId="6" xfId="0" applyFont="1" applyFill="1" applyBorder="1"/>
    <xf numFmtId="0" fontId="5" fillId="3" borderId="2" xfId="0" applyFont="1" applyFill="1" applyBorder="1" applyAlignment="1">
      <alignment horizontal="center" vertical="center" wrapText="1"/>
    </xf>
    <xf numFmtId="0" fontId="3" fillId="0" borderId="3" xfId="0" applyFont="1" applyBorder="1"/>
    <xf numFmtId="0" fontId="3" fillId="0" borderId="7" xfId="0" applyFont="1" applyBorder="1"/>
    <xf numFmtId="0" fontId="3" fillId="0" borderId="8" xfId="0" applyFont="1" applyBorder="1"/>
    <xf numFmtId="0" fontId="4" fillId="0" borderId="25" xfId="0" applyFont="1" applyBorder="1" applyAlignment="1">
      <alignment horizontal="center" vertical="center"/>
    </xf>
    <xf numFmtId="0" fontId="3" fillId="0" borderId="12" xfId="0" applyFont="1" applyBorder="1"/>
    <xf numFmtId="0" fontId="5" fillId="3" borderId="27" xfId="0" applyFont="1" applyFill="1" applyBorder="1" applyAlignment="1">
      <alignment horizontal="center" vertical="center" wrapText="1"/>
    </xf>
    <xf numFmtId="0" fontId="3" fillId="0" borderId="5" xfId="0" applyFont="1" applyBorder="1" applyAlignment="1">
      <alignment wrapText="1"/>
    </xf>
    <xf numFmtId="0" fontId="3" fillId="0" borderId="6" xfId="0" applyFont="1" applyBorder="1" applyAlignment="1">
      <alignment wrapText="1"/>
    </xf>
    <xf numFmtId="0" fontId="3" fillId="0" borderId="23" xfId="0" applyFont="1" applyBorder="1"/>
    <xf numFmtId="0" fontId="4" fillId="4"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2" borderId="4" xfId="0" applyFont="1" applyFill="1" applyBorder="1" applyAlignment="1">
      <alignment horizontal="center" vertical="center" wrapText="1"/>
    </xf>
    <xf numFmtId="0" fontId="4" fillId="2" borderId="15" xfId="0" applyFont="1" applyFill="1" applyBorder="1" applyAlignment="1">
      <alignment horizontal="center" vertical="center"/>
    </xf>
    <xf numFmtId="0" fontId="3" fillId="0" borderId="16" xfId="0" applyFont="1" applyBorder="1"/>
    <xf numFmtId="0" fontId="3" fillId="0" borderId="17" xfId="0" applyFont="1" applyBorder="1"/>
    <xf numFmtId="0" fontId="4" fillId="2" borderId="18" xfId="0" applyFont="1" applyFill="1" applyBorder="1" applyAlignment="1">
      <alignment horizontal="center" vertical="center"/>
    </xf>
    <xf numFmtId="0" fontId="3" fillId="0" borderId="11" xfId="0" applyFont="1" applyBorder="1"/>
    <xf numFmtId="0" fontId="3" fillId="0" borderId="19" xfId="0" applyFont="1" applyBorder="1"/>
    <xf numFmtId="0" fontId="4" fillId="2" borderId="21" xfId="0" applyFont="1" applyFill="1" applyBorder="1" applyAlignment="1">
      <alignment horizontal="left" vertical="center"/>
    </xf>
    <xf numFmtId="0" fontId="3" fillId="0" borderId="22" xfId="0" applyFont="1" applyBorder="1"/>
    <xf numFmtId="0" fontId="4" fillId="2" borderId="21" xfId="0" applyFont="1" applyFill="1" applyBorder="1" applyAlignment="1">
      <alignment horizontal="right" vertical="center"/>
    </xf>
    <xf numFmtId="0" fontId="3" fillId="0" borderId="24" xfId="0" applyFont="1" applyBorder="1"/>
    <xf numFmtId="0" fontId="4" fillId="22" borderId="4" xfId="0" applyFont="1" applyFill="1" applyBorder="1" applyAlignment="1">
      <alignment horizontal="left" vertical="center" wrapText="1"/>
    </xf>
    <xf numFmtId="0" fontId="5" fillId="3" borderId="4" xfId="0" applyFont="1" applyFill="1" applyBorder="1" applyAlignment="1">
      <alignment horizontal="left" vertical="center" wrapText="1"/>
    </xf>
    <xf numFmtId="0" fontId="33" fillId="22" borderId="4" xfId="0" applyFont="1" applyFill="1" applyBorder="1" applyAlignment="1">
      <alignment horizontal="center" vertical="center"/>
    </xf>
    <xf numFmtId="9" fontId="4" fillId="0" borderId="4" xfId="0" applyNumberFormat="1" applyFont="1" applyBorder="1" applyAlignment="1">
      <alignment horizontal="center" vertical="center" wrapText="1"/>
    </xf>
    <xf numFmtId="0" fontId="33" fillId="22" borderId="4" xfId="0" applyFont="1" applyFill="1" applyBorder="1" applyAlignment="1">
      <alignment horizontal="center" vertical="center" wrapText="1"/>
    </xf>
    <xf numFmtId="9" fontId="33" fillId="22" borderId="4" xfId="0" applyNumberFormat="1" applyFont="1" applyFill="1" applyBorder="1" applyAlignment="1">
      <alignment horizontal="center" vertical="center" wrapText="1"/>
    </xf>
    <xf numFmtId="0" fontId="51" fillId="0" borderId="4" xfId="0" applyFont="1" applyBorder="1" applyAlignment="1">
      <alignment horizontal="center" vertical="center" wrapText="1"/>
    </xf>
    <xf numFmtId="0" fontId="52" fillId="0" borderId="6" xfId="0" applyFont="1" applyBorder="1"/>
    <xf numFmtId="0" fontId="3" fillId="0" borderId="6" xfId="0" applyFont="1" applyBorder="1" applyAlignment="1">
      <alignment vertical="center"/>
    </xf>
    <xf numFmtId="0" fontId="3" fillId="22" borderId="6" xfId="0" applyFont="1" applyFill="1" applyBorder="1" applyAlignment="1">
      <alignment vertical="center"/>
    </xf>
    <xf numFmtId="0" fontId="3" fillId="0" borderId="5" xfId="0" applyFont="1" applyBorder="1" applyAlignment="1">
      <alignmen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76" xfId="0" applyFont="1" applyBorder="1" applyAlignment="1">
      <alignment horizontal="center" vertical="center"/>
    </xf>
    <xf numFmtId="0" fontId="62" fillId="2" borderId="4" xfId="0" applyFont="1" applyFill="1" applyBorder="1" applyAlignment="1">
      <alignment horizontal="center" vertical="center" wrapText="1"/>
    </xf>
    <xf numFmtId="0" fontId="50" fillId="0" borderId="83" xfId="0" applyFont="1" applyBorder="1" applyAlignment="1">
      <alignment horizontal="center" vertical="center"/>
    </xf>
    <xf numFmtId="0" fontId="50" fillId="0" borderId="81" xfId="0" applyFont="1" applyBorder="1" applyAlignment="1">
      <alignment horizontal="center" vertical="center"/>
    </xf>
    <xf numFmtId="0" fontId="50" fillId="29" borderId="83" xfId="5" applyFont="1" applyFill="1" applyBorder="1" applyAlignment="1">
      <alignment horizontal="center" vertical="center"/>
    </xf>
    <xf numFmtId="0" fontId="50" fillId="29" borderId="81" xfId="5" applyFont="1" applyFill="1" applyBorder="1" applyAlignment="1">
      <alignment horizontal="center" vertical="center"/>
    </xf>
    <xf numFmtId="9" fontId="50" fillId="29" borderId="83" xfId="6" applyFont="1" applyFill="1" applyBorder="1" applyAlignment="1">
      <alignment horizontal="center" vertical="center" wrapText="1"/>
    </xf>
    <xf numFmtId="9" fontId="50" fillId="29" borderId="81" xfId="6" applyFont="1" applyFill="1" applyBorder="1" applyAlignment="1">
      <alignment horizontal="center" vertical="center"/>
    </xf>
    <xf numFmtId="0" fontId="50" fillId="0" borderId="80" xfId="5" applyFont="1" applyBorder="1" applyAlignment="1">
      <alignment horizontal="center" vertical="center" wrapText="1"/>
    </xf>
    <xf numFmtId="0" fontId="54" fillId="0" borderId="80" xfId="5" applyFont="1" applyBorder="1" applyAlignment="1">
      <alignment horizontal="center" vertical="center" wrapText="1"/>
    </xf>
    <xf numFmtId="0" fontId="54" fillId="24" borderId="83" xfId="0" applyFont="1" applyFill="1" applyBorder="1" applyAlignment="1">
      <alignment horizontal="center" vertical="center" wrapText="1"/>
    </xf>
    <xf numFmtId="0" fontId="54" fillId="24" borderId="81" xfId="0" applyFont="1" applyFill="1" applyBorder="1" applyAlignment="1">
      <alignment horizontal="center" vertical="center" wrapText="1"/>
    </xf>
    <xf numFmtId="0" fontId="50" fillId="22" borderId="80" xfId="5" applyFont="1" applyFill="1" applyBorder="1" applyAlignment="1">
      <alignment horizontal="justify" vertical="center" wrapText="1"/>
    </xf>
    <xf numFmtId="49" fontId="57" fillId="0" borderId="93" xfId="0" applyNumberFormat="1" applyFont="1" applyBorder="1" applyAlignment="1">
      <alignment horizontal="center" vertical="center"/>
    </xf>
    <xf numFmtId="49" fontId="57" fillId="0" borderId="96" xfId="0" applyNumberFormat="1" applyFont="1" applyBorder="1" applyAlignment="1">
      <alignment horizontal="center" vertical="center"/>
    </xf>
    <xf numFmtId="0" fontId="50" fillId="22" borderId="85" xfId="0" applyFont="1" applyFill="1" applyBorder="1" applyAlignment="1">
      <alignment horizontal="center" vertical="center"/>
    </xf>
    <xf numFmtId="0" fontId="50" fillId="22" borderId="84" xfId="0" applyFont="1" applyFill="1" applyBorder="1" applyAlignment="1">
      <alignment horizontal="center" vertical="center"/>
    </xf>
    <xf numFmtId="0" fontId="50" fillId="22" borderId="87" xfId="0" applyFont="1" applyFill="1" applyBorder="1" applyAlignment="1">
      <alignment horizontal="center" vertical="center"/>
    </xf>
    <xf numFmtId="0" fontId="50" fillId="22" borderId="88" xfId="0" applyFont="1" applyFill="1" applyBorder="1" applyAlignment="1">
      <alignment horizontal="center" vertical="center"/>
    </xf>
    <xf numFmtId="0" fontId="50" fillId="22" borderId="0" xfId="0" applyFont="1" applyFill="1" applyAlignment="1">
      <alignment horizontal="center" vertical="center"/>
    </xf>
    <xf numFmtId="0" fontId="50" fillId="22" borderId="89" xfId="0" applyFont="1" applyFill="1" applyBorder="1" applyAlignment="1">
      <alignment horizontal="center" vertical="center"/>
    </xf>
    <xf numFmtId="0" fontId="50" fillId="22" borderId="79" xfId="0" applyFont="1" applyFill="1" applyBorder="1" applyAlignment="1">
      <alignment horizontal="center" vertical="center"/>
    </xf>
    <xf numFmtId="0" fontId="50" fillId="22" borderId="78" xfId="0" applyFont="1" applyFill="1" applyBorder="1" applyAlignment="1">
      <alignment horizontal="center" vertical="center"/>
    </xf>
    <xf numFmtId="0" fontId="50" fillId="22" borderId="78" xfId="0" applyFont="1" applyFill="1" applyBorder="1" applyAlignment="1">
      <alignment horizontal="right" vertical="center"/>
    </xf>
    <xf numFmtId="0" fontId="50" fillId="22" borderId="90" xfId="0" applyFont="1" applyFill="1" applyBorder="1" applyAlignment="1">
      <alignment horizontal="right" vertical="center"/>
    </xf>
    <xf numFmtId="0" fontId="54" fillId="24" borderId="82" xfId="0" applyFont="1" applyFill="1" applyBorder="1" applyAlignment="1">
      <alignment horizontal="center" vertical="center" wrapText="1"/>
    </xf>
    <xf numFmtId="0" fontId="50" fillId="29" borderId="83" xfId="5" applyFont="1" applyFill="1" applyBorder="1" applyAlignment="1">
      <alignment horizontal="center" vertical="center" wrapText="1"/>
    </xf>
    <xf numFmtId="0" fontId="50" fillId="29" borderId="82" xfId="5" applyFont="1" applyFill="1" applyBorder="1" applyAlignment="1">
      <alignment horizontal="center" vertical="center" wrapText="1"/>
    </xf>
    <xf numFmtId="0" fontId="50" fillId="29" borderId="81" xfId="5" applyFont="1" applyFill="1" applyBorder="1" applyAlignment="1">
      <alignment horizontal="center" vertical="center" wrapText="1"/>
    </xf>
    <xf numFmtId="0" fontId="50" fillId="22" borderId="80" xfId="5" applyFont="1" applyFill="1" applyBorder="1" applyAlignment="1">
      <alignment horizontal="center" vertical="center" wrapText="1"/>
    </xf>
    <xf numFmtId="0" fontId="50" fillId="22" borderId="83" xfId="5" applyFont="1" applyFill="1" applyBorder="1" applyAlignment="1">
      <alignment horizontal="justify" vertical="center" wrapText="1"/>
    </xf>
    <xf numFmtId="0" fontId="50" fillId="22" borderId="82" xfId="5" applyFont="1" applyFill="1" applyBorder="1" applyAlignment="1">
      <alignment horizontal="justify" vertical="center" wrapText="1"/>
    </xf>
    <xf numFmtId="0" fontId="50" fillId="22" borderId="81" xfId="5" applyFont="1" applyFill="1" applyBorder="1" applyAlignment="1">
      <alignment horizontal="justify" vertical="center" wrapText="1"/>
    </xf>
    <xf numFmtId="0" fontId="50" fillId="22" borderId="83" xfId="5" applyFont="1" applyFill="1" applyBorder="1" applyAlignment="1">
      <alignment horizontal="center" vertical="center" wrapText="1"/>
    </xf>
    <xf numFmtId="0" fontId="50" fillId="22" borderId="82" xfId="5" applyFont="1" applyFill="1" applyBorder="1" applyAlignment="1">
      <alignment horizontal="center" vertical="center" wrapText="1"/>
    </xf>
    <xf numFmtId="0" fontId="50" fillId="22" borderId="81" xfId="5" applyFont="1" applyFill="1" applyBorder="1" applyAlignment="1">
      <alignment horizontal="center" vertical="center" wrapText="1"/>
    </xf>
    <xf numFmtId="0" fontId="50" fillId="0" borderId="83" xfId="5" applyFont="1" applyBorder="1" applyAlignment="1">
      <alignment horizontal="center" vertical="center" wrapText="1"/>
    </xf>
    <xf numFmtId="0" fontId="50" fillId="0" borderId="81" xfId="5" applyFont="1" applyBorder="1" applyAlignment="1">
      <alignment horizontal="center" vertical="center" wrapText="1"/>
    </xf>
    <xf numFmtId="0" fontId="50" fillId="0" borderId="80" xfId="5" applyFont="1" applyBorder="1" applyAlignment="1">
      <alignment horizontal="justify" vertical="center" wrapText="1"/>
    </xf>
    <xf numFmtId="0" fontId="50" fillId="0" borderId="83" xfId="5" applyFont="1" applyBorder="1" applyAlignment="1">
      <alignment horizontal="justify" vertical="center" wrapText="1"/>
    </xf>
    <xf numFmtId="0" fontId="50" fillId="0" borderId="81" xfId="5" applyFont="1" applyBorder="1" applyAlignment="1">
      <alignment horizontal="justify" vertical="center" wrapText="1"/>
    </xf>
    <xf numFmtId="164" fontId="50" fillId="0" borderId="83" xfId="6" applyNumberFormat="1" applyFont="1" applyFill="1" applyBorder="1" applyAlignment="1">
      <alignment horizontal="center" vertical="center" wrapText="1"/>
    </xf>
    <xf numFmtId="164" fontId="50" fillId="0" borderId="81" xfId="6" applyNumberFormat="1" applyFont="1" applyFill="1" applyBorder="1" applyAlignment="1">
      <alignment horizontal="center" vertical="center" wrapText="1"/>
    </xf>
    <xf numFmtId="0" fontId="50" fillId="0" borderId="82" xfId="0" applyFont="1" applyBorder="1" applyAlignment="1">
      <alignment horizontal="center" vertical="center"/>
    </xf>
    <xf numFmtId="0" fontId="50" fillId="0" borderId="80" xfId="0" applyFont="1" applyBorder="1" applyAlignment="1">
      <alignment horizontal="center" vertical="center"/>
    </xf>
    <xf numFmtId="0" fontId="54" fillId="24" borderId="83" xfId="0" applyFont="1" applyFill="1" applyBorder="1" applyAlignment="1">
      <alignment horizontal="justify" vertical="center" wrapText="1"/>
    </xf>
    <xf numFmtId="0" fontId="54" fillId="24" borderId="81" xfId="0" applyFont="1" applyFill="1" applyBorder="1" applyAlignment="1">
      <alignment horizontal="justify" vertical="center" wrapText="1"/>
    </xf>
    <xf numFmtId="0" fontId="54" fillId="24" borderId="82" xfId="0" applyFont="1" applyFill="1" applyBorder="1" applyAlignment="1">
      <alignment horizontal="justify" vertical="center" wrapText="1"/>
    </xf>
    <xf numFmtId="0" fontId="54" fillId="24" borderId="83" xfId="0" applyFont="1" applyFill="1" applyBorder="1" applyAlignment="1">
      <alignment horizontal="left" vertical="center" wrapText="1"/>
    </xf>
    <xf numFmtId="0" fontId="54" fillId="24" borderId="82" xfId="0" applyFont="1" applyFill="1" applyBorder="1" applyAlignment="1">
      <alignment horizontal="left" vertical="center" wrapText="1"/>
    </xf>
    <xf numFmtId="0" fontId="54" fillId="24" borderId="81" xfId="0" applyFont="1" applyFill="1" applyBorder="1" applyAlignment="1">
      <alignment horizontal="left" vertical="center" wrapText="1"/>
    </xf>
    <xf numFmtId="0" fontId="54" fillId="24" borderId="85" xfId="0" applyFont="1" applyFill="1" applyBorder="1" applyAlignment="1">
      <alignment horizontal="center" vertical="center" wrapText="1"/>
    </xf>
    <xf numFmtId="0" fontId="54" fillId="24" borderId="84" xfId="0" applyFont="1" applyFill="1" applyBorder="1" applyAlignment="1">
      <alignment horizontal="center" vertical="center" wrapText="1"/>
    </xf>
    <xf numFmtId="0" fontId="54" fillId="24" borderId="87" xfId="0" applyFont="1" applyFill="1" applyBorder="1" applyAlignment="1">
      <alignment horizontal="center" vertical="center" wrapText="1"/>
    </xf>
    <xf numFmtId="0" fontId="3" fillId="0" borderId="27" xfId="0" applyFont="1" applyBorder="1"/>
    <xf numFmtId="0" fontId="50" fillId="29" borderId="80" xfId="5" applyFont="1" applyFill="1" applyBorder="1" applyAlignment="1">
      <alignment horizontal="center" vertical="center"/>
    </xf>
    <xf numFmtId="0" fontId="54" fillId="24" borderId="91" xfId="0" applyFont="1" applyFill="1" applyBorder="1" applyAlignment="1">
      <alignment horizontal="center" vertical="center" wrapText="1"/>
    </xf>
    <xf numFmtId="0" fontId="54" fillId="24" borderId="92" xfId="0" applyFont="1" applyFill="1" applyBorder="1" applyAlignment="1">
      <alignment horizontal="center" vertical="center" wrapText="1"/>
    </xf>
    <xf numFmtId="0" fontId="54" fillId="24" borderId="94" xfId="0" applyFont="1" applyFill="1" applyBorder="1" applyAlignment="1">
      <alignment horizontal="center" vertical="center" wrapText="1"/>
    </xf>
    <xf numFmtId="0" fontId="54" fillId="24" borderId="95" xfId="0" applyFont="1" applyFill="1" applyBorder="1" applyAlignment="1">
      <alignment horizontal="center" vertical="center" wrapText="1"/>
    </xf>
    <xf numFmtId="0" fontId="54" fillId="24" borderId="97" xfId="0" applyFont="1" applyFill="1" applyBorder="1" applyAlignment="1">
      <alignment horizontal="center" vertical="center" wrapText="1"/>
    </xf>
    <xf numFmtId="0" fontId="54" fillId="24" borderId="98" xfId="0" applyFont="1" applyFill="1" applyBorder="1" applyAlignment="1">
      <alignment horizontal="center" vertical="center" wrapText="1"/>
    </xf>
    <xf numFmtId="0" fontId="54" fillId="0" borderId="82" xfId="0" applyFont="1" applyBorder="1" applyAlignment="1">
      <alignment horizontal="center" vertical="center"/>
    </xf>
    <xf numFmtId="0" fontId="54" fillId="0" borderId="81" xfId="0" applyFont="1" applyBorder="1" applyAlignment="1">
      <alignment horizontal="center" vertical="center"/>
    </xf>
    <xf numFmtId="0" fontId="50" fillId="29" borderId="80" xfId="5" applyFont="1" applyFill="1" applyBorder="1" applyAlignment="1">
      <alignment horizontal="justify" vertical="center" wrapText="1"/>
    </xf>
    <xf numFmtId="0" fontId="54" fillId="29" borderId="80" xfId="5" applyFont="1" applyFill="1" applyBorder="1" applyAlignment="1">
      <alignment horizontal="justify" vertical="center" wrapText="1"/>
    </xf>
    <xf numFmtId="0" fontId="54" fillId="29" borderId="81" xfId="5" applyFont="1" applyFill="1" applyBorder="1" applyAlignment="1">
      <alignment horizontal="center" vertical="center" wrapText="1"/>
    </xf>
    <xf numFmtId="0" fontId="50" fillId="29" borderId="80" xfId="5" applyFont="1" applyFill="1" applyBorder="1" applyAlignment="1">
      <alignment horizontal="center" vertical="center" wrapText="1"/>
    </xf>
    <xf numFmtId="0" fontId="54" fillId="29" borderId="80" xfId="5" applyFont="1" applyFill="1" applyBorder="1" applyAlignment="1">
      <alignment horizontal="center" vertical="center" wrapText="1"/>
    </xf>
    <xf numFmtId="0" fontId="50" fillId="0" borderId="82" xfId="5" applyFont="1" applyBorder="1" applyAlignment="1">
      <alignment horizontal="justify" vertical="center" wrapText="1"/>
    </xf>
    <xf numFmtId="0" fontId="8" fillId="2" borderId="30" xfId="0" applyFont="1" applyFill="1" applyBorder="1" applyAlignment="1">
      <alignment horizontal="center" vertical="center"/>
    </xf>
    <xf numFmtId="0" fontId="3" fillId="0" borderId="33" xfId="0" applyFont="1" applyBorder="1"/>
    <xf numFmtId="0" fontId="3" fillId="0" borderId="35" xfId="0" applyFont="1" applyBorder="1"/>
    <xf numFmtId="0" fontId="9" fillId="5" borderId="31" xfId="0" applyFont="1" applyFill="1" applyBorder="1" applyAlignment="1">
      <alignment horizontal="center" vertical="center" wrapText="1"/>
    </xf>
    <xf numFmtId="0" fontId="3" fillId="0" borderId="32" xfId="0" applyFont="1" applyBorder="1"/>
    <xf numFmtId="0" fontId="11" fillId="0" borderId="40" xfId="0" applyFont="1" applyBorder="1" applyAlignment="1">
      <alignment horizontal="center" vertical="center" wrapText="1"/>
    </xf>
    <xf numFmtId="0" fontId="3" fillId="0" borderId="41" xfId="0" applyFont="1" applyBorder="1"/>
    <xf numFmtId="0" fontId="3" fillId="0" borderId="42" xfId="0" applyFont="1" applyBorder="1"/>
    <xf numFmtId="0" fontId="13" fillId="7" borderId="59" xfId="0" applyFont="1" applyFill="1" applyBorder="1" applyAlignment="1">
      <alignment horizontal="center" vertical="center"/>
    </xf>
    <xf numFmtId="0" fontId="3" fillId="0" borderId="60" xfId="0" applyFont="1" applyBorder="1"/>
    <xf numFmtId="0" fontId="3" fillId="0" borderId="61" xfId="0" applyFont="1" applyBorder="1"/>
    <xf numFmtId="0" fontId="11" fillId="0" borderId="36" xfId="0" applyFont="1" applyBorder="1" applyAlignment="1">
      <alignment horizontal="center" vertical="center" wrapText="1"/>
    </xf>
    <xf numFmtId="0" fontId="3" fillId="0" borderId="37" xfId="0" applyFont="1" applyBorder="1"/>
    <xf numFmtId="0" fontId="3" fillId="0" borderId="38" xfId="0" applyFont="1" applyBorder="1"/>
    <xf numFmtId="3" fontId="11" fillId="6" borderId="39" xfId="0" applyNumberFormat="1" applyFont="1" applyFill="1" applyBorder="1" applyAlignment="1">
      <alignment horizontal="center" vertical="center"/>
    </xf>
    <xf numFmtId="0" fontId="11" fillId="6" borderId="36" xfId="0" applyFont="1" applyFill="1" applyBorder="1" applyAlignment="1">
      <alignment horizontal="center" vertical="center"/>
    </xf>
    <xf numFmtId="49" fontId="13" fillId="7" borderId="45" xfId="0" applyNumberFormat="1" applyFont="1" applyFill="1" applyBorder="1" applyAlignment="1">
      <alignment horizontal="center" vertical="center" wrapText="1"/>
    </xf>
    <xf numFmtId="0" fontId="3" fillId="0" borderId="49" xfId="0" applyFont="1" applyBorder="1"/>
    <xf numFmtId="0" fontId="11" fillId="0" borderId="56" xfId="0" applyFont="1" applyBorder="1" applyAlignment="1">
      <alignment horizontal="center" vertical="center" wrapText="1"/>
    </xf>
    <xf numFmtId="0" fontId="3" fillId="0" borderId="57" xfId="0" applyFont="1" applyBorder="1"/>
    <xf numFmtId="0" fontId="3" fillId="0" borderId="58" xfId="0" applyFont="1" applyBorder="1"/>
    <xf numFmtId="0" fontId="21" fillId="0" borderId="4" xfId="0" applyFont="1" applyBorder="1" applyAlignment="1">
      <alignment horizontal="left" vertical="top"/>
    </xf>
    <xf numFmtId="0" fontId="21" fillId="0" borderId="4" xfId="0" applyFont="1" applyBorder="1" applyAlignment="1">
      <alignment horizontal="left" vertical="center" wrapText="1"/>
    </xf>
    <xf numFmtId="0" fontId="16" fillId="9" borderId="9" xfId="0" applyFont="1" applyFill="1" applyBorder="1" applyAlignment="1">
      <alignment horizontal="center" vertical="center"/>
    </xf>
    <xf numFmtId="0" fontId="3" fillId="0" borderId="10" xfId="0" applyFont="1" applyBorder="1"/>
    <xf numFmtId="10" fontId="4" fillId="2" borderId="25" xfId="0" applyNumberFormat="1" applyFont="1" applyFill="1" applyBorder="1" applyAlignment="1">
      <alignment horizontal="center" vertical="center"/>
    </xf>
    <xf numFmtId="10" fontId="4" fillId="2" borderId="25" xfId="0" applyNumberFormat="1" applyFont="1" applyFill="1" applyBorder="1" applyAlignment="1">
      <alignment horizontal="center" vertical="center" wrapText="1"/>
    </xf>
    <xf numFmtId="0" fontId="60" fillId="22" borderId="102" xfId="0" applyFont="1" applyFill="1" applyBorder="1" applyAlignment="1">
      <alignment horizontal="center" vertical="center" wrapText="1"/>
    </xf>
    <xf numFmtId="0" fontId="60" fillId="22" borderId="86" xfId="0" applyFont="1" applyFill="1" applyBorder="1" applyAlignment="1">
      <alignment horizontal="center" vertical="center" wrapText="1"/>
    </xf>
    <xf numFmtId="0" fontId="60" fillId="22" borderId="99" xfId="0" applyFont="1" applyFill="1" applyBorder="1" applyAlignment="1">
      <alignment horizontal="center" vertical="center" wrapText="1"/>
    </xf>
    <xf numFmtId="0" fontId="60" fillId="0" borderId="99" xfId="0" applyFont="1" applyBorder="1" applyAlignment="1">
      <alignment horizontal="center" vertical="center" wrapText="1"/>
    </xf>
    <xf numFmtId="0" fontId="60" fillId="0" borderId="86" xfId="0" applyFont="1" applyBorder="1" applyAlignment="1">
      <alignment horizontal="center" vertical="center" wrapText="1"/>
    </xf>
    <xf numFmtId="9" fontId="60" fillId="22" borderId="99" xfId="0" applyNumberFormat="1" applyFont="1" applyFill="1" applyBorder="1" applyAlignment="1">
      <alignment horizontal="center" vertical="center" wrapText="1"/>
    </xf>
    <xf numFmtId="0" fontId="60" fillId="22" borderId="101" xfId="0" applyFont="1" applyFill="1" applyBorder="1" applyAlignment="1">
      <alignment horizontal="center" vertical="center" wrapText="1"/>
    </xf>
    <xf numFmtId="9" fontId="60" fillId="0" borderId="99" xfId="0" applyNumberFormat="1" applyFont="1" applyBorder="1" applyAlignment="1">
      <alignment horizontal="center" vertical="center" wrapText="1"/>
    </xf>
    <xf numFmtId="0" fontId="60" fillId="0" borderId="101" xfId="0" applyFont="1" applyBorder="1" applyAlignment="1">
      <alignment horizontal="center" vertical="center" wrapText="1"/>
    </xf>
    <xf numFmtId="0" fontId="25" fillId="2" borderId="9" xfId="0" applyFont="1" applyFill="1" applyBorder="1" applyAlignment="1">
      <alignment horizontal="center" vertical="center" wrapText="1"/>
    </xf>
    <xf numFmtId="0" fontId="5" fillId="11" borderId="25" xfId="0" applyFont="1" applyFill="1" applyBorder="1" applyAlignment="1">
      <alignment horizontal="center" vertical="center" wrapText="1"/>
    </xf>
    <xf numFmtId="0" fontId="3" fillId="0" borderId="67" xfId="0" applyFont="1" applyBorder="1"/>
    <xf numFmtId="0" fontId="27" fillId="10" borderId="66"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2" borderId="63" xfId="0" applyFont="1" applyFill="1" applyBorder="1" applyAlignment="1">
      <alignment horizontal="center" vertical="center" wrapText="1"/>
    </xf>
    <xf numFmtId="0" fontId="3" fillId="0" borderId="64" xfId="0" applyFont="1" applyBorder="1"/>
    <xf numFmtId="0" fontId="3" fillId="0" borderId="65" xfId="0" applyFont="1" applyBorder="1"/>
    <xf numFmtId="0" fontId="5" fillId="13" borderId="66"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3" fillId="0" borderId="71" xfId="0" applyFont="1" applyBorder="1"/>
    <xf numFmtId="10" fontId="4" fillId="2" borderId="70" xfId="0" applyNumberFormat="1" applyFont="1" applyFill="1" applyBorder="1" applyAlignment="1">
      <alignment horizontal="center" vertical="center"/>
    </xf>
    <xf numFmtId="0" fontId="3" fillId="0" borderId="73" xfId="0" applyFont="1" applyBorder="1"/>
    <xf numFmtId="0" fontId="3" fillId="0" borderId="75" xfId="0" applyFont="1" applyBorder="1"/>
    <xf numFmtId="0" fontId="5" fillId="15" borderId="66" xfId="0" applyFont="1" applyFill="1" applyBorder="1" applyAlignment="1">
      <alignment horizontal="center" vertical="center" wrapText="1"/>
    </xf>
    <xf numFmtId="9" fontId="59" fillId="22" borderId="99" xfId="0" applyNumberFormat="1" applyFont="1" applyFill="1" applyBorder="1" applyAlignment="1">
      <alignment horizontal="center" vertical="center" wrapText="1"/>
    </xf>
    <xf numFmtId="9" fontId="59" fillId="22" borderId="86" xfId="0" applyNumberFormat="1" applyFont="1" applyFill="1" applyBorder="1" applyAlignment="1">
      <alignment horizontal="center" vertical="center" wrapText="1"/>
    </xf>
    <xf numFmtId="9" fontId="59" fillId="0" borderId="99" xfId="0" applyNumberFormat="1" applyFont="1" applyBorder="1" applyAlignment="1">
      <alignment horizontal="center" vertical="center" wrapText="1"/>
    </xf>
    <xf numFmtId="9" fontId="59" fillId="0" borderId="86" xfId="0" applyNumberFormat="1" applyFont="1" applyBorder="1" applyAlignment="1">
      <alignment horizontal="center" vertical="center" wrapText="1"/>
    </xf>
    <xf numFmtId="9" fontId="60" fillId="0" borderId="86" xfId="0" applyNumberFormat="1" applyFont="1" applyBorder="1" applyAlignment="1">
      <alignment horizontal="center" vertical="center" wrapText="1"/>
    </xf>
    <xf numFmtId="10" fontId="4" fillId="2" borderId="68" xfId="0" applyNumberFormat="1" applyFont="1" applyFill="1" applyBorder="1" applyAlignment="1">
      <alignment horizontal="center" vertical="center"/>
    </xf>
    <xf numFmtId="10" fontId="4" fillId="2" borderId="72" xfId="0" applyNumberFormat="1" applyFont="1" applyFill="1" applyBorder="1" applyAlignment="1">
      <alignment horizontal="center" vertical="center"/>
    </xf>
    <xf numFmtId="10" fontId="4" fillId="2" borderId="74" xfId="0" applyNumberFormat="1" applyFont="1" applyFill="1" applyBorder="1" applyAlignment="1">
      <alignment horizontal="center" vertical="center"/>
    </xf>
    <xf numFmtId="164" fontId="4" fillId="16" borderId="25" xfId="0" applyNumberFormat="1" applyFont="1" applyFill="1" applyBorder="1" applyAlignment="1">
      <alignment horizontal="center" vertical="center"/>
    </xf>
    <xf numFmtId="10" fontId="4" fillId="0" borderId="25" xfId="0" applyNumberFormat="1" applyFont="1" applyBorder="1" applyAlignment="1">
      <alignment horizontal="center" vertical="center"/>
    </xf>
    <xf numFmtId="164" fontId="4" fillId="2" borderId="25" xfId="0" applyNumberFormat="1" applyFont="1" applyFill="1" applyBorder="1" applyAlignment="1">
      <alignment horizontal="center" vertical="center"/>
    </xf>
    <xf numFmtId="164" fontId="4" fillId="2" borderId="25" xfId="0" applyNumberFormat="1" applyFont="1" applyFill="1" applyBorder="1" applyAlignment="1">
      <alignment horizontal="center" vertical="center" wrapText="1"/>
    </xf>
    <xf numFmtId="164" fontId="3" fillId="0" borderId="71" xfId="0" applyNumberFormat="1" applyFont="1" applyBorder="1"/>
    <xf numFmtId="164" fontId="3" fillId="0" borderId="12" xfId="0" applyNumberFormat="1" applyFont="1" applyBorder="1"/>
    <xf numFmtId="10" fontId="4" fillId="2" borderId="70" xfId="0" applyNumberFormat="1" applyFont="1" applyFill="1" applyBorder="1" applyAlignment="1">
      <alignment horizontal="center" vertical="center" wrapText="1"/>
    </xf>
    <xf numFmtId="164" fontId="62" fillId="0" borderId="77" xfId="0" applyNumberFormat="1" applyFont="1" applyBorder="1" applyAlignment="1">
      <alignment horizontal="left" vertical="center" wrapText="1"/>
    </xf>
    <xf numFmtId="0" fontId="3" fillId="0" borderId="77" xfId="0" applyFont="1" applyBorder="1"/>
    <xf numFmtId="164" fontId="62" fillId="0" borderId="77" xfId="0" applyNumberFormat="1" applyFont="1" applyBorder="1" applyAlignment="1">
      <alignment horizontal="center" vertical="center"/>
    </xf>
    <xf numFmtId="164" fontId="62" fillId="0" borderId="77" xfId="0" applyNumberFormat="1" applyFont="1" applyBorder="1" applyAlignment="1">
      <alignment horizontal="center" vertical="center" wrapText="1"/>
    </xf>
    <xf numFmtId="0" fontId="6" fillId="0" borderId="29" xfId="0" applyFont="1" applyBorder="1" applyAlignment="1">
      <alignment horizontal="center" vertical="center"/>
    </xf>
    <xf numFmtId="0" fontId="6" fillId="0" borderId="25" xfId="0" applyFont="1" applyBorder="1" applyAlignment="1">
      <alignment horizontal="center" vertical="center" wrapText="1"/>
    </xf>
    <xf numFmtId="10" fontId="6" fillId="0" borderId="25" xfId="0" applyNumberFormat="1" applyFont="1" applyBorder="1" applyAlignment="1">
      <alignment horizontal="center" vertical="center"/>
    </xf>
    <xf numFmtId="10" fontId="3" fillId="0" borderId="71" xfId="0" applyNumberFormat="1" applyFont="1" applyBorder="1"/>
    <xf numFmtId="10" fontId="3" fillId="0" borderId="12" xfId="0" applyNumberFormat="1" applyFont="1" applyBorder="1"/>
    <xf numFmtId="10" fontId="4" fillId="0" borderId="25" xfId="0" applyNumberFormat="1" applyFont="1" applyBorder="1" applyAlignment="1">
      <alignment horizontal="center" vertical="center" wrapText="1"/>
    </xf>
    <xf numFmtId="10" fontId="4" fillId="16" borderId="25" xfId="0" applyNumberFormat="1" applyFont="1" applyFill="1" applyBorder="1" applyAlignment="1">
      <alignment horizontal="center" vertical="center"/>
    </xf>
    <xf numFmtId="0" fontId="3" fillId="0" borderId="77" xfId="0" applyFont="1" applyBorder="1" applyAlignment="1">
      <alignment wrapText="1"/>
    </xf>
    <xf numFmtId="0" fontId="6" fillId="0" borderId="29" xfId="0" applyFont="1" applyBorder="1" applyAlignment="1">
      <alignment horizontal="center" vertical="center" wrapText="1"/>
    </xf>
    <xf numFmtId="9" fontId="6" fillId="0" borderId="25" xfId="0" applyNumberFormat="1" applyFont="1" applyBorder="1" applyAlignment="1">
      <alignment horizontal="center" vertical="center"/>
    </xf>
    <xf numFmtId="164" fontId="4" fillId="0" borderId="25" xfId="0" applyNumberFormat="1" applyFont="1" applyBorder="1" applyAlignment="1">
      <alignment horizontal="center" vertical="center"/>
    </xf>
    <xf numFmtId="2" fontId="4" fillId="2" borderId="25" xfId="0" applyNumberFormat="1" applyFont="1" applyFill="1" applyBorder="1" applyAlignment="1">
      <alignment horizontal="center" vertical="center"/>
    </xf>
    <xf numFmtId="2" fontId="4" fillId="16" borderId="25" xfId="0" applyNumberFormat="1" applyFont="1" applyFill="1" applyBorder="1" applyAlignment="1">
      <alignment horizontal="center" vertical="center"/>
    </xf>
    <xf numFmtId="164" fontId="4" fillId="16" borderId="25" xfId="0" applyNumberFormat="1" applyFont="1" applyFill="1" applyBorder="1" applyAlignment="1">
      <alignment horizontal="center" vertical="center" wrapText="1"/>
    </xf>
    <xf numFmtId="0" fontId="4" fillId="2" borderId="25" xfId="0" applyFont="1" applyFill="1" applyBorder="1" applyAlignment="1">
      <alignment horizontal="center" vertical="center" wrapText="1"/>
    </xf>
    <xf numFmtId="0" fontId="3" fillId="22" borderId="12" xfId="0" applyFont="1" applyFill="1" applyBorder="1"/>
    <xf numFmtId="0" fontId="6" fillId="22" borderId="25" xfId="0" applyFont="1" applyFill="1" applyBorder="1" applyAlignment="1">
      <alignment horizontal="center" vertical="center" wrapText="1"/>
    </xf>
    <xf numFmtId="2" fontId="4" fillId="0" borderId="25" xfId="0" applyNumberFormat="1" applyFont="1" applyBorder="1" applyAlignment="1">
      <alignment horizontal="center" vertical="center"/>
    </xf>
    <xf numFmtId="164" fontId="33" fillId="20" borderId="25" xfId="0" applyNumberFormat="1" applyFont="1" applyFill="1" applyBorder="1" applyAlignment="1">
      <alignment horizontal="left" vertical="center" wrapText="1"/>
    </xf>
    <xf numFmtId="0" fontId="3" fillId="19" borderId="12" xfId="0" applyFont="1" applyFill="1" applyBorder="1"/>
    <xf numFmtId="0" fontId="4" fillId="0" borderId="25" xfId="0" applyFont="1" applyBorder="1" applyAlignment="1">
      <alignment horizontal="left" vertical="center" wrapText="1"/>
    </xf>
    <xf numFmtId="10" fontId="4" fillId="16" borderId="68" xfId="0" applyNumberFormat="1" applyFont="1" applyFill="1" applyBorder="1" applyAlignment="1">
      <alignment horizontal="center" vertical="center"/>
    </xf>
    <xf numFmtId="10" fontId="4" fillId="16" borderId="72" xfId="0" applyNumberFormat="1" applyFont="1" applyFill="1" applyBorder="1" applyAlignment="1">
      <alignment horizontal="center" vertical="center"/>
    </xf>
    <xf numFmtId="10" fontId="4" fillId="16" borderId="74" xfId="0" applyNumberFormat="1" applyFont="1" applyFill="1" applyBorder="1" applyAlignment="1">
      <alignment horizontal="center" vertical="center"/>
    </xf>
    <xf numFmtId="164" fontId="4" fillId="16" borderId="25" xfId="0" applyNumberFormat="1" applyFont="1" applyFill="1" applyBorder="1" applyAlignment="1">
      <alignment horizontal="left" vertical="center" wrapText="1"/>
    </xf>
    <xf numFmtId="0" fontId="4" fillId="0" borderId="25" xfId="0" applyFont="1" applyBorder="1" applyAlignment="1">
      <alignment horizontal="center" vertical="center" wrapText="1"/>
    </xf>
    <xf numFmtId="164" fontId="4" fillId="0" borderId="25" xfId="0" applyNumberFormat="1" applyFont="1" applyBorder="1" applyAlignment="1">
      <alignment horizontal="center" vertical="center" wrapText="1"/>
    </xf>
    <xf numFmtId="164" fontId="33" fillId="16" borderId="25" xfId="0" applyNumberFormat="1" applyFont="1" applyFill="1" applyBorder="1" applyAlignment="1">
      <alignment horizontal="left" vertical="center" wrapText="1"/>
    </xf>
    <xf numFmtId="0" fontId="6" fillId="2" borderId="25" xfId="0" applyFont="1" applyFill="1" applyBorder="1" applyAlignment="1">
      <alignment horizontal="center" vertical="center" wrapText="1"/>
    </xf>
    <xf numFmtId="0" fontId="3" fillId="22" borderId="71" xfId="0" applyFont="1" applyFill="1" applyBorder="1"/>
    <xf numFmtId="0" fontId="4" fillId="22" borderId="68" xfId="0" applyFont="1" applyFill="1" applyBorder="1" applyAlignment="1">
      <alignment horizontal="center" vertical="center" wrapText="1"/>
    </xf>
    <xf numFmtId="0" fontId="4" fillId="22" borderId="74" xfId="0" applyFont="1" applyFill="1" applyBorder="1" applyAlignment="1">
      <alignment horizontal="center" vertical="center" wrapText="1"/>
    </xf>
    <xf numFmtId="164" fontId="59" fillId="30" borderId="99" xfId="4" applyNumberFormat="1" applyFont="1" applyFill="1" applyBorder="1" applyAlignment="1" applyProtection="1">
      <alignment horizontal="center" vertical="center"/>
      <protection locked="0"/>
    </xf>
    <xf numFmtId="164" fontId="59" fillId="30" borderId="101" xfId="4" applyNumberFormat="1" applyFont="1" applyFill="1" applyBorder="1" applyAlignment="1" applyProtection="1">
      <alignment horizontal="center" vertical="center"/>
      <protection locked="0"/>
    </xf>
    <xf numFmtId="164" fontId="59" fillId="30" borderId="86" xfId="4" applyNumberFormat="1" applyFont="1" applyFill="1" applyBorder="1" applyAlignment="1" applyProtection="1">
      <alignment horizontal="center" vertical="center"/>
      <protection locked="0"/>
    </xf>
    <xf numFmtId="164" fontId="59" fillId="22" borderId="99" xfId="4" applyNumberFormat="1" applyFont="1" applyFill="1" applyBorder="1" applyAlignment="1" applyProtection="1">
      <alignment horizontal="center" vertical="center"/>
      <protection locked="0"/>
    </xf>
    <xf numFmtId="164" fontId="59" fillId="22" borderId="101" xfId="4" applyNumberFormat="1" applyFont="1" applyFill="1" applyBorder="1" applyAlignment="1" applyProtection="1">
      <alignment horizontal="center" vertical="center"/>
      <protection locked="0"/>
    </xf>
    <xf numFmtId="164" fontId="59" fillId="22" borderId="86" xfId="4" applyNumberFormat="1" applyFont="1" applyFill="1" applyBorder="1" applyAlignment="1" applyProtection="1">
      <alignment horizontal="center" vertical="center"/>
      <protection locked="0"/>
    </xf>
    <xf numFmtId="9" fontId="59" fillId="30" borderId="99" xfId="3" applyNumberFormat="1" applyFont="1" applyFill="1" applyBorder="1" applyAlignment="1" applyProtection="1">
      <alignment horizontal="center" vertical="center"/>
      <protection locked="0"/>
    </xf>
    <xf numFmtId="9" fontId="59" fillId="30" borderId="101" xfId="3" applyNumberFormat="1" applyFont="1" applyFill="1" applyBorder="1" applyAlignment="1" applyProtection="1">
      <alignment horizontal="center" vertical="center"/>
      <protection locked="0"/>
    </xf>
    <xf numFmtId="9" fontId="59" fillId="30" borderId="86" xfId="3" applyNumberFormat="1" applyFont="1" applyFill="1" applyBorder="1" applyAlignment="1" applyProtection="1">
      <alignment horizontal="center" vertical="center"/>
      <protection locked="0"/>
    </xf>
    <xf numFmtId="10" fontId="59" fillId="22" borderId="102" xfId="3" applyNumberFormat="1" applyFont="1" applyFill="1" applyBorder="1" applyAlignment="1" applyProtection="1">
      <alignment horizontal="center" vertical="center"/>
      <protection locked="0"/>
    </xf>
    <xf numFmtId="10" fontId="59" fillId="22" borderId="101" xfId="3" applyNumberFormat="1" applyFont="1" applyFill="1" applyBorder="1" applyAlignment="1" applyProtection="1">
      <alignment horizontal="center" vertical="center"/>
      <protection locked="0"/>
    </xf>
    <xf numFmtId="10" fontId="59" fillId="22" borderId="86" xfId="3" applyNumberFormat="1" applyFont="1" applyFill="1" applyBorder="1" applyAlignment="1" applyProtection="1">
      <alignment horizontal="center" vertical="center"/>
      <protection locked="0"/>
    </xf>
    <xf numFmtId="164" fontId="33" fillId="20" borderId="68" xfId="0" applyNumberFormat="1" applyFont="1" applyFill="1" applyBorder="1" applyAlignment="1">
      <alignment horizontal="center" vertical="center"/>
    </xf>
    <xf numFmtId="164" fontId="4" fillId="20" borderId="74" xfId="0" applyNumberFormat="1" applyFont="1" applyFill="1" applyBorder="1" applyAlignment="1">
      <alignment horizontal="center" vertical="center"/>
    </xf>
    <xf numFmtId="164" fontId="33" fillId="20" borderId="68" xfId="0" applyNumberFormat="1" applyFont="1" applyFill="1" applyBorder="1" applyAlignment="1">
      <alignment horizontal="center" vertical="center" wrapText="1"/>
    </xf>
    <xf numFmtId="164" fontId="4" fillId="20" borderId="72" xfId="0" applyNumberFormat="1" applyFont="1" applyFill="1" applyBorder="1" applyAlignment="1">
      <alignment horizontal="center" vertical="center" wrapText="1"/>
    </xf>
    <xf numFmtId="164" fontId="4" fillId="20" borderId="74" xfId="0" applyNumberFormat="1" applyFont="1" applyFill="1" applyBorder="1" applyAlignment="1">
      <alignment horizontal="center" vertical="center" wrapText="1"/>
    </xf>
    <xf numFmtId="164" fontId="59" fillId="22" borderId="100" xfId="4" applyNumberFormat="1" applyFont="1" applyFill="1" applyBorder="1" applyAlignment="1" applyProtection="1">
      <alignment horizontal="center" vertical="center"/>
      <protection locked="0"/>
    </xf>
    <xf numFmtId="164" fontId="33" fillId="20" borderId="25" xfId="0" applyNumberFormat="1" applyFont="1" applyFill="1" applyBorder="1" applyAlignment="1">
      <alignment horizontal="center" vertical="center" wrapText="1"/>
    </xf>
    <xf numFmtId="0" fontId="3" fillId="19" borderId="71" xfId="0" applyFont="1" applyFill="1" applyBorder="1" applyAlignment="1">
      <alignment horizontal="center"/>
    </xf>
    <xf numFmtId="0" fontId="3" fillId="19" borderId="12" xfId="0" applyFont="1" applyFill="1" applyBorder="1" applyAlignment="1">
      <alignment horizontal="center"/>
    </xf>
    <xf numFmtId="0" fontId="3" fillId="19" borderId="71" xfId="0" applyFont="1" applyFill="1" applyBorder="1"/>
    <xf numFmtId="9" fontId="59" fillId="0" borderId="99" xfId="3" applyNumberFormat="1" applyFont="1" applyFill="1" applyBorder="1" applyAlignment="1" applyProtection="1">
      <alignment horizontal="center" vertical="center"/>
      <protection locked="0"/>
    </xf>
    <xf numFmtId="9" fontId="59" fillId="0" borderId="101" xfId="3" applyNumberFormat="1" applyFont="1" applyFill="1" applyBorder="1" applyAlignment="1" applyProtection="1">
      <alignment horizontal="center" vertical="center"/>
      <protection locked="0"/>
    </xf>
    <xf numFmtId="9" fontId="59" fillId="0" borderId="86" xfId="3" applyNumberFormat="1" applyFont="1" applyFill="1" applyBorder="1" applyAlignment="1" applyProtection="1">
      <alignment horizontal="center" vertical="center"/>
      <protection locked="0"/>
    </xf>
    <xf numFmtId="164" fontId="59" fillId="0" borderId="99" xfId="4" applyNumberFormat="1" applyFont="1" applyFill="1" applyBorder="1" applyAlignment="1" applyProtection="1">
      <alignment horizontal="center" vertical="center"/>
      <protection locked="0"/>
    </xf>
    <xf numFmtId="164" fontId="59" fillId="0" borderId="101" xfId="4" applyNumberFormat="1" applyFont="1" applyFill="1" applyBorder="1" applyAlignment="1" applyProtection="1">
      <alignment horizontal="center" vertical="center"/>
      <protection locked="0"/>
    </xf>
    <xf numFmtId="164" fontId="59" fillId="0" borderId="86" xfId="4" applyNumberFormat="1" applyFont="1" applyFill="1" applyBorder="1" applyAlignment="1" applyProtection="1">
      <alignment horizontal="center" vertical="center"/>
      <protection locked="0"/>
    </xf>
    <xf numFmtId="0" fontId="0" fillId="22" borderId="99" xfId="0" applyFill="1" applyBorder="1" applyAlignment="1">
      <alignment horizontal="center" vertical="center" wrapText="1"/>
    </xf>
    <xf numFmtId="0" fontId="0" fillId="22" borderId="101" xfId="0" applyFill="1" applyBorder="1" applyAlignment="1">
      <alignment horizontal="center" vertical="center" wrapText="1"/>
    </xf>
    <xf numFmtId="0" fontId="0" fillId="22" borderId="86" xfId="0" applyFill="1" applyBorder="1" applyAlignment="1">
      <alignment horizontal="center" vertical="center" wrapText="1"/>
    </xf>
    <xf numFmtId="0" fontId="1" fillId="0" borderId="99" xfId="0" applyFont="1" applyBorder="1" applyAlignment="1">
      <alignment horizontal="center" vertical="center" wrapText="1"/>
    </xf>
    <xf numFmtId="0" fontId="0" fillId="0" borderId="101" xfId="0" applyBorder="1" applyAlignment="1">
      <alignment horizontal="center" vertical="center" wrapText="1"/>
    </xf>
    <xf numFmtId="0" fontId="0" fillId="0" borderId="86" xfId="0" applyBorder="1" applyAlignment="1">
      <alignment horizontal="center" vertical="center" wrapText="1"/>
    </xf>
    <xf numFmtId="9" fontId="59" fillId="0" borderId="101" xfId="0" applyNumberFormat="1" applyFont="1" applyBorder="1" applyAlignment="1">
      <alignment horizontal="center" vertical="center" wrapText="1"/>
    </xf>
    <xf numFmtId="164" fontId="59" fillId="22" borderId="99" xfId="0" applyNumberFormat="1" applyFont="1" applyFill="1" applyBorder="1" applyAlignment="1">
      <alignment horizontal="center" vertical="center" wrapText="1"/>
    </xf>
    <xf numFmtId="164" fontId="59" fillId="22" borderId="86" xfId="0" applyNumberFormat="1" applyFont="1" applyFill="1" applyBorder="1" applyAlignment="1">
      <alignment horizontal="center" vertical="center" wrapText="1"/>
    </xf>
    <xf numFmtId="9" fontId="59" fillId="30" borderId="100" xfId="3" applyNumberFormat="1" applyFont="1" applyFill="1" applyBorder="1" applyAlignment="1" applyProtection="1">
      <alignment horizontal="center" vertical="center"/>
      <protection locked="0"/>
    </xf>
    <xf numFmtId="9" fontId="59" fillId="0" borderId="100" xfId="3" applyNumberFormat="1" applyFont="1" applyFill="1" applyBorder="1" applyAlignment="1" applyProtection="1">
      <alignment horizontal="center" vertical="center"/>
      <protection locked="0"/>
    </xf>
    <xf numFmtId="0" fontId="60" fillId="0" borderId="100" xfId="0" applyFont="1" applyBorder="1" applyAlignment="1">
      <alignment horizontal="center" vertical="center" wrapText="1"/>
    </xf>
    <xf numFmtId="0" fontId="59" fillId="22" borderId="99" xfId="3" applyNumberFormat="1" applyFont="1" applyFill="1" applyBorder="1" applyAlignment="1" applyProtection="1">
      <alignment horizontal="center" vertical="center"/>
      <protection locked="0"/>
    </xf>
    <xf numFmtId="0" fontId="59" fillId="22" borderId="86" xfId="3" applyNumberFormat="1" applyFont="1" applyFill="1" applyBorder="1" applyAlignment="1" applyProtection="1">
      <alignment horizontal="center" vertical="center"/>
      <protection locked="0"/>
    </xf>
    <xf numFmtId="9" fontId="59" fillId="0" borderId="99" xfId="3" applyNumberFormat="1" applyFont="1" applyFill="1" applyBorder="1" applyAlignment="1" applyProtection="1">
      <alignment horizontal="justify" vertical="center"/>
      <protection locked="0"/>
    </xf>
    <xf numFmtId="9" fontId="59" fillId="0" borderId="86" xfId="3" applyNumberFormat="1" applyFont="1" applyFill="1" applyBorder="1" applyAlignment="1" applyProtection="1">
      <alignment horizontal="justify" vertical="center"/>
      <protection locked="0"/>
    </xf>
    <xf numFmtId="9" fontId="60" fillId="22" borderId="86" xfId="0" applyNumberFormat="1" applyFont="1" applyFill="1" applyBorder="1" applyAlignment="1">
      <alignment horizontal="center" vertical="center" wrapText="1"/>
    </xf>
    <xf numFmtId="10" fontId="59" fillId="22" borderId="99" xfId="0" applyNumberFormat="1" applyFont="1" applyFill="1" applyBorder="1" applyAlignment="1">
      <alignment horizontal="center" vertical="center" wrapText="1"/>
    </xf>
    <xf numFmtId="10" fontId="59" fillId="22" borderId="86" xfId="0" applyNumberFormat="1" applyFont="1" applyFill="1" applyBorder="1" applyAlignment="1">
      <alignment horizontal="center" vertical="center" wrapText="1"/>
    </xf>
    <xf numFmtId="0" fontId="59" fillId="22" borderId="99" xfId="0" applyFont="1" applyFill="1" applyBorder="1" applyAlignment="1">
      <alignment horizontal="center" vertical="center" wrapText="1"/>
    </xf>
    <xf numFmtId="0" fontId="59" fillId="22" borderId="101" xfId="0" applyFont="1" applyFill="1" applyBorder="1" applyAlignment="1">
      <alignment horizontal="center" vertical="center" wrapText="1"/>
    </xf>
    <xf numFmtId="0" fontId="59" fillId="22" borderId="86" xfId="0" applyFont="1" applyFill="1" applyBorder="1" applyAlignment="1">
      <alignment horizontal="center" vertical="center" wrapText="1"/>
    </xf>
    <xf numFmtId="166" fontId="59" fillId="22" borderId="99" xfId="0" applyNumberFormat="1" applyFont="1" applyFill="1" applyBorder="1" applyAlignment="1">
      <alignment horizontal="center" vertical="center" wrapText="1"/>
    </xf>
    <xf numFmtId="166" fontId="59" fillId="22" borderId="86" xfId="0" applyNumberFormat="1" applyFont="1" applyFill="1" applyBorder="1" applyAlignment="1">
      <alignment horizontal="center" vertical="center" wrapText="1"/>
    </xf>
    <xf numFmtId="0" fontId="59" fillId="0" borderId="99" xfId="3" applyNumberFormat="1" applyFont="1" applyFill="1" applyBorder="1" applyAlignment="1" applyProtection="1">
      <alignment horizontal="center" vertical="center"/>
      <protection locked="0"/>
    </xf>
    <xf numFmtId="0" fontId="59" fillId="0" borderId="86" xfId="3" applyNumberFormat="1" applyFont="1" applyFill="1" applyBorder="1" applyAlignment="1" applyProtection="1">
      <alignment horizontal="center" vertical="center"/>
      <protection locked="0"/>
    </xf>
    <xf numFmtId="0" fontId="59" fillId="0" borderId="86" xfId="0" applyFont="1" applyBorder="1" applyAlignment="1">
      <alignment horizontal="center" vertical="center" wrapText="1"/>
    </xf>
    <xf numFmtId="10" fontId="59" fillId="0" borderId="99" xfId="0" applyNumberFormat="1" applyFont="1" applyBorder="1" applyAlignment="1">
      <alignment horizontal="center" vertical="center" wrapText="1"/>
    </xf>
    <xf numFmtId="10" fontId="59" fillId="0" borderId="86" xfId="0" applyNumberFormat="1" applyFont="1" applyBorder="1" applyAlignment="1">
      <alignment horizontal="center" vertical="center" wrapText="1"/>
    </xf>
    <xf numFmtId="166" fontId="59" fillId="0" borderId="99" xfId="0" applyNumberFormat="1" applyFont="1" applyBorder="1" applyAlignment="1">
      <alignment horizontal="center" vertical="center" wrapText="1"/>
    </xf>
    <xf numFmtId="166" fontId="59" fillId="0" borderId="86" xfId="0" applyNumberFormat="1" applyFont="1" applyBorder="1" applyAlignment="1">
      <alignment horizontal="center" vertical="center" wrapText="1"/>
    </xf>
  </cellXfs>
  <cellStyles count="7">
    <cellStyle name="Hipervínculo 2" xfId="2" xr:uid="{00000000-0005-0000-0000-000000000000}"/>
    <cellStyle name="Millares" xfId="3" builtinId="3"/>
    <cellStyle name="Normal" xfId="0" builtinId="0"/>
    <cellStyle name="Normal 2" xfId="1" xr:uid="{00000000-0005-0000-0000-000003000000}"/>
    <cellStyle name="Normal 4" xfId="5" xr:uid="{00000000-0005-0000-0000-000004000000}"/>
    <cellStyle name="Porcentaje" xfId="4" builtinId="5"/>
    <cellStyle name="Porcentual 2" xfId="6" xr:uid="{00000000-0005-0000-0000-000006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04800" cy="299028"/>
    <xdr:sp macro="" textlink="">
      <xdr:nvSpPr>
        <xdr:cNvPr id="2" name="AutoShape 2" descr="Resultado de imagen para secretaria distrital de integracion social">
          <a:extLst>
            <a:ext uri="{FF2B5EF4-FFF2-40B4-BE49-F238E27FC236}">
              <a16:creationId xmlns:a16="http://schemas.microsoft.com/office/drawing/2014/main" id="{74D11207-5BD8-4429-8D8F-0C297EC3D391}"/>
            </a:ext>
          </a:extLst>
        </xdr:cNvPr>
        <xdr:cNvSpPr>
          <a:spLocks noChangeAspect="1" noChangeArrowheads="1"/>
        </xdr:cNvSpPr>
      </xdr:nvSpPr>
      <xdr:spPr bwMode="auto">
        <a:xfrm>
          <a:off x="0" y="184150"/>
          <a:ext cx="304800" cy="2990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xdr:col>
      <xdr:colOff>291307</xdr:colOff>
      <xdr:row>0</xdr:row>
      <xdr:rowOff>309561</xdr:rowOff>
    </xdr:from>
    <xdr:to>
      <xdr:col>2</xdr:col>
      <xdr:colOff>476249</xdr:colOff>
      <xdr:row>3</xdr:row>
      <xdr:rowOff>18826</xdr:rowOff>
    </xdr:to>
    <xdr:pic>
      <xdr:nvPicPr>
        <xdr:cNvPr id="3" name="Imagen 1">
          <a:extLst>
            <a:ext uri="{FF2B5EF4-FFF2-40B4-BE49-F238E27FC236}">
              <a16:creationId xmlns:a16="http://schemas.microsoft.com/office/drawing/2014/main" id="{BD59026C-D03C-41D2-914A-75697501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1605757" y="182561"/>
          <a:ext cx="1499392" cy="3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absoluteAnchor>
    <xdr:pos x="11212416" y="4791831"/>
    <xdr:ext cx="2911525" cy="585853"/>
    <xdr:sp macro="" textlink="">
      <xdr:nvSpPr>
        <xdr:cNvPr id="4" name="Rectángulo redondeado 11">
          <a:hlinkClick xmlns:r="http://schemas.openxmlformats.org/officeDocument/2006/relationships" r:id="rId2"/>
          <a:extLst>
            <a:ext uri="{FF2B5EF4-FFF2-40B4-BE49-F238E27FC236}">
              <a16:creationId xmlns:a16="http://schemas.microsoft.com/office/drawing/2014/main" id="{C7526B32-BEE8-43CA-82D4-40646A1B73C2}"/>
            </a:ext>
          </a:extLst>
        </xdr:cNvPr>
        <xdr:cNvSpPr>
          <a:spLocks noChangeAspect="1"/>
        </xdr:cNvSpPr>
      </xdr:nvSpPr>
      <xdr:spPr>
        <a:xfrm flipH="1">
          <a:off x="11212416" y="4791831"/>
          <a:ext cx="2911525" cy="58585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absoluteAnchor>
  <xdr:absoluteAnchor>
    <xdr:pos x="11217613" y="4098848"/>
    <xdr:ext cx="2899230" cy="598434"/>
    <xdr:sp macro="" textlink="">
      <xdr:nvSpPr>
        <xdr:cNvPr id="5" name="Rectángulo redondeado 12">
          <a:hlinkClick xmlns:r="http://schemas.openxmlformats.org/officeDocument/2006/relationships" r:id="rId3"/>
          <a:extLst>
            <a:ext uri="{FF2B5EF4-FFF2-40B4-BE49-F238E27FC236}">
              <a16:creationId xmlns:a16="http://schemas.microsoft.com/office/drawing/2014/main" id="{A7B95455-BCA2-44D2-B923-CEA04F66B63E}"/>
            </a:ext>
          </a:extLst>
        </xdr:cNvPr>
        <xdr:cNvSpPr>
          <a:spLocks noChangeAspect="1"/>
        </xdr:cNvSpPr>
      </xdr:nvSpPr>
      <xdr:spPr>
        <a:xfrm flipH="1">
          <a:off x="11217613" y="4098848"/>
          <a:ext cx="2899230" cy="59843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absoluteAnchor>
  <xdr:absoluteAnchor>
    <xdr:pos x="11211263" y="3420457"/>
    <xdr:ext cx="2917486" cy="593141"/>
    <xdr:sp macro="" textlink="">
      <xdr:nvSpPr>
        <xdr:cNvPr id="6" name="Rectángulo redondeado 13">
          <a:hlinkClick xmlns:r="http://schemas.openxmlformats.org/officeDocument/2006/relationships" r:id="rId4"/>
          <a:extLst>
            <a:ext uri="{FF2B5EF4-FFF2-40B4-BE49-F238E27FC236}">
              <a16:creationId xmlns:a16="http://schemas.microsoft.com/office/drawing/2014/main" id="{A8B4BF13-63EA-4FE9-9CD4-740DC14DA29D}"/>
            </a:ext>
          </a:extLst>
        </xdr:cNvPr>
        <xdr:cNvSpPr>
          <a:spLocks noChangeAspect="1"/>
        </xdr:cNvSpPr>
      </xdr:nvSpPr>
      <xdr:spPr>
        <a:xfrm flipH="1">
          <a:off x="11211263" y="3420457"/>
          <a:ext cx="2917486" cy="593141"/>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absoluteAnchor>
</xdr:wsDr>
</file>

<file path=xl/drawings/drawing2.xml><?xml version="1.0" encoding="utf-8"?>
<xdr:wsDr xmlns:xdr="http://schemas.openxmlformats.org/drawingml/2006/spreadsheetDrawing" xmlns:a="http://schemas.openxmlformats.org/drawingml/2006/main">
  <xdr:oneCellAnchor>
    <xdr:from>
      <xdr:col>0</xdr:col>
      <xdr:colOff>438150</xdr:colOff>
      <xdr:row>0</xdr:row>
      <xdr:rowOff>28575</xdr:rowOff>
    </xdr:from>
    <xdr:ext cx="771525" cy="9810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308611</xdr:colOff>
      <xdr:row>41</xdr:row>
      <xdr:rowOff>91440</xdr:rowOff>
    </xdr:from>
    <xdr:ext cx="765810" cy="7334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308611" y="18409920"/>
          <a:ext cx="765810" cy="733425"/>
        </a:xfrm>
        <a:prstGeom prst="rect">
          <a:avLst/>
        </a:prstGeom>
        <a:noFill/>
      </xdr:spPr>
    </xdr:pic>
    <xdr:clientData fLocksWithSheet="0"/>
  </xdr:oneCellAnchor>
  <xdr:oneCellAnchor>
    <xdr:from>
      <xdr:col>0</xdr:col>
      <xdr:colOff>400050</xdr:colOff>
      <xdr:row>80</xdr:row>
      <xdr:rowOff>95250</xdr:rowOff>
    </xdr:from>
    <xdr:ext cx="771525" cy="981075"/>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400050</xdr:colOff>
      <xdr:row>120</xdr:row>
      <xdr:rowOff>95250</xdr:rowOff>
    </xdr:from>
    <xdr:ext cx="771525" cy="981075"/>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400050</xdr:colOff>
      <xdr:row>162</xdr:row>
      <xdr:rowOff>95250</xdr:rowOff>
    </xdr:from>
    <xdr:ext cx="771525" cy="981075"/>
    <xdr:pic>
      <xdr:nvPicPr>
        <xdr:cNvPr id="9" name="image1.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400050</xdr:colOff>
      <xdr:row>204</xdr:row>
      <xdr:rowOff>95250</xdr:rowOff>
    </xdr:from>
    <xdr:ext cx="771525" cy="981075"/>
    <xdr:pic>
      <xdr:nvPicPr>
        <xdr:cNvPr id="10" name="image1.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400050</xdr:colOff>
      <xdr:row>246</xdr:row>
      <xdr:rowOff>0</xdr:rowOff>
    </xdr:from>
    <xdr:ext cx="771525" cy="981075"/>
    <xdr:pic>
      <xdr:nvPicPr>
        <xdr:cNvPr id="12" name="image1.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400050</xdr:colOff>
      <xdr:row>246</xdr:row>
      <xdr:rowOff>95250</xdr:rowOff>
    </xdr:from>
    <xdr:ext cx="771525" cy="981075"/>
    <xdr:pic>
      <xdr:nvPicPr>
        <xdr:cNvPr id="13" name="image1.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0</xdr:col>
      <xdr:colOff>370417</xdr:colOff>
      <xdr:row>287</xdr:row>
      <xdr:rowOff>986</xdr:rowOff>
    </xdr:from>
    <xdr:to>
      <xdr:col>0</xdr:col>
      <xdr:colOff>1143000</xdr:colOff>
      <xdr:row>290</xdr:row>
      <xdr:rowOff>152568</xdr:rowOff>
    </xdr:to>
    <xdr:pic>
      <xdr:nvPicPr>
        <xdr:cNvPr id="20" name="Imagen 19">
          <a:extLst>
            <a:ext uri="{FF2B5EF4-FFF2-40B4-BE49-F238E27FC236}">
              <a16:creationId xmlns:a16="http://schemas.microsoft.com/office/drawing/2014/main" id="{A7B3379D-3919-4A4A-9D42-5D3A986DEF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986"/>
          <a:ext cx="772583" cy="856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329</xdr:row>
      <xdr:rowOff>986</xdr:rowOff>
    </xdr:from>
    <xdr:to>
      <xdr:col>0</xdr:col>
      <xdr:colOff>1143000</xdr:colOff>
      <xdr:row>332</xdr:row>
      <xdr:rowOff>152568</xdr:rowOff>
    </xdr:to>
    <xdr:pic>
      <xdr:nvPicPr>
        <xdr:cNvPr id="21" name="Imagen 20">
          <a:extLst>
            <a:ext uri="{FF2B5EF4-FFF2-40B4-BE49-F238E27FC236}">
              <a16:creationId xmlns:a16="http://schemas.microsoft.com/office/drawing/2014/main" id="{1C487B7E-5544-4B78-A20F-4269F157CF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20778186"/>
          <a:ext cx="772583" cy="856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371</xdr:row>
      <xdr:rowOff>986</xdr:rowOff>
    </xdr:from>
    <xdr:to>
      <xdr:col>0</xdr:col>
      <xdr:colOff>1143000</xdr:colOff>
      <xdr:row>374</xdr:row>
      <xdr:rowOff>152568</xdr:rowOff>
    </xdr:to>
    <xdr:pic>
      <xdr:nvPicPr>
        <xdr:cNvPr id="22" name="Imagen 21">
          <a:extLst>
            <a:ext uri="{FF2B5EF4-FFF2-40B4-BE49-F238E27FC236}">
              <a16:creationId xmlns:a16="http://schemas.microsoft.com/office/drawing/2014/main" id="{2CB0DA7C-BA2E-4B02-9487-BE4F4C4E08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36843686"/>
          <a:ext cx="772583" cy="856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15</xdr:col>
      <xdr:colOff>0</xdr:colOff>
      <xdr:row>1</xdr:row>
      <xdr:rowOff>0</xdr:rowOff>
    </xdr:from>
    <xdr:ext cx="38100" cy="9525"/>
    <xdr:pic>
      <xdr:nvPicPr>
        <xdr:cNvPr id="2" name="1 Imagen" descr="http://intranetsdm.movilidadbogota.gov.co:7778/images/pobtrans.gif">
          <a:extLst>
            <a:ext uri="{FF2B5EF4-FFF2-40B4-BE49-F238E27FC236}">
              <a16:creationId xmlns:a16="http://schemas.microsoft.com/office/drawing/2014/main" id="{2472AE81-1ADC-4DED-8073-64C399C2A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3" name="1 Imagen" descr="http://intranetsdm.movilidadbogota.gov.co:7778/images/pobtrans.gif">
          <a:extLst>
            <a:ext uri="{FF2B5EF4-FFF2-40B4-BE49-F238E27FC236}">
              <a16:creationId xmlns:a16="http://schemas.microsoft.com/office/drawing/2014/main" id="{F748328D-7581-483B-8B6D-E21909682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4" name="1 Imagen" descr="http://intranetsdm.movilidadbogota.gov.co:7778/images/pobtrans.gif">
          <a:extLst>
            <a:ext uri="{FF2B5EF4-FFF2-40B4-BE49-F238E27FC236}">
              <a16:creationId xmlns:a16="http://schemas.microsoft.com/office/drawing/2014/main" id="{C2136606-D633-4017-A1E7-1B13C01D8A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5" name="1 Imagen" descr="http://intranetsdm.movilidadbogota.gov.co:7778/images/pobtrans.gif">
          <a:extLst>
            <a:ext uri="{FF2B5EF4-FFF2-40B4-BE49-F238E27FC236}">
              <a16:creationId xmlns:a16="http://schemas.microsoft.com/office/drawing/2014/main" id="{EE91F6D2-E68C-447A-8181-F7CAE5E5E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6" name="1 Imagen" descr="http://intranetsdm.movilidadbogota.gov.co:7778/images/pobtrans.gif">
          <a:extLst>
            <a:ext uri="{FF2B5EF4-FFF2-40B4-BE49-F238E27FC236}">
              <a16:creationId xmlns:a16="http://schemas.microsoft.com/office/drawing/2014/main" id="{02D1706B-4BA3-4E40-B58E-01E1273A5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7" name="1 Imagen" descr="http://intranetsdm.movilidadbogota.gov.co:7778/images/pobtrans.gif">
          <a:extLst>
            <a:ext uri="{FF2B5EF4-FFF2-40B4-BE49-F238E27FC236}">
              <a16:creationId xmlns:a16="http://schemas.microsoft.com/office/drawing/2014/main" id="{9B2C9363-62DF-4261-A2C8-32F193EAB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8" name="1 Imagen" descr="http://intranetsdm.movilidadbogota.gov.co:7778/images/pobtrans.gif">
          <a:extLst>
            <a:ext uri="{FF2B5EF4-FFF2-40B4-BE49-F238E27FC236}">
              <a16:creationId xmlns:a16="http://schemas.microsoft.com/office/drawing/2014/main" id="{D5DE2F2F-6F8E-49EC-BA6E-8AFEF6391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9" name="1 Imagen" descr="http://intranetsdm.movilidadbogota.gov.co:7778/images/pobtrans.gif">
          <a:extLst>
            <a:ext uri="{FF2B5EF4-FFF2-40B4-BE49-F238E27FC236}">
              <a16:creationId xmlns:a16="http://schemas.microsoft.com/office/drawing/2014/main" id="{E89CC7F1-98D5-4DC8-AB5F-DE72AB27B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10" name="1 Imagen" descr="http://intranetsdm.movilidadbogota.gov.co:7778/images/pobtrans.gif">
          <a:extLst>
            <a:ext uri="{FF2B5EF4-FFF2-40B4-BE49-F238E27FC236}">
              <a16:creationId xmlns:a16="http://schemas.microsoft.com/office/drawing/2014/main" id="{490713D5-CE9A-4A95-9AD9-187CFE6DD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11" name="1 Imagen" descr="http://intranetsdm.movilidadbogota.gov.co:7778/images/pobtrans.gif">
          <a:extLst>
            <a:ext uri="{FF2B5EF4-FFF2-40B4-BE49-F238E27FC236}">
              <a16:creationId xmlns:a16="http://schemas.microsoft.com/office/drawing/2014/main" id="{15981553-A036-41D5-96A3-86029146C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12" name="1 Imagen" descr="http://intranetsdm.movilidadbogota.gov.co:7778/images/pobtrans.gif">
          <a:extLst>
            <a:ext uri="{FF2B5EF4-FFF2-40B4-BE49-F238E27FC236}">
              <a16:creationId xmlns:a16="http://schemas.microsoft.com/office/drawing/2014/main" id="{45A6A078-D16E-41B7-8BAF-FA3C5BD9F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13" name="1 Imagen" descr="http://intranetsdm.movilidadbogota.gov.co:7778/images/pobtrans.gif">
          <a:extLst>
            <a:ext uri="{FF2B5EF4-FFF2-40B4-BE49-F238E27FC236}">
              <a16:creationId xmlns:a16="http://schemas.microsoft.com/office/drawing/2014/main" id="{0F8505DF-CAC6-4FEB-9A73-2720A6B9E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14" name="1 Imagen" descr="http://intranetsdm.movilidadbogota.gov.co:7778/images/pobtrans.gif">
          <a:extLst>
            <a:ext uri="{FF2B5EF4-FFF2-40B4-BE49-F238E27FC236}">
              <a16:creationId xmlns:a16="http://schemas.microsoft.com/office/drawing/2014/main" id="{FED10CB3-E8D1-4496-8DF0-CFE725FEB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15" name="1 Imagen" descr="http://intranetsdm.movilidadbogota.gov.co:7778/images/pobtrans.gif">
          <a:extLst>
            <a:ext uri="{FF2B5EF4-FFF2-40B4-BE49-F238E27FC236}">
              <a16:creationId xmlns:a16="http://schemas.microsoft.com/office/drawing/2014/main" id="{7AC36B17-E364-4625-9822-14AFD56393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16" name="1 Imagen" descr="http://intranetsdm.movilidadbogota.gov.co:7778/images/pobtrans.gif">
          <a:extLst>
            <a:ext uri="{FF2B5EF4-FFF2-40B4-BE49-F238E27FC236}">
              <a16:creationId xmlns:a16="http://schemas.microsoft.com/office/drawing/2014/main" id="{62022B37-E1DA-4BD9-ABE8-BDB02EFEB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17" name="1 Imagen" descr="http://intranetsdm.movilidadbogota.gov.co:7778/images/pobtrans.gif">
          <a:extLst>
            <a:ext uri="{FF2B5EF4-FFF2-40B4-BE49-F238E27FC236}">
              <a16:creationId xmlns:a16="http://schemas.microsoft.com/office/drawing/2014/main" id="{2541C8FB-08D5-4DED-B9A4-B6876EAFF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18" name="1 Imagen" descr="http://intranetsdm.movilidadbogota.gov.co:7778/images/pobtrans.gif">
          <a:extLst>
            <a:ext uri="{FF2B5EF4-FFF2-40B4-BE49-F238E27FC236}">
              <a16:creationId xmlns:a16="http://schemas.microsoft.com/office/drawing/2014/main" id="{2719C7AF-03C4-4766-92DF-F25609C04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19" name="1 Imagen" descr="http://intranetsdm.movilidadbogota.gov.co:7778/images/pobtrans.gif">
          <a:extLst>
            <a:ext uri="{FF2B5EF4-FFF2-40B4-BE49-F238E27FC236}">
              <a16:creationId xmlns:a16="http://schemas.microsoft.com/office/drawing/2014/main" id="{CF3698E0-9447-430D-8E6D-07940A1CB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20" name="1 Imagen" descr="http://intranetsdm.movilidadbogota.gov.co:7778/images/pobtrans.gif">
          <a:extLst>
            <a:ext uri="{FF2B5EF4-FFF2-40B4-BE49-F238E27FC236}">
              <a16:creationId xmlns:a16="http://schemas.microsoft.com/office/drawing/2014/main" id="{ECDF4741-3CED-4E40-9E9E-0A8236AE2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21" name="1 Imagen" descr="http://intranetsdm.movilidadbogota.gov.co:7778/images/pobtrans.gif">
          <a:extLst>
            <a:ext uri="{FF2B5EF4-FFF2-40B4-BE49-F238E27FC236}">
              <a16:creationId xmlns:a16="http://schemas.microsoft.com/office/drawing/2014/main" id="{3AD975B0-11F2-4590-8C7E-AE407E855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22" name="1 Imagen" descr="http://intranetsdm.movilidadbogota.gov.co:7778/images/pobtrans.gif">
          <a:extLst>
            <a:ext uri="{FF2B5EF4-FFF2-40B4-BE49-F238E27FC236}">
              <a16:creationId xmlns:a16="http://schemas.microsoft.com/office/drawing/2014/main" id="{E978AED9-6E6F-4D75-8CF8-62C749777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23" name="1 Imagen" descr="http://intranetsdm.movilidadbogota.gov.co:7778/images/pobtrans.gif">
          <a:extLst>
            <a:ext uri="{FF2B5EF4-FFF2-40B4-BE49-F238E27FC236}">
              <a16:creationId xmlns:a16="http://schemas.microsoft.com/office/drawing/2014/main" id="{EE6C0ECD-EDAD-436F-B851-A1AB818408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24" name="1 Imagen" descr="http://intranetsdm.movilidadbogota.gov.co:7778/images/pobtrans.gif">
          <a:extLst>
            <a:ext uri="{FF2B5EF4-FFF2-40B4-BE49-F238E27FC236}">
              <a16:creationId xmlns:a16="http://schemas.microsoft.com/office/drawing/2014/main" id="{94AE0454-BEE9-4AF4-A82D-31ABD4A8A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25" name="1 Imagen" descr="http://intranetsdm.movilidadbogota.gov.co:7778/images/pobtrans.gif">
          <a:extLst>
            <a:ext uri="{FF2B5EF4-FFF2-40B4-BE49-F238E27FC236}">
              <a16:creationId xmlns:a16="http://schemas.microsoft.com/office/drawing/2014/main" id="{4B9E4F19-0207-4A8E-A652-633302F16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26" name="1 Imagen" descr="http://intranetsdm.movilidadbogota.gov.co:7778/images/pobtrans.gif">
          <a:extLst>
            <a:ext uri="{FF2B5EF4-FFF2-40B4-BE49-F238E27FC236}">
              <a16:creationId xmlns:a16="http://schemas.microsoft.com/office/drawing/2014/main" id="{B064689C-FD7C-4F1C-B25D-68B4D367D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27" name="1 Imagen" descr="http://intranetsdm.movilidadbogota.gov.co:7778/images/pobtrans.gif">
          <a:extLst>
            <a:ext uri="{FF2B5EF4-FFF2-40B4-BE49-F238E27FC236}">
              <a16:creationId xmlns:a16="http://schemas.microsoft.com/office/drawing/2014/main" id="{19A8C917-5D7C-4280-A67E-6706A3A53F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28" name="1 Imagen" descr="http://intranetsdm.movilidadbogota.gov.co:7778/images/pobtrans.gif">
          <a:extLst>
            <a:ext uri="{FF2B5EF4-FFF2-40B4-BE49-F238E27FC236}">
              <a16:creationId xmlns:a16="http://schemas.microsoft.com/office/drawing/2014/main" id="{C309A017-3BF0-4BF5-9293-3D52D32A75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1</xdr:row>
      <xdr:rowOff>0</xdr:rowOff>
    </xdr:from>
    <xdr:ext cx="38100" cy="9525"/>
    <xdr:pic>
      <xdr:nvPicPr>
        <xdr:cNvPr id="29" name="1 Imagen" descr="http://intranetsdm.movilidadbogota.gov.co:7778/images/pobtrans.gif">
          <a:extLst>
            <a:ext uri="{FF2B5EF4-FFF2-40B4-BE49-F238E27FC236}">
              <a16:creationId xmlns:a16="http://schemas.microsoft.com/office/drawing/2014/main" id="{B65EF7F0-AD2F-48AD-9CEA-D09E495290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0" y="1841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60" zoomScaleNormal="60" zoomScaleSheetLayoutView="70" workbookViewId="0">
      <selection activeCell="L4" sqref="L4:T4"/>
    </sheetView>
  </sheetViews>
  <sheetFormatPr baseColWidth="10" defaultColWidth="18.85546875" defaultRowHeight="15.75" zeroHeight="1" x14ac:dyDescent="0.25"/>
  <cols>
    <col min="1" max="1" width="7.5703125" style="153" customWidth="1"/>
    <col min="2" max="14" width="11.42578125" style="153" customWidth="1"/>
    <col min="15" max="20" width="8.140625" style="153" customWidth="1"/>
    <col min="21" max="16384" width="18.85546875" style="153"/>
  </cols>
  <sheetData>
    <row r="1" spans="1:21" ht="31.5" customHeight="1" x14ac:dyDescent="0.25">
      <c r="B1" s="290"/>
      <c r="C1" s="290"/>
      <c r="D1" s="281" t="s">
        <v>0</v>
      </c>
      <c r="E1" s="282"/>
      <c r="F1" s="282"/>
      <c r="G1" s="282"/>
      <c r="H1" s="282"/>
      <c r="I1" s="282"/>
      <c r="J1" s="282"/>
      <c r="K1" s="282"/>
      <c r="L1" s="282"/>
      <c r="M1" s="282"/>
      <c r="N1" s="282"/>
      <c r="O1" s="282"/>
      <c r="P1" s="282"/>
      <c r="Q1" s="282"/>
      <c r="R1" s="282"/>
      <c r="S1" s="282"/>
      <c r="T1" s="283"/>
    </row>
    <row r="2" spans="1:21" ht="31.5" customHeight="1" x14ac:dyDescent="0.25">
      <c r="A2" s="165"/>
      <c r="B2" s="290"/>
      <c r="C2" s="290"/>
      <c r="D2" s="281" t="s">
        <v>1</v>
      </c>
      <c r="E2" s="282"/>
      <c r="F2" s="282"/>
      <c r="G2" s="282"/>
      <c r="H2" s="282"/>
      <c r="I2" s="282"/>
      <c r="J2" s="282"/>
      <c r="K2" s="282"/>
      <c r="L2" s="282"/>
      <c r="M2" s="282"/>
      <c r="N2" s="282"/>
      <c r="O2" s="282"/>
      <c r="P2" s="282"/>
      <c r="Q2" s="282"/>
      <c r="R2" s="282"/>
      <c r="S2" s="282"/>
      <c r="T2" s="283"/>
    </row>
    <row r="3" spans="1:21" ht="31.5" customHeight="1" x14ac:dyDescent="0.25">
      <c r="B3" s="290"/>
      <c r="C3" s="290"/>
      <c r="D3" s="281" t="s">
        <v>2</v>
      </c>
      <c r="E3" s="282"/>
      <c r="F3" s="282"/>
      <c r="G3" s="282"/>
      <c r="H3" s="282"/>
      <c r="I3" s="282"/>
      <c r="J3" s="282"/>
      <c r="K3" s="282"/>
      <c r="L3" s="282"/>
      <c r="M3" s="282"/>
      <c r="N3" s="282"/>
      <c r="O3" s="282"/>
      <c r="P3" s="282"/>
      <c r="Q3" s="282"/>
      <c r="R3" s="282"/>
      <c r="S3" s="282"/>
      <c r="T3" s="283"/>
    </row>
    <row r="4" spans="1:21" ht="31.5" customHeight="1" x14ac:dyDescent="0.25">
      <c r="B4" s="290"/>
      <c r="C4" s="290"/>
      <c r="D4" s="281" t="s">
        <v>3</v>
      </c>
      <c r="E4" s="282"/>
      <c r="F4" s="282"/>
      <c r="G4" s="282"/>
      <c r="H4" s="282"/>
      <c r="I4" s="282"/>
      <c r="J4" s="282"/>
      <c r="K4" s="282"/>
      <c r="L4" s="299" t="s">
        <v>788</v>
      </c>
      <c r="M4" s="299"/>
      <c r="N4" s="299"/>
      <c r="O4" s="299"/>
      <c r="P4" s="299"/>
      <c r="Q4" s="299"/>
      <c r="R4" s="299"/>
      <c r="S4" s="299"/>
      <c r="T4" s="300"/>
    </row>
    <row r="5" spans="1:21" x14ac:dyDescent="0.25"/>
    <row r="6" spans="1:21" x14ac:dyDescent="0.25">
      <c r="B6" s="165"/>
    </row>
    <row r="7" spans="1:21" x14ac:dyDescent="0.25">
      <c r="B7" s="287"/>
      <c r="C7" s="287"/>
      <c r="D7" s="287"/>
      <c r="E7" s="287"/>
      <c r="F7" s="287"/>
      <c r="G7" s="287"/>
      <c r="H7" s="287"/>
      <c r="I7" s="287"/>
      <c r="J7" s="287"/>
      <c r="K7" s="287"/>
      <c r="L7" s="287"/>
      <c r="M7" s="287"/>
      <c r="N7" s="287"/>
      <c r="O7" s="287"/>
      <c r="P7" s="287"/>
      <c r="Q7" s="287"/>
      <c r="R7" s="287"/>
      <c r="S7" s="287"/>
      <c r="T7" s="157"/>
    </row>
    <row r="8" spans="1:21" x14ac:dyDescent="0.25"/>
    <row r="9" spans="1:21" ht="20.25" customHeight="1" x14ac:dyDescent="0.25">
      <c r="K9" s="164"/>
      <c r="L9" s="158"/>
      <c r="N9" s="164"/>
    </row>
    <row r="10" spans="1:21" ht="39" customHeight="1" x14ac:dyDescent="0.25">
      <c r="B10" s="284" t="s">
        <v>4</v>
      </c>
      <c r="C10" s="285"/>
      <c r="D10" s="285"/>
      <c r="E10" s="286"/>
      <c r="F10" s="288" t="s">
        <v>787</v>
      </c>
      <c r="G10" s="288"/>
      <c r="H10" s="288"/>
      <c r="I10" s="288"/>
      <c r="J10" s="288"/>
      <c r="K10" s="288"/>
      <c r="L10" s="288"/>
      <c r="M10" s="288"/>
      <c r="N10" s="164"/>
      <c r="O10" s="287" t="s">
        <v>5</v>
      </c>
      <c r="P10" s="287"/>
      <c r="Q10" s="287"/>
      <c r="R10" s="287"/>
      <c r="S10" s="287"/>
      <c r="T10" s="287"/>
      <c r="U10" s="160"/>
    </row>
    <row r="11" spans="1:21" ht="39" customHeight="1" x14ac:dyDescent="0.25">
      <c r="B11" s="284" t="s">
        <v>6</v>
      </c>
      <c r="C11" s="285"/>
      <c r="D11" s="285"/>
      <c r="E11" s="286"/>
      <c r="F11" s="288" t="s">
        <v>7</v>
      </c>
      <c r="G11" s="288"/>
      <c r="H11" s="288"/>
      <c r="I11" s="288"/>
      <c r="J11" s="288"/>
      <c r="K11" s="288"/>
      <c r="L11" s="288"/>
      <c r="M11" s="288"/>
      <c r="N11" s="296"/>
      <c r="O11" s="287"/>
      <c r="P11" s="287"/>
      <c r="Q11" s="287"/>
      <c r="R11" s="287"/>
      <c r="S11" s="287"/>
      <c r="T11" s="287"/>
      <c r="U11" s="154"/>
    </row>
    <row r="12" spans="1:21" ht="39" customHeight="1" x14ac:dyDescent="0.25">
      <c r="B12" s="284" t="s">
        <v>8</v>
      </c>
      <c r="C12" s="285"/>
      <c r="D12" s="285"/>
      <c r="E12" s="286"/>
      <c r="F12" s="288" t="s">
        <v>786</v>
      </c>
      <c r="G12" s="288"/>
      <c r="H12" s="288"/>
      <c r="I12" s="288"/>
      <c r="J12" s="288"/>
      <c r="K12" s="288"/>
      <c r="L12" s="288"/>
      <c r="M12" s="288"/>
      <c r="N12" s="296"/>
      <c r="O12" s="287"/>
      <c r="P12" s="287"/>
      <c r="Q12" s="287"/>
      <c r="R12" s="287"/>
      <c r="S12" s="287"/>
      <c r="T12" s="287"/>
      <c r="U12" s="154"/>
    </row>
    <row r="13" spans="1:21" ht="39" customHeight="1" x14ac:dyDescent="0.25">
      <c r="B13" s="284" t="s">
        <v>9</v>
      </c>
      <c r="C13" s="285"/>
      <c r="D13" s="285"/>
      <c r="E13" s="286"/>
      <c r="F13" s="288" t="s">
        <v>785</v>
      </c>
      <c r="G13" s="288"/>
      <c r="H13" s="288"/>
      <c r="I13" s="288"/>
      <c r="J13" s="288"/>
      <c r="K13" s="288"/>
      <c r="L13" s="288"/>
      <c r="M13" s="288"/>
      <c r="N13" s="160"/>
      <c r="O13" s="157"/>
      <c r="P13" s="157"/>
      <c r="Q13" s="157"/>
      <c r="R13" s="157"/>
      <c r="S13" s="157"/>
      <c r="T13" s="157"/>
      <c r="U13" s="154"/>
    </row>
    <row r="14" spans="1:21" ht="39" customHeight="1" x14ac:dyDescent="0.25">
      <c r="B14" s="284" t="s">
        <v>11</v>
      </c>
      <c r="C14" s="285"/>
      <c r="D14" s="285"/>
      <c r="E14" s="286"/>
      <c r="F14" s="288" t="s">
        <v>784</v>
      </c>
      <c r="G14" s="288"/>
      <c r="H14" s="288"/>
      <c r="I14" s="288"/>
      <c r="J14" s="288"/>
      <c r="K14" s="288"/>
      <c r="L14" s="288"/>
      <c r="M14" s="288"/>
      <c r="N14" s="160"/>
      <c r="O14" s="157"/>
      <c r="P14" s="157"/>
      <c r="Q14" s="157"/>
      <c r="R14" s="157"/>
      <c r="S14" s="157"/>
      <c r="T14" s="157"/>
      <c r="U14" s="154"/>
    </row>
    <row r="15" spans="1:21" ht="39" customHeight="1" x14ac:dyDescent="0.25">
      <c r="B15" s="284" t="s">
        <v>13</v>
      </c>
      <c r="C15" s="285"/>
      <c r="D15" s="285"/>
      <c r="E15" s="286"/>
      <c r="F15" s="163" t="s">
        <v>14</v>
      </c>
      <c r="G15" s="297" t="s">
        <v>15</v>
      </c>
      <c r="H15" s="298"/>
      <c r="I15" s="298"/>
      <c r="J15" s="298"/>
      <c r="K15" s="298"/>
      <c r="L15" s="291">
        <v>2025</v>
      </c>
      <c r="M15" s="292"/>
      <c r="N15" s="160"/>
      <c r="O15" s="287"/>
      <c r="P15" s="287"/>
      <c r="Q15" s="287"/>
      <c r="R15" s="287"/>
      <c r="S15" s="287"/>
      <c r="T15" s="287"/>
      <c r="U15" s="154"/>
    </row>
    <row r="16" spans="1:21" ht="39" customHeight="1" x14ac:dyDescent="0.25">
      <c r="B16" s="284"/>
      <c r="C16" s="285"/>
      <c r="D16" s="285"/>
      <c r="E16" s="286"/>
      <c r="F16" s="162" t="s">
        <v>16</v>
      </c>
      <c r="G16" s="295" t="s">
        <v>738</v>
      </c>
      <c r="H16" s="295"/>
      <c r="I16" s="295"/>
      <c r="J16" s="295"/>
      <c r="K16" s="295"/>
      <c r="L16" s="293"/>
      <c r="M16" s="294"/>
      <c r="N16" s="296"/>
      <c r="O16" s="287"/>
      <c r="P16" s="287"/>
      <c r="Q16" s="287"/>
      <c r="R16" s="287"/>
      <c r="S16" s="287"/>
      <c r="T16" s="287"/>
      <c r="U16" s="161"/>
    </row>
    <row r="17" spans="2:20" ht="20.25" customHeight="1" x14ac:dyDescent="0.25">
      <c r="L17" s="155"/>
      <c r="N17" s="296"/>
      <c r="O17" s="287"/>
      <c r="P17" s="287"/>
      <c r="Q17" s="287"/>
      <c r="R17" s="287"/>
      <c r="S17" s="287"/>
      <c r="T17" s="287"/>
    </row>
    <row r="18" spans="2:20" ht="3" customHeight="1" x14ac:dyDescent="0.25">
      <c r="L18" s="155"/>
      <c r="N18" s="159"/>
      <c r="O18" s="287"/>
      <c r="P18" s="287"/>
      <c r="Q18" s="287"/>
      <c r="R18" s="287"/>
      <c r="S18" s="287"/>
      <c r="T18" s="287"/>
    </row>
    <row r="19" spans="2:20" ht="42" customHeight="1" x14ac:dyDescent="0.25">
      <c r="L19" s="155"/>
      <c r="N19" s="154"/>
      <c r="O19" s="287"/>
      <c r="P19" s="287"/>
      <c r="Q19" s="287"/>
      <c r="R19" s="287"/>
      <c r="S19" s="287"/>
      <c r="T19" s="287"/>
    </row>
    <row r="20" spans="2:20" ht="20.25" customHeight="1" x14ac:dyDescent="0.25">
      <c r="B20" s="289" t="s">
        <v>18</v>
      </c>
      <c r="C20" s="289"/>
      <c r="D20" s="289"/>
      <c r="E20" s="289"/>
      <c r="F20" s="289"/>
      <c r="G20" s="289"/>
      <c r="H20" s="289"/>
      <c r="I20" s="289"/>
      <c r="J20" s="289"/>
      <c r="K20" s="289"/>
      <c r="L20" s="289"/>
      <c r="M20" s="289"/>
      <c r="N20" s="158"/>
      <c r="O20" s="287"/>
      <c r="P20" s="287"/>
      <c r="Q20" s="287"/>
      <c r="R20" s="287"/>
      <c r="S20" s="287"/>
      <c r="T20" s="287"/>
    </row>
    <row r="21" spans="2:20" ht="19.5" customHeight="1" x14ac:dyDescent="0.25">
      <c r="B21" s="289"/>
      <c r="C21" s="289"/>
      <c r="D21" s="289"/>
      <c r="E21" s="289"/>
      <c r="F21" s="289"/>
      <c r="G21" s="289"/>
      <c r="H21" s="289"/>
      <c r="I21" s="289"/>
      <c r="J21" s="289"/>
      <c r="K21" s="289"/>
      <c r="L21" s="289"/>
      <c r="M21" s="289"/>
      <c r="N21" s="154"/>
      <c r="O21" s="287"/>
      <c r="P21" s="287"/>
      <c r="Q21" s="287"/>
      <c r="R21" s="287"/>
      <c r="S21" s="287"/>
      <c r="T21" s="287"/>
    </row>
    <row r="22" spans="2:20" ht="19.5" customHeight="1" x14ac:dyDescent="0.25">
      <c r="B22" s="289"/>
      <c r="C22" s="289"/>
      <c r="D22" s="289"/>
      <c r="E22" s="289"/>
      <c r="F22" s="289"/>
      <c r="G22" s="289"/>
      <c r="H22" s="289"/>
      <c r="I22" s="289"/>
      <c r="J22" s="289"/>
      <c r="K22" s="289"/>
      <c r="L22" s="289"/>
      <c r="M22" s="289"/>
      <c r="N22" s="154"/>
      <c r="O22" s="287"/>
      <c r="P22" s="287"/>
      <c r="Q22" s="287"/>
      <c r="R22" s="287"/>
      <c r="S22" s="287"/>
      <c r="T22" s="287"/>
    </row>
    <row r="23" spans="2:20" ht="19.5" customHeight="1" x14ac:dyDescent="0.25">
      <c r="B23" s="289"/>
      <c r="C23" s="289"/>
      <c r="D23" s="289"/>
      <c r="E23" s="289"/>
      <c r="F23" s="289"/>
      <c r="G23" s="289"/>
      <c r="H23" s="289"/>
      <c r="I23" s="289"/>
      <c r="J23" s="289"/>
      <c r="K23" s="289"/>
      <c r="L23" s="289"/>
      <c r="M23" s="289"/>
      <c r="N23" s="154"/>
      <c r="O23" s="287"/>
      <c r="P23" s="287"/>
      <c r="Q23" s="287"/>
      <c r="R23" s="287"/>
      <c r="S23" s="287"/>
      <c r="T23" s="287"/>
    </row>
    <row r="24" spans="2:20" s="156" customFormat="1" ht="19.5" customHeight="1" x14ac:dyDescent="0.25">
      <c r="B24" s="289"/>
      <c r="C24" s="289"/>
      <c r="D24" s="289"/>
      <c r="E24" s="289"/>
      <c r="F24" s="289"/>
      <c r="G24" s="289"/>
      <c r="H24" s="289"/>
      <c r="I24" s="289"/>
      <c r="J24" s="289"/>
      <c r="K24" s="289"/>
      <c r="L24" s="289"/>
      <c r="M24" s="289"/>
      <c r="O24" s="287"/>
      <c r="P24" s="287"/>
      <c r="Q24" s="287"/>
      <c r="R24" s="287"/>
      <c r="S24" s="287"/>
      <c r="T24" s="287"/>
    </row>
    <row r="25" spans="2:20" x14ac:dyDescent="0.25">
      <c r="L25" s="155"/>
    </row>
    <row r="26" spans="2:20" x14ac:dyDescent="0.25">
      <c r="L26" s="155"/>
      <c r="N26" s="154"/>
    </row>
    <row r="27" spans="2:20" x14ac:dyDescent="0.25">
      <c r="N27" s="154"/>
    </row>
    <row r="28" spans="2:20" x14ac:dyDescent="0.25">
      <c r="N28" s="154"/>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G15:K15"/>
    <mergeCell ref="B15:E15"/>
    <mergeCell ref="B16:E16"/>
    <mergeCell ref="S24:T24"/>
    <mergeCell ref="L4:T4"/>
    <mergeCell ref="L7:M7"/>
    <mergeCell ref="N7:O7"/>
    <mergeCell ref="P7:Q7"/>
    <mergeCell ref="R7:S7"/>
    <mergeCell ref="O21:R21"/>
    <mergeCell ref="S21:T21"/>
    <mergeCell ref="O22:R22"/>
    <mergeCell ref="S22:T22"/>
    <mergeCell ref="O24:R24"/>
    <mergeCell ref="O23:R23"/>
    <mergeCell ref="S23:T23"/>
    <mergeCell ref="O18:R18"/>
    <mergeCell ref="S18:T18"/>
    <mergeCell ref="O19:R19"/>
    <mergeCell ref="O20:R20"/>
    <mergeCell ref="S20:T20"/>
    <mergeCell ref="S19:T19"/>
    <mergeCell ref="O16:R16"/>
    <mergeCell ref="S16:T16"/>
    <mergeCell ref="O17:R17"/>
    <mergeCell ref="S17:T17"/>
    <mergeCell ref="N16:N17"/>
    <mergeCell ref="S11:T11"/>
    <mergeCell ref="O12:R12"/>
    <mergeCell ref="S12:T12"/>
    <mergeCell ref="N11:N12"/>
    <mergeCell ref="S15:T15"/>
    <mergeCell ref="O15:R15"/>
    <mergeCell ref="B20:M24"/>
    <mergeCell ref="B1:C4"/>
    <mergeCell ref="D4:K4"/>
    <mergeCell ref="B11:E11"/>
    <mergeCell ref="B12:E12"/>
    <mergeCell ref="L15:M16"/>
    <mergeCell ref="G16:K16"/>
    <mergeCell ref="F11:M11"/>
    <mergeCell ref="F12:M12"/>
    <mergeCell ref="D1:T1"/>
    <mergeCell ref="O11:R11"/>
    <mergeCell ref="B13:E13"/>
    <mergeCell ref="B14:E14"/>
    <mergeCell ref="F13:M13"/>
    <mergeCell ref="F14:M14"/>
    <mergeCell ref="D2:T2"/>
    <mergeCell ref="D3:T3"/>
    <mergeCell ref="B10:E10"/>
    <mergeCell ref="O10:T10"/>
    <mergeCell ref="F10:M10"/>
    <mergeCell ref="B7:C7"/>
    <mergeCell ref="D7:E7"/>
    <mergeCell ref="F7:G7"/>
    <mergeCell ref="H7:I7"/>
    <mergeCell ref="J7:K7"/>
  </mergeCells>
  <dataValidations count="4">
    <dataValidation allowBlank="1" showInputMessage="1" showErrorMessage="1" prompt="Conforme al Mapa de Procesos de la entidad, relacione el nombre completo del Proceso según corresponda." sqref="B12:E12" xr:uid="{00000000-0002-0000-0000-000000000000}"/>
    <dataValidation allowBlank="1" showInputMessage="1" showErrorMessage="1" prompt="Relacione el año vigente" sqref="L15:M16" xr:uid="{00000000-0002-0000-0000-000001000000}"/>
    <dataValidation allowBlank="1" showInputMessage="1" showErrorMessage="1" prompt="Corresponde a la dimensión del Modelo Integrado de Planeación y Gestión a la cual se encuentra vinculada el área." sqref="B13:E13" xr:uid="{00000000-0002-0000-0000-000002000000}"/>
    <dataValidation allowBlank="1" showInputMessage="1" showErrorMessage="1" prompt="Corresponde a la Política del Modelo Integrado de Planeación a la cual se encuentra vinculada el área/proyecto.   Lo anterior, conforme a la Dimensión elegida" sqref="B14:E14"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L414"/>
  <sheetViews>
    <sheetView showGridLines="0" zoomScaleNormal="100" workbookViewId="0">
      <selection activeCell="E198" sqref="E198"/>
    </sheetView>
  </sheetViews>
  <sheetFormatPr baseColWidth="10" defaultColWidth="14.42578125" defaultRowHeight="15" customHeight="1" x14ac:dyDescent="0.25"/>
  <cols>
    <col min="1" max="1" width="26" customWidth="1"/>
    <col min="2" max="2" width="21.85546875" customWidth="1"/>
    <col min="3" max="9" width="13.7109375" customWidth="1"/>
    <col min="10" max="26" width="12" customWidth="1"/>
  </cols>
  <sheetData>
    <row r="1" spans="1:9" ht="21.75" customHeight="1" x14ac:dyDescent="0.25">
      <c r="A1" s="327" t="s">
        <v>0</v>
      </c>
      <c r="B1" s="328"/>
      <c r="C1" s="328"/>
      <c r="D1" s="328"/>
      <c r="E1" s="328"/>
      <c r="F1" s="328"/>
      <c r="G1" s="328"/>
      <c r="H1" s="328"/>
      <c r="I1" s="329"/>
    </row>
    <row r="2" spans="1:9" ht="21.75" customHeight="1" x14ac:dyDescent="0.25">
      <c r="A2" s="330" t="s">
        <v>1</v>
      </c>
      <c r="B2" s="331"/>
      <c r="C2" s="331"/>
      <c r="D2" s="331"/>
      <c r="E2" s="331"/>
      <c r="F2" s="331"/>
      <c r="G2" s="331"/>
      <c r="H2" s="331"/>
      <c r="I2" s="332"/>
    </row>
    <row r="3" spans="1:9" ht="21.75" customHeight="1" x14ac:dyDescent="0.25">
      <c r="A3" s="330" t="s">
        <v>19</v>
      </c>
      <c r="B3" s="331"/>
      <c r="C3" s="331"/>
      <c r="D3" s="331"/>
      <c r="E3" s="331"/>
      <c r="F3" s="331"/>
      <c r="G3" s="331"/>
      <c r="H3" s="331"/>
      <c r="I3" s="332"/>
    </row>
    <row r="4" spans="1:9" ht="21.75" customHeight="1" x14ac:dyDescent="0.25">
      <c r="A4" s="3"/>
      <c r="B4" s="333" t="s">
        <v>20</v>
      </c>
      <c r="C4" s="334"/>
      <c r="D4" s="334"/>
      <c r="E4" s="323"/>
      <c r="F4" s="335" t="s">
        <v>21</v>
      </c>
      <c r="G4" s="334"/>
      <c r="H4" s="334"/>
      <c r="I4" s="336"/>
    </row>
    <row r="5" spans="1:9" ht="21.75" customHeight="1" x14ac:dyDescent="0.25">
      <c r="A5" s="301" t="s">
        <v>22</v>
      </c>
      <c r="B5" s="309"/>
      <c r="C5" s="309"/>
      <c r="D5" s="309"/>
      <c r="E5" s="309"/>
      <c r="F5" s="309"/>
      <c r="G5" s="309"/>
      <c r="H5" s="309"/>
      <c r="I5" s="302"/>
    </row>
    <row r="6" spans="1:9" ht="21.75" customHeight="1" x14ac:dyDescent="0.25">
      <c r="A6" s="301" t="s">
        <v>23</v>
      </c>
      <c r="B6" s="309"/>
      <c r="C6" s="309"/>
      <c r="D6" s="309"/>
      <c r="E6" s="309"/>
      <c r="F6" s="309"/>
      <c r="G6" s="309"/>
      <c r="H6" s="309"/>
      <c r="I6" s="302"/>
    </row>
    <row r="7" spans="1:9" ht="30.75" customHeight="1" x14ac:dyDescent="0.25">
      <c r="A7" s="4" t="s">
        <v>24</v>
      </c>
      <c r="B7" s="5">
        <v>1</v>
      </c>
      <c r="C7" s="301" t="s">
        <v>25</v>
      </c>
      <c r="D7" s="302"/>
      <c r="E7" s="308" t="s">
        <v>26</v>
      </c>
      <c r="F7" s="309"/>
      <c r="G7" s="302"/>
      <c r="H7" s="6" t="s">
        <v>27</v>
      </c>
      <c r="I7" s="7" t="s">
        <v>28</v>
      </c>
    </row>
    <row r="8" spans="1:9" ht="30.75" customHeight="1" x14ac:dyDescent="0.25">
      <c r="A8" s="4" t="s">
        <v>29</v>
      </c>
      <c r="B8" s="310" t="s">
        <v>7</v>
      </c>
      <c r="C8" s="309"/>
      <c r="D8" s="302"/>
      <c r="E8" s="301" t="s">
        <v>30</v>
      </c>
      <c r="F8" s="302"/>
      <c r="G8" s="311" t="s">
        <v>31</v>
      </c>
      <c r="H8" s="309"/>
      <c r="I8" s="302"/>
    </row>
    <row r="9" spans="1:9" ht="48" customHeight="1" x14ac:dyDescent="0.25">
      <c r="A9" s="4" t="s">
        <v>32</v>
      </c>
      <c r="B9" s="310" t="s">
        <v>924</v>
      </c>
      <c r="C9" s="312"/>
      <c r="D9" s="312"/>
      <c r="E9" s="312"/>
      <c r="F9" s="312"/>
      <c r="G9" s="312"/>
      <c r="H9" s="312"/>
      <c r="I9" s="313"/>
    </row>
    <row r="10" spans="1:9" ht="30.75" customHeight="1" x14ac:dyDescent="0.25">
      <c r="A10" s="4" t="s">
        <v>33</v>
      </c>
      <c r="B10" s="310" t="s">
        <v>34</v>
      </c>
      <c r="C10" s="309"/>
      <c r="D10" s="309"/>
      <c r="E10" s="309"/>
      <c r="F10" s="309"/>
      <c r="G10" s="309"/>
      <c r="H10" s="309"/>
      <c r="I10" s="302"/>
    </row>
    <row r="11" spans="1:9" ht="30.75" customHeight="1" x14ac:dyDescent="0.25">
      <c r="A11" s="4" t="s">
        <v>35</v>
      </c>
      <c r="B11" s="190" t="s">
        <v>831</v>
      </c>
      <c r="C11" s="190" t="s">
        <v>831</v>
      </c>
      <c r="D11" s="190" t="s">
        <v>832</v>
      </c>
      <c r="E11" s="314" t="s">
        <v>36</v>
      </c>
      <c r="F11" s="315"/>
      <c r="G11" s="318">
        <v>31</v>
      </c>
      <c r="H11" s="318">
        <v>12</v>
      </c>
      <c r="I11" s="318">
        <v>2028</v>
      </c>
    </row>
    <row r="12" spans="1:9" ht="30.75" customHeight="1" x14ac:dyDescent="0.25">
      <c r="A12" s="4" t="s">
        <v>37</v>
      </c>
      <c r="B12" s="190" t="s">
        <v>831</v>
      </c>
      <c r="C12" s="190" t="s">
        <v>831</v>
      </c>
      <c r="D12" s="190" t="s">
        <v>832</v>
      </c>
      <c r="E12" s="316"/>
      <c r="F12" s="317"/>
      <c r="G12" s="319"/>
      <c r="H12" s="319"/>
      <c r="I12" s="319"/>
    </row>
    <row r="13" spans="1:9" ht="30.75" customHeight="1" x14ac:dyDescent="0.25">
      <c r="A13" s="4" t="s">
        <v>38</v>
      </c>
      <c r="B13" s="260">
        <v>0.98540000000000005</v>
      </c>
      <c r="C13" s="253" t="s">
        <v>39</v>
      </c>
      <c r="D13" s="254" t="s">
        <v>40</v>
      </c>
      <c r="E13" s="320" t="s">
        <v>41</v>
      </c>
      <c r="F13" s="302"/>
      <c r="G13" s="303" t="s">
        <v>40</v>
      </c>
      <c r="H13" s="321"/>
      <c r="I13" s="322"/>
    </row>
    <row r="14" spans="1:9" ht="30.75" customHeight="1" x14ac:dyDescent="0.25">
      <c r="A14" s="301" t="s">
        <v>42</v>
      </c>
      <c r="B14" s="309"/>
      <c r="C14" s="309"/>
      <c r="D14" s="323"/>
      <c r="E14" s="309"/>
      <c r="F14" s="309"/>
      <c r="G14" s="309"/>
      <c r="H14" s="309"/>
      <c r="I14" s="302"/>
    </row>
    <row r="15" spans="1:9" ht="30.75" customHeight="1" x14ac:dyDescent="0.25">
      <c r="A15" s="4" t="s">
        <v>43</v>
      </c>
      <c r="B15" s="324" t="s">
        <v>44</v>
      </c>
      <c r="C15" s="302"/>
      <c r="D15" s="6" t="s">
        <v>45</v>
      </c>
      <c r="E15" s="303" t="s">
        <v>46</v>
      </c>
      <c r="F15" s="302"/>
      <c r="G15" s="6" t="s">
        <v>47</v>
      </c>
      <c r="H15" s="303" t="s">
        <v>40</v>
      </c>
      <c r="I15" s="302"/>
    </row>
    <row r="16" spans="1:9" ht="30.75" customHeight="1" x14ac:dyDescent="0.25">
      <c r="A16" s="4" t="s">
        <v>48</v>
      </c>
      <c r="B16" s="303" t="s">
        <v>49</v>
      </c>
      <c r="C16" s="309"/>
      <c r="D16" s="309"/>
      <c r="E16" s="309"/>
      <c r="F16" s="309"/>
      <c r="G16" s="309"/>
      <c r="H16" s="309"/>
      <c r="I16" s="302"/>
    </row>
    <row r="17" spans="1:9" ht="30.75" customHeight="1" x14ac:dyDescent="0.25">
      <c r="A17" s="4" t="s">
        <v>50</v>
      </c>
      <c r="B17" s="11" t="s">
        <v>51</v>
      </c>
      <c r="C17" s="6" t="s">
        <v>52</v>
      </c>
      <c r="D17" s="12" t="s">
        <v>53</v>
      </c>
      <c r="E17" s="301" t="s">
        <v>54</v>
      </c>
      <c r="F17" s="302"/>
      <c r="G17" s="13" t="s">
        <v>55</v>
      </c>
      <c r="H17" s="6" t="s">
        <v>56</v>
      </c>
      <c r="I17" s="14">
        <v>0.98529999999999995</v>
      </c>
    </row>
    <row r="18" spans="1:9" ht="47.25" customHeight="1" x14ac:dyDescent="0.25">
      <c r="A18" s="4" t="s">
        <v>57</v>
      </c>
      <c r="B18" s="303" t="s">
        <v>58</v>
      </c>
      <c r="C18" s="309"/>
      <c r="D18" s="309"/>
      <c r="E18" s="309"/>
      <c r="F18" s="309"/>
      <c r="G18" s="309"/>
      <c r="H18" s="309"/>
      <c r="I18" s="302"/>
    </row>
    <row r="19" spans="1:9" ht="81.75" customHeight="1" x14ac:dyDescent="0.25">
      <c r="A19" s="4" t="s">
        <v>59</v>
      </c>
      <c r="B19" s="304" t="s">
        <v>60</v>
      </c>
      <c r="C19" s="309"/>
      <c r="D19" s="302"/>
      <c r="E19" s="301" t="s">
        <v>61</v>
      </c>
      <c r="F19" s="302"/>
      <c r="G19" s="325" t="s">
        <v>62</v>
      </c>
      <c r="H19" s="309"/>
      <c r="I19" s="302"/>
    </row>
    <row r="20" spans="1:9" ht="30.75" customHeight="1" x14ac:dyDescent="0.25">
      <c r="A20" s="301" t="s">
        <v>63</v>
      </c>
      <c r="B20" s="309"/>
      <c r="C20" s="309"/>
      <c r="D20" s="309"/>
      <c r="E20" s="309"/>
      <c r="F20" s="309"/>
      <c r="G20" s="309"/>
      <c r="H20" s="309"/>
      <c r="I20" s="302"/>
    </row>
    <row r="21" spans="1:9" ht="30.75" customHeight="1" x14ac:dyDescent="0.25">
      <c r="A21" s="4" t="s">
        <v>64</v>
      </c>
      <c r="B21" s="326" t="s">
        <v>900</v>
      </c>
      <c r="C21" s="312"/>
      <c r="D21" s="312"/>
      <c r="E21" s="312"/>
      <c r="F21" s="312"/>
      <c r="G21" s="312"/>
      <c r="H21" s="312"/>
      <c r="I21" s="313"/>
    </row>
    <row r="22" spans="1:9" ht="30.75" customHeight="1" x14ac:dyDescent="0.25">
      <c r="A22" s="4" t="s">
        <v>65</v>
      </c>
      <c r="B22" s="301" t="s">
        <v>66</v>
      </c>
      <c r="C22" s="302"/>
      <c r="D22" s="301" t="s">
        <v>67</v>
      </c>
      <c r="E22" s="302"/>
      <c r="F22" s="301" t="s">
        <v>68</v>
      </c>
      <c r="G22" s="302"/>
      <c r="H22" s="301" t="s">
        <v>69</v>
      </c>
      <c r="I22" s="302"/>
    </row>
    <row r="23" spans="1:9" ht="30.75" customHeight="1" x14ac:dyDescent="0.25">
      <c r="A23" s="4" t="s">
        <v>70</v>
      </c>
      <c r="B23" s="303" t="s">
        <v>71</v>
      </c>
      <c r="C23" s="302"/>
      <c r="D23" s="303" t="s">
        <v>72</v>
      </c>
      <c r="E23" s="302"/>
      <c r="F23" s="304"/>
      <c r="G23" s="302"/>
      <c r="H23" s="304"/>
      <c r="I23" s="302"/>
    </row>
    <row r="24" spans="1:9" ht="30.75" customHeight="1" x14ac:dyDescent="0.25">
      <c r="A24" s="4" t="s">
        <v>73</v>
      </c>
      <c r="B24" s="305" t="s">
        <v>74</v>
      </c>
      <c r="C24" s="306"/>
      <c r="D24" s="305" t="s">
        <v>74</v>
      </c>
      <c r="E24" s="306"/>
      <c r="F24" s="304"/>
      <c r="G24" s="302"/>
      <c r="H24" s="304"/>
      <c r="I24" s="302"/>
    </row>
    <row r="25" spans="1:9" ht="30.75" customHeight="1" x14ac:dyDescent="0.25">
      <c r="A25" s="4" t="s">
        <v>75</v>
      </c>
      <c r="B25" s="307" t="s">
        <v>76</v>
      </c>
      <c r="C25" s="302"/>
      <c r="D25" s="307" t="s">
        <v>76</v>
      </c>
      <c r="E25" s="302"/>
      <c r="F25" s="304"/>
      <c r="G25" s="302"/>
      <c r="H25" s="304"/>
      <c r="I25" s="302"/>
    </row>
    <row r="26" spans="1:9" ht="30.75" customHeight="1" x14ac:dyDescent="0.25">
      <c r="A26" s="4" t="s">
        <v>77</v>
      </c>
      <c r="B26" s="303" t="s">
        <v>55</v>
      </c>
      <c r="C26" s="302"/>
      <c r="D26" s="303" t="s">
        <v>55</v>
      </c>
      <c r="E26" s="302"/>
      <c r="F26" s="304"/>
      <c r="G26" s="302"/>
      <c r="H26" s="304"/>
      <c r="I26" s="302"/>
    </row>
    <row r="27" spans="1:9" ht="69" customHeight="1" x14ac:dyDescent="0.25">
      <c r="A27" s="4" t="s">
        <v>78</v>
      </c>
      <c r="B27" s="303" t="s">
        <v>79</v>
      </c>
      <c r="C27" s="302"/>
      <c r="D27" s="303" t="s">
        <v>80</v>
      </c>
      <c r="E27" s="302"/>
      <c r="F27" s="304"/>
      <c r="G27" s="302"/>
      <c r="H27" s="304"/>
      <c r="I27" s="302"/>
    </row>
    <row r="28" spans="1:9" ht="65.25" customHeight="1" x14ac:dyDescent="0.25">
      <c r="A28" s="4" t="s">
        <v>81</v>
      </c>
      <c r="B28" s="303" t="s">
        <v>82</v>
      </c>
      <c r="C28" s="302"/>
      <c r="D28" s="303" t="s">
        <v>83</v>
      </c>
      <c r="E28" s="302"/>
      <c r="F28" s="304"/>
      <c r="G28" s="302"/>
      <c r="H28" s="304"/>
      <c r="I28" s="302"/>
    </row>
    <row r="29" spans="1:9" ht="30.75" customHeight="1" x14ac:dyDescent="0.25">
      <c r="A29" s="301" t="s">
        <v>84</v>
      </c>
      <c r="B29" s="309"/>
      <c r="C29" s="309"/>
      <c r="D29" s="309"/>
      <c r="E29" s="309"/>
      <c r="F29" s="309"/>
      <c r="G29" s="309"/>
      <c r="H29" s="309"/>
      <c r="I29" s="302"/>
    </row>
    <row r="30" spans="1:9" ht="30.75" customHeight="1" x14ac:dyDescent="0.25">
      <c r="A30" s="4" t="s">
        <v>85</v>
      </c>
      <c r="B30" s="308" t="s">
        <v>86</v>
      </c>
      <c r="C30" s="309"/>
      <c r="D30" s="302"/>
      <c r="E30" s="6" t="s">
        <v>87</v>
      </c>
      <c r="F30" s="310" t="s">
        <v>86</v>
      </c>
      <c r="G30" s="309"/>
      <c r="H30" s="309"/>
      <c r="I30" s="302"/>
    </row>
    <row r="31" spans="1:9" ht="30.75" customHeight="1" x14ac:dyDescent="0.25">
      <c r="A31" s="4" t="s">
        <v>88</v>
      </c>
      <c r="B31" s="308" t="s">
        <v>86</v>
      </c>
      <c r="C31" s="309"/>
      <c r="D31" s="309"/>
      <c r="E31" s="309"/>
      <c r="F31" s="309"/>
      <c r="G31" s="309"/>
      <c r="H31" s="309"/>
      <c r="I31" s="302"/>
    </row>
    <row r="32" spans="1:9" ht="30.75" customHeight="1" x14ac:dyDescent="0.25">
      <c r="A32" s="4" t="s">
        <v>89</v>
      </c>
      <c r="B32" s="308" t="s">
        <v>86</v>
      </c>
      <c r="C32" s="309"/>
      <c r="D32" s="309"/>
      <c r="E32" s="309"/>
      <c r="F32" s="309"/>
      <c r="G32" s="309"/>
      <c r="H32" s="309"/>
      <c r="I32" s="302"/>
    </row>
    <row r="33" spans="1:12" ht="30.75" customHeight="1" x14ac:dyDescent="0.25">
      <c r="A33" s="4" t="s">
        <v>90</v>
      </c>
      <c r="B33" s="308" t="s">
        <v>86</v>
      </c>
      <c r="C33" s="309"/>
      <c r="D33" s="302"/>
      <c r="E33" s="6" t="s">
        <v>91</v>
      </c>
      <c r="F33" s="308" t="s">
        <v>86</v>
      </c>
      <c r="G33" s="309"/>
      <c r="H33" s="309"/>
      <c r="I33" s="302"/>
    </row>
    <row r="34" spans="1:12" ht="30.75" customHeight="1" x14ac:dyDescent="0.25">
      <c r="A34" s="338" t="s">
        <v>92</v>
      </c>
      <c r="B34" s="302"/>
      <c r="C34" s="338" t="s">
        <v>93</v>
      </c>
      <c r="D34" s="302"/>
      <c r="E34" s="338" t="s">
        <v>94</v>
      </c>
      <c r="F34" s="309"/>
      <c r="G34" s="302"/>
      <c r="H34" s="338" t="s">
        <v>95</v>
      </c>
      <c r="I34" s="302"/>
    </row>
    <row r="35" spans="1:12" ht="30.75" customHeight="1" x14ac:dyDescent="0.25">
      <c r="A35" s="308" t="s">
        <v>96</v>
      </c>
      <c r="B35" s="302"/>
      <c r="C35" s="339" t="s">
        <v>780</v>
      </c>
      <c r="D35" s="313"/>
      <c r="E35" s="303" t="s">
        <v>97</v>
      </c>
      <c r="F35" s="309"/>
      <c r="G35" s="302"/>
      <c r="H35" s="340" t="s">
        <v>98</v>
      </c>
      <c r="I35" s="302"/>
    </row>
    <row r="36" spans="1:12" ht="30.75" customHeight="1" x14ac:dyDescent="0.25">
      <c r="A36" s="301" t="s">
        <v>99</v>
      </c>
      <c r="B36" s="309"/>
      <c r="C36" s="309"/>
      <c r="D36" s="309"/>
      <c r="E36" s="309"/>
      <c r="F36" s="309"/>
      <c r="G36" s="309"/>
      <c r="H36" s="309"/>
      <c r="I36" s="302"/>
    </row>
    <row r="37" spans="1:12" ht="39.75" customHeight="1" x14ac:dyDescent="0.25">
      <c r="A37" s="6" t="s">
        <v>100</v>
      </c>
      <c r="B37" s="301" t="s">
        <v>101</v>
      </c>
      <c r="C37" s="309"/>
      <c r="D37" s="309"/>
      <c r="E37" s="309"/>
      <c r="F37" s="309"/>
      <c r="G37" s="309"/>
      <c r="H37" s="302"/>
      <c r="I37" s="6" t="s">
        <v>102</v>
      </c>
    </row>
    <row r="38" spans="1:12" ht="21.75" customHeight="1" x14ac:dyDescent="0.25">
      <c r="A38" s="15"/>
      <c r="B38" s="308"/>
      <c r="C38" s="309"/>
      <c r="D38" s="309"/>
      <c r="E38" s="309"/>
      <c r="F38" s="309"/>
      <c r="G38" s="309"/>
      <c r="H38" s="302"/>
      <c r="I38" s="16"/>
    </row>
    <row r="39" spans="1:12" ht="21.75" customHeight="1" x14ac:dyDescent="0.25">
      <c r="A39" s="15"/>
      <c r="B39" s="308"/>
      <c r="C39" s="309"/>
      <c r="D39" s="309"/>
      <c r="E39" s="309"/>
      <c r="F39" s="309"/>
      <c r="G39" s="309"/>
      <c r="H39" s="302"/>
      <c r="I39" s="16"/>
    </row>
    <row r="40" spans="1:12" ht="30" customHeight="1" x14ac:dyDescent="0.25">
      <c r="A40" s="138"/>
      <c r="B40" s="139"/>
      <c r="C40" s="139"/>
      <c r="D40" s="139"/>
      <c r="E40" s="139"/>
      <c r="F40" s="139"/>
      <c r="G40" s="139"/>
      <c r="H40" s="139"/>
      <c r="I40" s="191"/>
    </row>
    <row r="41" spans="1:12" ht="21.75" customHeight="1" x14ac:dyDescent="0.25">
      <c r="A41" s="327" t="s">
        <v>0</v>
      </c>
      <c r="B41" s="328"/>
      <c r="C41" s="328"/>
      <c r="D41" s="328"/>
      <c r="E41" s="328"/>
      <c r="F41" s="328"/>
      <c r="G41" s="328"/>
      <c r="H41" s="328"/>
      <c r="I41" s="329"/>
    </row>
    <row r="42" spans="1:12" ht="21.75" customHeight="1" x14ac:dyDescent="0.25">
      <c r="A42" s="330" t="s">
        <v>1</v>
      </c>
      <c r="B42" s="331"/>
      <c r="C42" s="331"/>
      <c r="D42" s="331"/>
      <c r="E42" s="331"/>
      <c r="F42" s="331"/>
      <c r="G42" s="331"/>
      <c r="H42" s="331"/>
      <c r="I42" s="332"/>
    </row>
    <row r="43" spans="1:12" ht="21.75" customHeight="1" x14ac:dyDescent="0.25">
      <c r="A43" s="330" t="s">
        <v>19</v>
      </c>
      <c r="B43" s="331"/>
      <c r="C43" s="331"/>
      <c r="D43" s="331"/>
      <c r="E43" s="331"/>
      <c r="F43" s="331"/>
      <c r="G43" s="331"/>
      <c r="H43" s="331"/>
      <c r="I43" s="332"/>
    </row>
    <row r="44" spans="1:12" ht="21.75" customHeight="1" x14ac:dyDescent="0.25">
      <c r="A44" s="3"/>
      <c r="B44" s="333" t="s">
        <v>20</v>
      </c>
      <c r="C44" s="334"/>
      <c r="D44" s="334"/>
      <c r="E44" s="323"/>
      <c r="F44" s="335" t="s">
        <v>21</v>
      </c>
      <c r="G44" s="334"/>
      <c r="H44" s="334"/>
      <c r="I44" s="336"/>
    </row>
    <row r="45" spans="1:12" ht="21.75" customHeight="1" x14ac:dyDescent="0.25">
      <c r="A45" s="301" t="s">
        <v>22</v>
      </c>
      <c r="B45" s="309"/>
      <c r="C45" s="309"/>
      <c r="D45" s="309"/>
      <c r="E45" s="309"/>
      <c r="F45" s="309"/>
      <c r="G45" s="309"/>
      <c r="H45" s="309"/>
      <c r="I45" s="302"/>
    </row>
    <row r="46" spans="1:12" ht="21.75" customHeight="1" x14ac:dyDescent="0.25">
      <c r="A46" s="301" t="s">
        <v>23</v>
      </c>
      <c r="B46" s="309"/>
      <c r="C46" s="309"/>
      <c r="D46" s="309"/>
      <c r="E46" s="309"/>
      <c r="F46" s="309"/>
      <c r="G46" s="309"/>
      <c r="H46" s="309"/>
      <c r="I46" s="302"/>
      <c r="J46" s="2"/>
      <c r="K46" s="2"/>
      <c r="L46" s="2"/>
    </row>
    <row r="47" spans="1:12" ht="39" customHeight="1" x14ac:dyDescent="0.25">
      <c r="A47" s="4" t="s">
        <v>24</v>
      </c>
      <c r="B47" s="5">
        <v>2</v>
      </c>
      <c r="C47" s="301" t="s">
        <v>25</v>
      </c>
      <c r="D47" s="302"/>
      <c r="E47" s="308" t="s">
        <v>26</v>
      </c>
      <c r="F47" s="309"/>
      <c r="G47" s="302"/>
      <c r="H47" s="6" t="s">
        <v>27</v>
      </c>
      <c r="I47" s="7" t="s">
        <v>28</v>
      </c>
      <c r="J47" s="2"/>
      <c r="K47" s="2"/>
      <c r="L47" s="2"/>
    </row>
    <row r="48" spans="1:12" ht="39" customHeight="1" x14ac:dyDescent="0.25">
      <c r="A48" s="4" t="s">
        <v>29</v>
      </c>
      <c r="B48" s="310" t="s">
        <v>7</v>
      </c>
      <c r="C48" s="309"/>
      <c r="D48" s="302"/>
      <c r="E48" s="301" t="s">
        <v>30</v>
      </c>
      <c r="F48" s="302"/>
      <c r="G48" s="311" t="s">
        <v>31</v>
      </c>
      <c r="H48" s="309"/>
      <c r="I48" s="302"/>
      <c r="J48" s="2"/>
      <c r="K48" s="2"/>
      <c r="L48" s="2"/>
    </row>
    <row r="49" spans="1:12" ht="59.25" customHeight="1" x14ac:dyDescent="0.25">
      <c r="A49" s="4" t="s">
        <v>32</v>
      </c>
      <c r="B49" s="303" t="s">
        <v>915</v>
      </c>
      <c r="C49" s="309"/>
      <c r="D49" s="309"/>
      <c r="E49" s="309"/>
      <c r="F49" s="309"/>
      <c r="G49" s="309"/>
      <c r="H49" s="309"/>
      <c r="I49" s="302"/>
      <c r="J49" s="2"/>
      <c r="K49" s="2"/>
      <c r="L49" s="2"/>
    </row>
    <row r="50" spans="1:12" ht="39" customHeight="1" x14ac:dyDescent="0.25">
      <c r="A50" s="4" t="s">
        <v>33</v>
      </c>
      <c r="B50" s="303" t="s">
        <v>904</v>
      </c>
      <c r="C50" s="309"/>
      <c r="D50" s="309"/>
      <c r="E50" s="309"/>
      <c r="F50" s="309"/>
      <c r="G50" s="309"/>
      <c r="H50" s="309"/>
      <c r="I50" s="302"/>
      <c r="J50" s="2"/>
      <c r="K50" s="2"/>
      <c r="L50" s="2"/>
    </row>
    <row r="51" spans="1:12" ht="39" customHeight="1" x14ac:dyDescent="0.25">
      <c r="A51" s="4" t="s">
        <v>35</v>
      </c>
      <c r="B51" s="190" t="s">
        <v>831</v>
      </c>
      <c r="C51" s="190" t="s">
        <v>831</v>
      </c>
      <c r="D51" s="190" t="s">
        <v>832</v>
      </c>
      <c r="E51" s="314" t="s">
        <v>36</v>
      </c>
      <c r="F51" s="315"/>
      <c r="G51" s="318">
        <v>31</v>
      </c>
      <c r="H51" s="318">
        <v>12</v>
      </c>
      <c r="I51" s="318">
        <v>2028</v>
      </c>
      <c r="J51" s="2"/>
      <c r="K51" s="2"/>
      <c r="L51" s="2"/>
    </row>
    <row r="52" spans="1:12" ht="39" customHeight="1" x14ac:dyDescent="0.25">
      <c r="A52" s="4" t="s">
        <v>37</v>
      </c>
      <c r="B52" s="190" t="s">
        <v>831</v>
      </c>
      <c r="C52" s="190" t="s">
        <v>831</v>
      </c>
      <c r="D52" s="190" t="s">
        <v>832</v>
      </c>
      <c r="E52" s="316"/>
      <c r="F52" s="317"/>
      <c r="G52" s="319"/>
      <c r="H52" s="319"/>
      <c r="I52" s="319"/>
      <c r="J52" s="2"/>
      <c r="K52" s="2"/>
      <c r="L52" s="2"/>
    </row>
    <row r="53" spans="1:12" ht="40.15" customHeight="1" x14ac:dyDescent="0.25">
      <c r="A53" s="4" t="s">
        <v>38</v>
      </c>
      <c r="B53" s="246">
        <v>0.8</v>
      </c>
      <c r="C53" s="9" t="s">
        <v>39</v>
      </c>
      <c r="D53" s="190" t="s">
        <v>40</v>
      </c>
      <c r="E53" s="301" t="s">
        <v>41</v>
      </c>
      <c r="F53" s="302"/>
      <c r="G53" s="303" t="s">
        <v>40</v>
      </c>
      <c r="H53" s="321"/>
      <c r="I53" s="322"/>
      <c r="J53" s="2"/>
      <c r="K53" s="2"/>
      <c r="L53" s="2"/>
    </row>
    <row r="54" spans="1:12" ht="39" customHeight="1" x14ac:dyDescent="0.25">
      <c r="A54" s="301" t="s">
        <v>42</v>
      </c>
      <c r="B54" s="309"/>
      <c r="C54" s="309"/>
      <c r="D54" s="309"/>
      <c r="E54" s="309"/>
      <c r="F54" s="309"/>
      <c r="G54" s="309"/>
      <c r="H54" s="309"/>
      <c r="I54" s="302"/>
      <c r="J54" s="2"/>
      <c r="K54" s="2"/>
      <c r="L54" s="2"/>
    </row>
    <row r="55" spans="1:12" ht="80.25" customHeight="1" x14ac:dyDescent="0.25">
      <c r="A55" s="4" t="s">
        <v>43</v>
      </c>
      <c r="B55" s="304" t="s">
        <v>103</v>
      </c>
      <c r="C55" s="302"/>
      <c r="D55" s="6" t="s">
        <v>45</v>
      </c>
      <c r="E55" s="303" t="s">
        <v>46</v>
      </c>
      <c r="F55" s="302"/>
      <c r="G55" s="6" t="s">
        <v>47</v>
      </c>
      <c r="H55" s="303" t="s">
        <v>40</v>
      </c>
      <c r="I55" s="302"/>
      <c r="J55" s="2"/>
      <c r="K55" s="2"/>
      <c r="L55" s="2"/>
    </row>
    <row r="56" spans="1:12" ht="39" customHeight="1" x14ac:dyDescent="0.25">
      <c r="A56" s="4" t="s">
        <v>48</v>
      </c>
      <c r="B56" s="303" t="s">
        <v>49</v>
      </c>
      <c r="C56" s="309"/>
      <c r="D56" s="309"/>
      <c r="E56" s="309"/>
      <c r="F56" s="309"/>
      <c r="G56" s="309"/>
      <c r="H56" s="309"/>
      <c r="I56" s="302"/>
      <c r="J56" s="2"/>
      <c r="K56" s="2"/>
      <c r="L56" s="2"/>
    </row>
    <row r="57" spans="1:12" ht="39" customHeight="1" x14ac:dyDescent="0.25">
      <c r="A57" s="4" t="s">
        <v>50</v>
      </c>
      <c r="B57" s="11" t="s">
        <v>51</v>
      </c>
      <c r="C57" s="6" t="s">
        <v>52</v>
      </c>
      <c r="D57" s="12" t="s">
        <v>53</v>
      </c>
      <c r="E57" s="301" t="s">
        <v>54</v>
      </c>
      <c r="F57" s="302"/>
      <c r="G57" s="13" t="s">
        <v>104</v>
      </c>
      <c r="H57" s="6" t="s">
        <v>56</v>
      </c>
      <c r="I57" s="14" t="s">
        <v>105</v>
      </c>
      <c r="J57" s="2"/>
      <c r="K57" s="2"/>
      <c r="L57" s="2">
        <v>2</v>
      </c>
    </row>
    <row r="58" spans="1:12" ht="51" customHeight="1" x14ac:dyDescent="0.25">
      <c r="A58" s="4" t="s">
        <v>57</v>
      </c>
      <c r="B58" s="326" t="s">
        <v>106</v>
      </c>
      <c r="C58" s="312"/>
      <c r="D58" s="312"/>
      <c r="E58" s="312"/>
      <c r="F58" s="312"/>
      <c r="G58" s="312"/>
      <c r="H58" s="312"/>
      <c r="I58" s="313"/>
      <c r="J58" s="2"/>
      <c r="K58" s="2"/>
      <c r="L58" s="2"/>
    </row>
    <row r="59" spans="1:12" ht="74.25" customHeight="1" x14ac:dyDescent="0.25">
      <c r="A59" s="4" t="s">
        <v>59</v>
      </c>
      <c r="B59" s="325" t="s">
        <v>107</v>
      </c>
      <c r="C59" s="309"/>
      <c r="D59" s="302"/>
      <c r="E59" s="301" t="s">
        <v>61</v>
      </c>
      <c r="F59" s="302"/>
      <c r="G59" s="325" t="s">
        <v>108</v>
      </c>
      <c r="H59" s="309"/>
      <c r="I59" s="302"/>
      <c r="J59" s="2"/>
      <c r="K59" s="2"/>
      <c r="L59" s="2"/>
    </row>
    <row r="60" spans="1:12" ht="39" customHeight="1" x14ac:dyDescent="0.25">
      <c r="A60" s="301" t="s">
        <v>63</v>
      </c>
      <c r="B60" s="309"/>
      <c r="C60" s="309"/>
      <c r="D60" s="309"/>
      <c r="E60" s="309"/>
      <c r="F60" s="309"/>
      <c r="G60" s="309"/>
      <c r="H60" s="309"/>
      <c r="I60" s="302"/>
      <c r="J60" s="2"/>
      <c r="K60" s="2"/>
      <c r="L60" s="2"/>
    </row>
    <row r="61" spans="1:12" ht="89.25" customHeight="1" x14ac:dyDescent="0.25">
      <c r="A61" s="4" t="s">
        <v>64</v>
      </c>
      <c r="B61" s="337" t="s">
        <v>833</v>
      </c>
      <c r="C61" s="312"/>
      <c r="D61" s="312"/>
      <c r="E61" s="312"/>
      <c r="F61" s="312"/>
      <c r="G61" s="312"/>
      <c r="H61" s="312"/>
      <c r="I61" s="313"/>
      <c r="J61" s="2"/>
      <c r="K61" s="2"/>
      <c r="L61" s="2"/>
    </row>
    <row r="62" spans="1:12" ht="39" customHeight="1" x14ac:dyDescent="0.25">
      <c r="A62" s="4" t="s">
        <v>65</v>
      </c>
      <c r="B62" s="301" t="s">
        <v>66</v>
      </c>
      <c r="C62" s="302"/>
      <c r="D62" s="301" t="s">
        <v>67</v>
      </c>
      <c r="E62" s="302"/>
      <c r="F62" s="301" t="s">
        <v>68</v>
      </c>
      <c r="G62" s="302"/>
      <c r="H62" s="301" t="s">
        <v>69</v>
      </c>
      <c r="I62" s="302"/>
    </row>
    <row r="63" spans="1:12" ht="39" customHeight="1" x14ac:dyDescent="0.25">
      <c r="A63" s="4" t="s">
        <v>70</v>
      </c>
      <c r="B63" s="303" t="s">
        <v>109</v>
      </c>
      <c r="C63" s="302"/>
      <c r="D63" s="303" t="s">
        <v>110</v>
      </c>
      <c r="E63" s="302"/>
      <c r="F63" s="303" t="s">
        <v>111</v>
      </c>
      <c r="G63" s="302"/>
      <c r="H63" s="304"/>
      <c r="I63" s="302"/>
    </row>
    <row r="64" spans="1:12" ht="39" customHeight="1" x14ac:dyDescent="0.25">
      <c r="A64" s="4" t="s">
        <v>73</v>
      </c>
      <c r="B64" s="311" t="s">
        <v>74</v>
      </c>
      <c r="C64" s="302"/>
      <c r="D64" s="311" t="s">
        <v>74</v>
      </c>
      <c r="E64" s="302"/>
      <c r="F64" s="311" t="s">
        <v>74</v>
      </c>
      <c r="G64" s="302"/>
      <c r="H64" s="304"/>
      <c r="I64" s="302"/>
    </row>
    <row r="65" spans="1:9" ht="39" customHeight="1" x14ac:dyDescent="0.25">
      <c r="A65" s="4" t="s">
        <v>75</v>
      </c>
      <c r="B65" s="307" t="s">
        <v>112</v>
      </c>
      <c r="C65" s="302"/>
      <c r="D65" s="307" t="s">
        <v>112</v>
      </c>
      <c r="E65" s="302"/>
      <c r="F65" s="307" t="s">
        <v>112</v>
      </c>
      <c r="G65" s="302"/>
      <c r="H65" s="307"/>
      <c r="I65" s="302"/>
    </row>
    <row r="66" spans="1:9" ht="39" customHeight="1" x14ac:dyDescent="0.25">
      <c r="A66" s="4" t="s">
        <v>77</v>
      </c>
      <c r="B66" s="303" t="s">
        <v>113</v>
      </c>
      <c r="C66" s="302"/>
      <c r="D66" s="303" t="s">
        <v>113</v>
      </c>
      <c r="E66" s="302"/>
      <c r="F66" s="303" t="s">
        <v>113</v>
      </c>
      <c r="G66" s="302"/>
      <c r="H66" s="304"/>
      <c r="I66" s="302"/>
    </row>
    <row r="67" spans="1:9" ht="39" customHeight="1" x14ac:dyDescent="0.25">
      <c r="A67" s="4" t="s">
        <v>78</v>
      </c>
      <c r="B67" s="303" t="s">
        <v>114</v>
      </c>
      <c r="C67" s="302"/>
      <c r="D67" s="303" t="s">
        <v>114</v>
      </c>
      <c r="E67" s="302"/>
      <c r="F67" s="303" t="s">
        <v>114</v>
      </c>
      <c r="G67" s="302"/>
      <c r="H67" s="304"/>
      <c r="I67" s="302"/>
    </row>
    <row r="68" spans="1:9" ht="39" customHeight="1" x14ac:dyDescent="0.25">
      <c r="A68" s="4" t="s">
        <v>81</v>
      </c>
      <c r="B68" s="303" t="s">
        <v>115</v>
      </c>
      <c r="C68" s="302"/>
      <c r="D68" s="303" t="s">
        <v>116</v>
      </c>
      <c r="E68" s="302"/>
      <c r="F68" s="303" t="s">
        <v>117</v>
      </c>
      <c r="G68" s="302"/>
      <c r="H68" s="304"/>
      <c r="I68" s="302"/>
    </row>
    <row r="69" spans="1:9" ht="39" customHeight="1" x14ac:dyDescent="0.25">
      <c r="A69" s="301" t="s">
        <v>84</v>
      </c>
      <c r="B69" s="309"/>
      <c r="C69" s="309"/>
      <c r="D69" s="309"/>
      <c r="E69" s="309"/>
      <c r="F69" s="309"/>
      <c r="G69" s="309"/>
      <c r="H69" s="309"/>
      <c r="I69" s="302"/>
    </row>
    <row r="70" spans="1:9" ht="39" customHeight="1" x14ac:dyDescent="0.25">
      <c r="A70" s="4" t="s">
        <v>85</v>
      </c>
      <c r="B70" s="308" t="s">
        <v>86</v>
      </c>
      <c r="C70" s="309"/>
      <c r="D70" s="302"/>
      <c r="E70" s="6" t="s">
        <v>87</v>
      </c>
      <c r="F70" s="310" t="s">
        <v>86</v>
      </c>
      <c r="G70" s="309"/>
      <c r="H70" s="309"/>
      <c r="I70" s="302"/>
    </row>
    <row r="71" spans="1:9" ht="39" customHeight="1" x14ac:dyDescent="0.25">
      <c r="A71" s="4" t="s">
        <v>88</v>
      </c>
      <c r="B71" s="308" t="s">
        <v>86</v>
      </c>
      <c r="C71" s="309"/>
      <c r="D71" s="309"/>
      <c r="E71" s="309"/>
      <c r="F71" s="309"/>
      <c r="G71" s="309"/>
      <c r="H71" s="309"/>
      <c r="I71" s="302"/>
    </row>
    <row r="72" spans="1:9" ht="39" customHeight="1" x14ac:dyDescent="0.25">
      <c r="A72" s="4" t="s">
        <v>89</v>
      </c>
      <c r="B72" s="308" t="s">
        <v>86</v>
      </c>
      <c r="C72" s="309"/>
      <c r="D72" s="309"/>
      <c r="E72" s="309"/>
      <c r="F72" s="309"/>
      <c r="G72" s="309"/>
      <c r="H72" s="309"/>
      <c r="I72" s="302"/>
    </row>
    <row r="73" spans="1:9" ht="39" customHeight="1" x14ac:dyDescent="0.25">
      <c r="A73" s="4" t="s">
        <v>90</v>
      </c>
      <c r="B73" s="308" t="s">
        <v>86</v>
      </c>
      <c r="C73" s="309"/>
      <c r="D73" s="302"/>
      <c r="E73" s="6" t="s">
        <v>91</v>
      </c>
      <c r="F73" s="308" t="s">
        <v>86</v>
      </c>
      <c r="G73" s="309"/>
      <c r="H73" s="309"/>
      <c r="I73" s="302"/>
    </row>
    <row r="74" spans="1:9" ht="39" customHeight="1" x14ac:dyDescent="0.25">
      <c r="A74" s="338" t="s">
        <v>92</v>
      </c>
      <c r="B74" s="302"/>
      <c r="C74" s="338" t="s">
        <v>93</v>
      </c>
      <c r="D74" s="302"/>
      <c r="E74" s="338" t="s">
        <v>94</v>
      </c>
      <c r="F74" s="309"/>
      <c r="G74" s="302"/>
      <c r="H74" s="338" t="s">
        <v>95</v>
      </c>
      <c r="I74" s="302"/>
    </row>
    <row r="75" spans="1:9" ht="39" customHeight="1" x14ac:dyDescent="0.25">
      <c r="A75" s="308" t="s">
        <v>118</v>
      </c>
      <c r="B75" s="302"/>
      <c r="C75" s="339" t="s">
        <v>780</v>
      </c>
      <c r="D75" s="313"/>
      <c r="E75" s="303" t="s">
        <v>932</v>
      </c>
      <c r="F75" s="309"/>
      <c r="G75" s="302"/>
      <c r="H75" s="340" t="s">
        <v>933</v>
      </c>
      <c r="I75" s="302"/>
    </row>
    <row r="76" spans="1:9" ht="39" customHeight="1" x14ac:dyDescent="0.25">
      <c r="A76" s="301" t="s">
        <v>99</v>
      </c>
      <c r="B76" s="309"/>
      <c r="C76" s="309"/>
      <c r="D76" s="309"/>
      <c r="E76" s="309"/>
      <c r="F76" s="309"/>
      <c r="G76" s="309"/>
      <c r="H76" s="309"/>
      <c r="I76" s="302"/>
    </row>
    <row r="77" spans="1:9" ht="39" customHeight="1" x14ac:dyDescent="0.25">
      <c r="A77" s="6" t="s">
        <v>100</v>
      </c>
      <c r="B77" s="301" t="s">
        <v>101</v>
      </c>
      <c r="C77" s="309"/>
      <c r="D77" s="309"/>
      <c r="E77" s="309"/>
      <c r="F77" s="309"/>
      <c r="G77" s="309"/>
      <c r="H77" s="302"/>
      <c r="I77" s="6" t="s">
        <v>102</v>
      </c>
    </row>
    <row r="78" spans="1:9" ht="30" customHeight="1" x14ac:dyDescent="0.25">
      <c r="A78" s="15"/>
      <c r="B78" s="308"/>
      <c r="C78" s="309"/>
      <c r="D78" s="309"/>
      <c r="E78" s="309"/>
      <c r="F78" s="309"/>
      <c r="G78" s="309"/>
      <c r="H78" s="302"/>
      <c r="I78" s="16"/>
    </row>
    <row r="79" spans="1:9" ht="30" customHeight="1" x14ac:dyDescent="0.25">
      <c r="A79" s="15"/>
      <c r="B79" s="308"/>
      <c r="C79" s="309"/>
      <c r="D79" s="309"/>
      <c r="E79" s="309"/>
      <c r="F79" s="309"/>
      <c r="G79" s="309"/>
      <c r="H79" s="302"/>
      <c r="I79" s="16"/>
    </row>
    <row r="80" spans="1:9" ht="21.75" customHeight="1" x14ac:dyDescent="0.25">
      <c r="A80" s="192"/>
      <c r="B80" s="193"/>
      <c r="C80" s="193"/>
      <c r="D80" s="193"/>
      <c r="E80" s="193"/>
      <c r="F80" s="193"/>
      <c r="G80" s="193"/>
      <c r="H80" s="193"/>
      <c r="I80" s="194"/>
    </row>
    <row r="81" spans="1:12" ht="21.75" customHeight="1" x14ac:dyDescent="0.25">
      <c r="A81" s="327" t="s">
        <v>0</v>
      </c>
      <c r="B81" s="328"/>
      <c r="C81" s="328"/>
      <c r="D81" s="328"/>
      <c r="E81" s="328"/>
      <c r="F81" s="328"/>
      <c r="G81" s="328"/>
      <c r="H81" s="328"/>
      <c r="I81" s="329"/>
    </row>
    <row r="82" spans="1:12" ht="21.75" customHeight="1" x14ac:dyDescent="0.25">
      <c r="A82" s="330" t="s">
        <v>1</v>
      </c>
      <c r="B82" s="331"/>
      <c r="C82" s="331"/>
      <c r="D82" s="331"/>
      <c r="E82" s="331"/>
      <c r="F82" s="331"/>
      <c r="G82" s="331"/>
      <c r="H82" s="331"/>
      <c r="I82" s="332"/>
    </row>
    <row r="83" spans="1:12" ht="21.75" customHeight="1" x14ac:dyDescent="0.25">
      <c r="A83" s="330" t="s">
        <v>19</v>
      </c>
      <c r="B83" s="331"/>
      <c r="C83" s="331"/>
      <c r="D83" s="331"/>
      <c r="E83" s="331"/>
      <c r="F83" s="331"/>
      <c r="G83" s="331"/>
      <c r="H83" s="331"/>
      <c r="I83" s="332"/>
    </row>
    <row r="84" spans="1:12" ht="21.75" customHeight="1" x14ac:dyDescent="0.25">
      <c r="A84" s="3"/>
      <c r="B84" s="333" t="s">
        <v>20</v>
      </c>
      <c r="C84" s="334"/>
      <c r="D84" s="334"/>
      <c r="E84" s="323"/>
      <c r="F84" s="335" t="s">
        <v>21</v>
      </c>
      <c r="G84" s="334"/>
      <c r="H84" s="334"/>
      <c r="I84" s="336"/>
    </row>
    <row r="85" spans="1:12" ht="21.75" customHeight="1" x14ac:dyDescent="0.25">
      <c r="A85" s="301" t="s">
        <v>22</v>
      </c>
      <c r="B85" s="309"/>
      <c r="C85" s="309"/>
      <c r="D85" s="309"/>
      <c r="E85" s="309"/>
      <c r="F85" s="309"/>
      <c r="G85" s="309"/>
      <c r="H85" s="309"/>
      <c r="I85" s="302"/>
    </row>
    <row r="86" spans="1:12" ht="37.5" customHeight="1" x14ac:dyDescent="0.25">
      <c r="A86" s="301" t="s">
        <v>23</v>
      </c>
      <c r="B86" s="309"/>
      <c r="C86" s="309"/>
      <c r="D86" s="309"/>
      <c r="E86" s="309"/>
      <c r="F86" s="309"/>
      <c r="G86" s="309"/>
      <c r="H86" s="309"/>
      <c r="I86" s="302"/>
    </row>
    <row r="87" spans="1:12" ht="37.5" customHeight="1" x14ac:dyDescent="0.25">
      <c r="A87" s="4" t="s">
        <v>24</v>
      </c>
      <c r="B87" s="5">
        <v>3</v>
      </c>
      <c r="C87" s="301" t="s">
        <v>25</v>
      </c>
      <c r="D87" s="302"/>
      <c r="E87" s="308" t="s">
        <v>26</v>
      </c>
      <c r="F87" s="309"/>
      <c r="G87" s="302"/>
      <c r="H87" s="6" t="s">
        <v>27</v>
      </c>
      <c r="I87" s="7" t="s">
        <v>28</v>
      </c>
    </row>
    <row r="88" spans="1:12" ht="37.5" customHeight="1" x14ac:dyDescent="0.25">
      <c r="A88" s="4" t="s">
        <v>29</v>
      </c>
      <c r="B88" s="310" t="s">
        <v>7</v>
      </c>
      <c r="C88" s="309"/>
      <c r="D88" s="302"/>
      <c r="E88" s="301" t="s">
        <v>30</v>
      </c>
      <c r="F88" s="302"/>
      <c r="G88" s="311" t="s">
        <v>31</v>
      </c>
      <c r="H88" s="309"/>
      <c r="I88" s="302"/>
    </row>
    <row r="89" spans="1:12" ht="45.75" customHeight="1" x14ac:dyDescent="0.25">
      <c r="A89" s="4" t="s">
        <v>32</v>
      </c>
      <c r="B89" s="303" t="s">
        <v>905</v>
      </c>
      <c r="C89" s="309"/>
      <c r="D89" s="309"/>
      <c r="E89" s="309"/>
      <c r="F89" s="309"/>
      <c r="G89" s="309"/>
      <c r="H89" s="309"/>
      <c r="I89" s="302"/>
    </row>
    <row r="90" spans="1:12" ht="37.5" customHeight="1" x14ac:dyDescent="0.25">
      <c r="A90" s="4" t="s">
        <v>33</v>
      </c>
      <c r="B90" s="303" t="s">
        <v>906</v>
      </c>
      <c r="C90" s="309"/>
      <c r="D90" s="309"/>
      <c r="E90" s="309"/>
      <c r="F90" s="309"/>
      <c r="G90" s="309"/>
      <c r="H90" s="309"/>
      <c r="I90" s="302"/>
      <c r="J90" s="2"/>
      <c r="K90" s="2"/>
      <c r="L90" s="2"/>
    </row>
    <row r="91" spans="1:12" ht="37.5" customHeight="1" x14ac:dyDescent="0.25">
      <c r="A91" s="4" t="s">
        <v>35</v>
      </c>
      <c r="B91" s="190" t="s">
        <v>831</v>
      </c>
      <c r="C91" s="190" t="s">
        <v>831</v>
      </c>
      <c r="D91" s="190" t="s">
        <v>832</v>
      </c>
      <c r="E91" s="314" t="s">
        <v>36</v>
      </c>
      <c r="F91" s="315"/>
      <c r="G91" s="318">
        <v>31</v>
      </c>
      <c r="H91" s="318">
        <v>12</v>
      </c>
      <c r="I91" s="318">
        <v>2028</v>
      </c>
      <c r="J91" s="2"/>
      <c r="K91" s="2"/>
      <c r="L91" s="2"/>
    </row>
    <row r="92" spans="1:12" ht="37.5" customHeight="1" x14ac:dyDescent="0.25">
      <c r="A92" s="4" t="s">
        <v>37</v>
      </c>
      <c r="B92" s="190" t="s">
        <v>831</v>
      </c>
      <c r="C92" s="190" t="s">
        <v>831</v>
      </c>
      <c r="D92" s="190" t="s">
        <v>832</v>
      </c>
      <c r="E92" s="316"/>
      <c r="F92" s="317"/>
      <c r="G92" s="319"/>
      <c r="H92" s="319"/>
      <c r="I92" s="319"/>
      <c r="J92" s="2"/>
      <c r="K92" s="2"/>
      <c r="L92" s="2"/>
    </row>
    <row r="93" spans="1:12" ht="39" customHeight="1" x14ac:dyDescent="0.25">
      <c r="A93" s="4" t="s">
        <v>38</v>
      </c>
      <c r="B93" s="8">
        <v>1</v>
      </c>
      <c r="C93" s="9" t="s">
        <v>39</v>
      </c>
      <c r="D93" s="10" t="s">
        <v>40</v>
      </c>
      <c r="E93" s="301" t="s">
        <v>41</v>
      </c>
      <c r="F93" s="302"/>
      <c r="G93" s="308" t="s">
        <v>40</v>
      </c>
      <c r="H93" s="309"/>
      <c r="I93" s="302"/>
      <c r="J93" s="2"/>
      <c r="K93" s="2"/>
      <c r="L93" s="2"/>
    </row>
    <row r="94" spans="1:12" ht="39" customHeight="1" x14ac:dyDescent="0.25">
      <c r="A94" s="301" t="s">
        <v>42</v>
      </c>
      <c r="B94" s="309"/>
      <c r="C94" s="309"/>
      <c r="D94" s="309"/>
      <c r="E94" s="309"/>
      <c r="F94" s="309"/>
      <c r="G94" s="309"/>
      <c r="H94" s="309"/>
      <c r="I94" s="302"/>
      <c r="J94" s="2"/>
      <c r="K94" s="2"/>
      <c r="L94" s="2"/>
    </row>
    <row r="95" spans="1:12" ht="39" customHeight="1" x14ac:dyDescent="0.25">
      <c r="A95" s="4" t="s">
        <v>43</v>
      </c>
      <c r="B95" s="324" t="s">
        <v>119</v>
      </c>
      <c r="C95" s="302"/>
      <c r="D95" s="6" t="s">
        <v>45</v>
      </c>
      <c r="E95" s="303" t="s">
        <v>120</v>
      </c>
      <c r="F95" s="302"/>
      <c r="G95" s="6" t="s">
        <v>47</v>
      </c>
      <c r="H95" s="303" t="s">
        <v>86</v>
      </c>
      <c r="I95" s="302"/>
      <c r="J95" s="2"/>
      <c r="K95" s="2"/>
      <c r="L95" s="2"/>
    </row>
    <row r="96" spans="1:12" ht="39" customHeight="1" x14ac:dyDescent="0.25">
      <c r="A96" s="4" t="s">
        <v>48</v>
      </c>
      <c r="B96" s="303" t="s">
        <v>49</v>
      </c>
      <c r="C96" s="309"/>
      <c r="D96" s="309"/>
      <c r="E96" s="309"/>
      <c r="F96" s="309"/>
      <c r="G96" s="309"/>
      <c r="H96" s="309"/>
      <c r="I96" s="302"/>
      <c r="J96" s="2"/>
      <c r="K96" s="2"/>
      <c r="L96" s="2">
        <v>2</v>
      </c>
    </row>
    <row r="97" spans="1:12" ht="39" customHeight="1" x14ac:dyDescent="0.25">
      <c r="A97" s="4" t="s">
        <v>50</v>
      </c>
      <c r="B97" s="11" t="s">
        <v>51</v>
      </c>
      <c r="C97" s="6" t="s">
        <v>52</v>
      </c>
      <c r="D97" s="12" t="s">
        <v>53</v>
      </c>
      <c r="E97" s="301" t="s">
        <v>54</v>
      </c>
      <c r="F97" s="302"/>
      <c r="G97" s="13" t="s">
        <v>55</v>
      </c>
      <c r="H97" s="6" t="s">
        <v>56</v>
      </c>
      <c r="I97" s="14">
        <v>1</v>
      </c>
      <c r="J97" s="2"/>
      <c r="K97" s="2"/>
      <c r="L97" s="2"/>
    </row>
    <row r="98" spans="1:12" ht="52.5" customHeight="1" x14ac:dyDescent="0.25">
      <c r="A98" s="4" t="s">
        <v>57</v>
      </c>
      <c r="B98" s="303" t="s">
        <v>121</v>
      </c>
      <c r="C98" s="309"/>
      <c r="D98" s="309"/>
      <c r="E98" s="309"/>
      <c r="F98" s="309"/>
      <c r="G98" s="309"/>
      <c r="H98" s="309"/>
      <c r="I98" s="302"/>
      <c r="J98" s="2"/>
      <c r="K98" s="2"/>
      <c r="L98" s="2"/>
    </row>
    <row r="99" spans="1:12" ht="39" customHeight="1" x14ac:dyDescent="0.25">
      <c r="A99" s="4" t="s">
        <v>59</v>
      </c>
      <c r="B99" s="325" t="s">
        <v>122</v>
      </c>
      <c r="C99" s="309"/>
      <c r="D99" s="302"/>
      <c r="E99" s="301" t="s">
        <v>61</v>
      </c>
      <c r="F99" s="302"/>
      <c r="G99" s="325" t="s">
        <v>123</v>
      </c>
      <c r="H99" s="309"/>
      <c r="I99" s="302"/>
      <c r="J99" s="2"/>
      <c r="K99" s="2"/>
      <c r="L99" s="2"/>
    </row>
    <row r="100" spans="1:12" ht="39" customHeight="1" x14ac:dyDescent="0.25">
      <c r="A100" s="301" t="s">
        <v>63</v>
      </c>
      <c r="B100" s="309"/>
      <c r="C100" s="309"/>
      <c r="D100" s="309"/>
      <c r="E100" s="309"/>
      <c r="F100" s="309"/>
      <c r="G100" s="309"/>
      <c r="H100" s="309"/>
      <c r="I100" s="302"/>
      <c r="J100" s="2"/>
      <c r="K100" s="2"/>
      <c r="L100" s="2"/>
    </row>
    <row r="101" spans="1:12" ht="39" customHeight="1" x14ac:dyDescent="0.25">
      <c r="A101" s="4" t="s">
        <v>64</v>
      </c>
      <c r="B101" s="310" t="s">
        <v>124</v>
      </c>
      <c r="C101" s="309"/>
      <c r="D101" s="309"/>
      <c r="E101" s="309"/>
      <c r="F101" s="309"/>
      <c r="G101" s="309"/>
      <c r="H101" s="309"/>
      <c r="I101" s="302"/>
      <c r="J101" s="2"/>
      <c r="K101" s="2"/>
      <c r="L101" s="2"/>
    </row>
    <row r="102" spans="1:12" ht="39" customHeight="1" x14ac:dyDescent="0.25">
      <c r="A102" s="4" t="s">
        <v>65</v>
      </c>
      <c r="B102" s="301" t="s">
        <v>66</v>
      </c>
      <c r="C102" s="302"/>
      <c r="D102" s="301" t="s">
        <v>67</v>
      </c>
      <c r="E102" s="302"/>
      <c r="F102" s="301" t="s">
        <v>68</v>
      </c>
      <c r="G102" s="302"/>
      <c r="H102" s="301" t="s">
        <v>69</v>
      </c>
      <c r="I102" s="302"/>
      <c r="J102" s="2"/>
      <c r="K102" s="2"/>
      <c r="L102" s="2"/>
    </row>
    <row r="103" spans="1:12" ht="39" customHeight="1" x14ac:dyDescent="0.25">
      <c r="A103" s="4" t="s">
        <v>70</v>
      </c>
      <c r="B103" s="303" t="s">
        <v>125</v>
      </c>
      <c r="C103" s="302"/>
      <c r="D103" s="303" t="s">
        <v>126</v>
      </c>
      <c r="E103" s="302"/>
      <c r="F103" s="304"/>
      <c r="G103" s="302"/>
      <c r="H103" s="304"/>
      <c r="I103" s="302"/>
      <c r="J103" s="2"/>
      <c r="K103" s="2"/>
      <c r="L103" s="2"/>
    </row>
    <row r="104" spans="1:12" ht="39" customHeight="1" x14ac:dyDescent="0.25">
      <c r="A104" s="4" t="s">
        <v>73</v>
      </c>
      <c r="B104" s="311" t="s">
        <v>74</v>
      </c>
      <c r="C104" s="302"/>
      <c r="D104" s="311" t="s">
        <v>74</v>
      </c>
      <c r="E104" s="302"/>
      <c r="F104" s="304"/>
      <c r="G104" s="302"/>
      <c r="H104" s="304"/>
      <c r="I104" s="302"/>
      <c r="J104" s="2"/>
      <c r="K104" s="2"/>
      <c r="L104" s="2"/>
    </row>
    <row r="105" spans="1:12" ht="39" customHeight="1" x14ac:dyDescent="0.25">
      <c r="A105" s="4" t="s">
        <v>75</v>
      </c>
      <c r="B105" s="307" t="s">
        <v>127</v>
      </c>
      <c r="C105" s="302"/>
      <c r="D105" s="307" t="s">
        <v>127</v>
      </c>
      <c r="E105" s="302"/>
      <c r="F105" s="304"/>
      <c r="G105" s="302"/>
      <c r="H105" s="304"/>
      <c r="I105" s="302"/>
      <c r="J105" s="2"/>
      <c r="K105" s="2"/>
      <c r="L105" s="2"/>
    </row>
    <row r="106" spans="1:12" ht="39" customHeight="1" x14ac:dyDescent="0.25">
      <c r="A106" s="4" t="s">
        <v>77</v>
      </c>
      <c r="B106" s="303" t="s">
        <v>55</v>
      </c>
      <c r="C106" s="302"/>
      <c r="D106" s="303" t="s">
        <v>55</v>
      </c>
      <c r="E106" s="302"/>
      <c r="F106" s="304"/>
      <c r="G106" s="302"/>
      <c r="H106" s="304"/>
      <c r="I106" s="302"/>
    </row>
    <row r="107" spans="1:12" ht="39" customHeight="1" x14ac:dyDescent="0.25">
      <c r="A107" s="4" t="s">
        <v>78</v>
      </c>
      <c r="B107" s="303" t="s">
        <v>128</v>
      </c>
      <c r="C107" s="302"/>
      <c r="D107" s="303" t="s">
        <v>128</v>
      </c>
      <c r="E107" s="302"/>
      <c r="F107" s="304"/>
      <c r="G107" s="302"/>
      <c r="H107" s="304"/>
      <c r="I107" s="302"/>
    </row>
    <row r="108" spans="1:12" ht="39" customHeight="1" x14ac:dyDescent="0.25">
      <c r="A108" s="4" t="s">
        <v>81</v>
      </c>
      <c r="B108" s="303" t="s">
        <v>129</v>
      </c>
      <c r="C108" s="302"/>
      <c r="D108" s="303" t="s">
        <v>129</v>
      </c>
      <c r="E108" s="302"/>
      <c r="F108" s="304"/>
      <c r="G108" s="302"/>
      <c r="H108" s="304"/>
      <c r="I108" s="302"/>
    </row>
    <row r="109" spans="1:12" ht="39" customHeight="1" x14ac:dyDescent="0.25">
      <c r="A109" s="301" t="s">
        <v>84</v>
      </c>
      <c r="B109" s="309"/>
      <c r="C109" s="309"/>
      <c r="D109" s="309"/>
      <c r="E109" s="309"/>
      <c r="F109" s="309"/>
      <c r="G109" s="309"/>
      <c r="H109" s="309"/>
      <c r="I109" s="302"/>
    </row>
    <row r="110" spans="1:12" ht="39" customHeight="1" x14ac:dyDescent="0.25">
      <c r="A110" s="4" t="s">
        <v>85</v>
      </c>
      <c r="B110" s="308" t="s">
        <v>86</v>
      </c>
      <c r="C110" s="309"/>
      <c r="D110" s="302"/>
      <c r="E110" s="6" t="s">
        <v>87</v>
      </c>
      <c r="F110" s="310" t="s">
        <v>86</v>
      </c>
      <c r="G110" s="309"/>
      <c r="H110" s="309"/>
      <c r="I110" s="302"/>
    </row>
    <row r="111" spans="1:12" ht="39" customHeight="1" x14ac:dyDescent="0.25">
      <c r="A111" s="4" t="s">
        <v>88</v>
      </c>
      <c r="B111" s="308" t="s">
        <v>86</v>
      </c>
      <c r="C111" s="309"/>
      <c r="D111" s="309"/>
      <c r="E111" s="309"/>
      <c r="F111" s="309"/>
      <c r="G111" s="309"/>
      <c r="H111" s="309"/>
      <c r="I111" s="302"/>
    </row>
    <row r="112" spans="1:12" ht="39" customHeight="1" x14ac:dyDescent="0.25">
      <c r="A112" s="4" t="s">
        <v>89</v>
      </c>
      <c r="B112" s="308" t="s">
        <v>86</v>
      </c>
      <c r="C112" s="309"/>
      <c r="D112" s="309"/>
      <c r="E112" s="309"/>
      <c r="F112" s="309"/>
      <c r="G112" s="309"/>
      <c r="H112" s="309"/>
      <c r="I112" s="302"/>
    </row>
    <row r="113" spans="1:9" ht="39" customHeight="1" x14ac:dyDescent="0.25">
      <c r="A113" s="4" t="s">
        <v>90</v>
      </c>
      <c r="B113" s="308" t="s">
        <v>86</v>
      </c>
      <c r="C113" s="309"/>
      <c r="D113" s="302"/>
      <c r="E113" s="6" t="s">
        <v>91</v>
      </c>
      <c r="F113" s="308" t="s">
        <v>86</v>
      </c>
      <c r="G113" s="309"/>
      <c r="H113" s="309"/>
      <c r="I113" s="302"/>
    </row>
    <row r="114" spans="1:9" ht="39" customHeight="1" x14ac:dyDescent="0.25">
      <c r="A114" s="338" t="s">
        <v>92</v>
      </c>
      <c r="B114" s="302"/>
      <c r="C114" s="338" t="s">
        <v>93</v>
      </c>
      <c r="D114" s="302"/>
      <c r="E114" s="338" t="s">
        <v>94</v>
      </c>
      <c r="F114" s="309"/>
      <c r="G114" s="302"/>
      <c r="H114" s="338" t="s">
        <v>95</v>
      </c>
      <c r="I114" s="302"/>
    </row>
    <row r="115" spans="1:9" ht="39" customHeight="1" x14ac:dyDescent="0.25">
      <c r="A115" s="308" t="s">
        <v>118</v>
      </c>
      <c r="B115" s="302"/>
      <c r="C115" s="339" t="s">
        <v>781</v>
      </c>
      <c r="D115" s="313"/>
      <c r="E115" s="341" t="s">
        <v>782</v>
      </c>
      <c r="F115" s="312"/>
      <c r="G115" s="313"/>
      <c r="H115" s="342" t="s">
        <v>783</v>
      </c>
      <c r="I115" s="313"/>
    </row>
    <row r="116" spans="1:9" ht="39" customHeight="1" x14ac:dyDescent="0.25">
      <c r="A116" s="301" t="s">
        <v>99</v>
      </c>
      <c r="B116" s="309"/>
      <c r="C116" s="309"/>
      <c r="D116" s="309"/>
      <c r="E116" s="309"/>
      <c r="F116" s="309"/>
      <c r="G116" s="309"/>
      <c r="H116" s="309"/>
      <c r="I116" s="302"/>
    </row>
    <row r="117" spans="1:9" ht="30" customHeight="1" x14ac:dyDescent="0.25">
      <c r="A117" s="6" t="s">
        <v>100</v>
      </c>
      <c r="B117" s="301" t="s">
        <v>101</v>
      </c>
      <c r="C117" s="309"/>
      <c r="D117" s="309"/>
      <c r="E117" s="309"/>
      <c r="F117" s="309"/>
      <c r="G117" s="309"/>
      <c r="H117" s="302"/>
      <c r="I117" s="6" t="s">
        <v>102</v>
      </c>
    </row>
    <row r="118" spans="1:9" ht="30" customHeight="1" x14ac:dyDescent="0.25">
      <c r="A118" s="15"/>
      <c r="B118" s="308"/>
      <c r="C118" s="309"/>
      <c r="D118" s="309"/>
      <c r="E118" s="309"/>
      <c r="F118" s="309"/>
      <c r="G118" s="309"/>
      <c r="H118" s="302"/>
      <c r="I118" s="16"/>
    </row>
    <row r="119" spans="1:9" ht="30" customHeight="1" x14ac:dyDescent="0.25">
      <c r="A119" s="15"/>
      <c r="B119" s="308"/>
      <c r="C119" s="309"/>
      <c r="D119" s="309"/>
      <c r="E119" s="309"/>
      <c r="F119" s="309"/>
      <c r="G119" s="309"/>
      <c r="H119" s="302"/>
      <c r="I119" s="16"/>
    </row>
    <row r="121" spans="1:9" ht="21.75" customHeight="1" x14ac:dyDescent="0.25">
      <c r="A121" s="327" t="s">
        <v>0</v>
      </c>
      <c r="B121" s="328"/>
      <c r="C121" s="328"/>
      <c r="D121" s="328"/>
      <c r="E121" s="328"/>
      <c r="F121" s="328"/>
      <c r="G121" s="328"/>
      <c r="H121" s="328"/>
      <c r="I121" s="329"/>
    </row>
    <row r="122" spans="1:9" ht="21.75" customHeight="1" x14ac:dyDescent="0.25">
      <c r="A122" s="330" t="s">
        <v>1</v>
      </c>
      <c r="B122" s="331"/>
      <c r="C122" s="331"/>
      <c r="D122" s="331"/>
      <c r="E122" s="331"/>
      <c r="F122" s="331"/>
      <c r="G122" s="331"/>
      <c r="H122" s="331"/>
      <c r="I122" s="332"/>
    </row>
    <row r="123" spans="1:9" ht="21.75" customHeight="1" x14ac:dyDescent="0.25">
      <c r="A123" s="330" t="s">
        <v>19</v>
      </c>
      <c r="B123" s="331"/>
      <c r="C123" s="331"/>
      <c r="D123" s="331"/>
      <c r="E123" s="331"/>
      <c r="F123" s="331"/>
      <c r="G123" s="331"/>
      <c r="H123" s="331"/>
      <c r="I123" s="332"/>
    </row>
    <row r="124" spans="1:9" ht="21.75" customHeight="1" x14ac:dyDescent="0.25">
      <c r="A124" s="3"/>
      <c r="B124" s="333" t="s">
        <v>20</v>
      </c>
      <c r="C124" s="334"/>
      <c r="D124" s="334"/>
      <c r="E124" s="323"/>
      <c r="F124" s="335" t="s">
        <v>21</v>
      </c>
      <c r="G124" s="334"/>
      <c r="H124" s="334"/>
      <c r="I124" s="336"/>
    </row>
    <row r="125" spans="1:9" ht="21.75" customHeight="1" x14ac:dyDescent="0.25">
      <c r="A125" s="301" t="s">
        <v>22</v>
      </c>
      <c r="B125" s="309"/>
      <c r="C125" s="309"/>
      <c r="D125" s="309"/>
      <c r="E125" s="309"/>
      <c r="F125" s="309"/>
      <c r="G125" s="309"/>
      <c r="H125" s="309"/>
      <c r="I125" s="302"/>
    </row>
    <row r="126" spans="1:9" ht="39" customHeight="1" x14ac:dyDescent="0.25">
      <c r="A126" s="301" t="s">
        <v>23</v>
      </c>
      <c r="B126" s="309"/>
      <c r="C126" s="309"/>
      <c r="D126" s="309"/>
      <c r="E126" s="309"/>
      <c r="F126" s="309"/>
      <c r="G126" s="309"/>
      <c r="H126" s="309"/>
      <c r="I126" s="302"/>
    </row>
    <row r="127" spans="1:9" ht="39" customHeight="1" x14ac:dyDescent="0.25">
      <c r="A127" s="4" t="s">
        <v>24</v>
      </c>
      <c r="B127" s="5">
        <v>4</v>
      </c>
      <c r="C127" s="301" t="s">
        <v>25</v>
      </c>
      <c r="D127" s="302"/>
      <c r="E127" s="308" t="s">
        <v>26</v>
      </c>
      <c r="F127" s="309"/>
      <c r="G127" s="302"/>
      <c r="H127" s="6" t="s">
        <v>27</v>
      </c>
      <c r="I127" s="7" t="s">
        <v>28</v>
      </c>
    </row>
    <row r="128" spans="1:9" ht="39" customHeight="1" x14ac:dyDescent="0.25">
      <c r="A128" s="4" t="s">
        <v>29</v>
      </c>
      <c r="B128" s="310" t="s">
        <v>7</v>
      </c>
      <c r="C128" s="309"/>
      <c r="D128" s="302"/>
      <c r="E128" s="301" t="s">
        <v>30</v>
      </c>
      <c r="F128" s="302"/>
      <c r="G128" s="311" t="s">
        <v>31</v>
      </c>
      <c r="H128" s="309"/>
      <c r="I128" s="302"/>
    </row>
    <row r="129" spans="1:12" ht="39" customHeight="1" x14ac:dyDescent="0.25">
      <c r="A129" s="4" t="s">
        <v>32</v>
      </c>
      <c r="B129" s="310" t="s">
        <v>901</v>
      </c>
      <c r="C129" s="309"/>
      <c r="D129" s="309"/>
      <c r="E129" s="309"/>
      <c r="F129" s="309"/>
      <c r="G129" s="309"/>
      <c r="H129" s="309"/>
      <c r="I129" s="302"/>
    </row>
    <row r="130" spans="1:12" ht="39" customHeight="1" x14ac:dyDescent="0.25">
      <c r="A130" s="4" t="s">
        <v>33</v>
      </c>
      <c r="B130" s="310" t="s">
        <v>130</v>
      </c>
      <c r="C130" s="309"/>
      <c r="D130" s="309"/>
      <c r="E130" s="309"/>
      <c r="F130" s="309"/>
      <c r="G130" s="309"/>
      <c r="H130" s="309"/>
      <c r="I130" s="302"/>
    </row>
    <row r="131" spans="1:12" ht="39" customHeight="1" x14ac:dyDescent="0.25">
      <c r="A131" s="4" t="s">
        <v>35</v>
      </c>
      <c r="B131" s="190" t="s">
        <v>831</v>
      </c>
      <c r="C131" s="190" t="s">
        <v>831</v>
      </c>
      <c r="D131" s="190" t="s">
        <v>832</v>
      </c>
      <c r="E131" s="314" t="s">
        <v>36</v>
      </c>
      <c r="F131" s="315"/>
      <c r="G131" s="318">
        <v>31</v>
      </c>
      <c r="H131" s="318">
        <v>12</v>
      </c>
      <c r="I131" s="318">
        <v>2028</v>
      </c>
    </row>
    <row r="132" spans="1:12" ht="39" customHeight="1" x14ac:dyDescent="0.25">
      <c r="A132" s="4" t="s">
        <v>37</v>
      </c>
      <c r="B132" s="190" t="s">
        <v>831</v>
      </c>
      <c r="C132" s="190" t="s">
        <v>831</v>
      </c>
      <c r="D132" s="190" t="s">
        <v>832</v>
      </c>
      <c r="E132" s="316"/>
      <c r="F132" s="317"/>
      <c r="G132" s="319"/>
      <c r="H132" s="319"/>
      <c r="I132" s="319"/>
    </row>
    <row r="133" spans="1:12" ht="39" customHeight="1" x14ac:dyDescent="0.25">
      <c r="A133" s="4" t="s">
        <v>38</v>
      </c>
      <c r="B133" s="8">
        <v>0.8</v>
      </c>
      <c r="C133" s="9" t="s">
        <v>39</v>
      </c>
      <c r="D133" s="190" t="s">
        <v>40</v>
      </c>
      <c r="E133" s="301" t="s">
        <v>41</v>
      </c>
      <c r="F133" s="302"/>
      <c r="G133" s="308" t="s">
        <v>40</v>
      </c>
      <c r="H133" s="309"/>
      <c r="I133" s="302"/>
    </row>
    <row r="134" spans="1:12" ht="39" customHeight="1" x14ac:dyDescent="0.25">
      <c r="A134" s="301" t="s">
        <v>42</v>
      </c>
      <c r="B134" s="309"/>
      <c r="C134" s="309"/>
      <c r="D134" s="309"/>
      <c r="E134" s="309"/>
      <c r="F134" s="309"/>
      <c r="G134" s="309"/>
      <c r="H134" s="309"/>
      <c r="I134" s="302"/>
    </row>
    <row r="135" spans="1:12" ht="39" customHeight="1" x14ac:dyDescent="0.25">
      <c r="A135" s="4" t="s">
        <v>43</v>
      </c>
      <c r="B135" s="303" t="s">
        <v>131</v>
      </c>
      <c r="C135" s="302"/>
      <c r="D135" s="6" t="s">
        <v>45</v>
      </c>
      <c r="E135" s="303" t="s">
        <v>132</v>
      </c>
      <c r="F135" s="302"/>
      <c r="G135" s="6" t="s">
        <v>47</v>
      </c>
      <c r="H135" s="304" t="s">
        <v>40</v>
      </c>
      <c r="I135" s="302"/>
    </row>
    <row r="136" spans="1:12" ht="39" customHeight="1" x14ac:dyDescent="0.25">
      <c r="A136" s="4" t="s">
        <v>48</v>
      </c>
      <c r="B136" s="303" t="s">
        <v>49</v>
      </c>
      <c r="C136" s="309"/>
      <c r="D136" s="309"/>
      <c r="E136" s="309"/>
      <c r="F136" s="309"/>
      <c r="G136" s="309"/>
      <c r="H136" s="309"/>
      <c r="I136" s="302"/>
      <c r="J136" s="2"/>
      <c r="K136" s="2"/>
      <c r="L136" s="2">
        <v>2</v>
      </c>
    </row>
    <row r="137" spans="1:12" ht="51" customHeight="1" x14ac:dyDescent="0.25">
      <c r="A137" s="4" t="s">
        <v>50</v>
      </c>
      <c r="B137" s="11" t="s">
        <v>51</v>
      </c>
      <c r="C137" s="6" t="s">
        <v>52</v>
      </c>
      <c r="D137" s="12" t="s">
        <v>133</v>
      </c>
      <c r="E137" s="301" t="s">
        <v>54</v>
      </c>
      <c r="F137" s="302"/>
      <c r="G137" s="20" t="s">
        <v>104</v>
      </c>
      <c r="H137" s="6" t="s">
        <v>56</v>
      </c>
      <c r="I137" s="14">
        <v>0.8</v>
      </c>
      <c r="J137" s="2"/>
      <c r="K137" s="2"/>
      <c r="L137" s="2"/>
    </row>
    <row r="138" spans="1:12" ht="74.25" customHeight="1" x14ac:dyDescent="0.25">
      <c r="A138" s="4" t="s">
        <v>57</v>
      </c>
      <c r="B138" s="303" t="s">
        <v>134</v>
      </c>
      <c r="C138" s="309"/>
      <c r="D138" s="309"/>
      <c r="E138" s="309"/>
      <c r="F138" s="309"/>
      <c r="G138" s="309"/>
      <c r="H138" s="309"/>
      <c r="I138" s="302"/>
      <c r="J138" s="2"/>
      <c r="K138" s="2"/>
      <c r="L138" s="2"/>
    </row>
    <row r="139" spans="1:12" ht="39" customHeight="1" x14ac:dyDescent="0.25">
      <c r="A139" s="4" t="s">
        <v>59</v>
      </c>
      <c r="B139" s="304" t="s">
        <v>135</v>
      </c>
      <c r="C139" s="309"/>
      <c r="D139" s="302"/>
      <c r="E139" s="301" t="s">
        <v>61</v>
      </c>
      <c r="F139" s="302"/>
      <c r="G139" s="304" t="s">
        <v>136</v>
      </c>
      <c r="H139" s="309"/>
      <c r="I139" s="302"/>
      <c r="J139" s="2"/>
      <c r="K139" s="2"/>
      <c r="L139" s="2"/>
    </row>
    <row r="140" spans="1:12" ht="39" customHeight="1" x14ac:dyDescent="0.25">
      <c r="A140" s="301" t="s">
        <v>63</v>
      </c>
      <c r="B140" s="309"/>
      <c r="C140" s="309"/>
      <c r="D140" s="309"/>
      <c r="E140" s="309"/>
      <c r="F140" s="309"/>
      <c r="G140" s="309"/>
      <c r="H140" s="309"/>
      <c r="I140" s="302"/>
      <c r="J140" s="2"/>
      <c r="K140" s="2"/>
      <c r="L140" s="2"/>
    </row>
    <row r="141" spans="1:12" ht="39" customHeight="1" x14ac:dyDescent="0.25">
      <c r="A141" s="4" t="s">
        <v>64</v>
      </c>
      <c r="B141" s="303" t="s">
        <v>137</v>
      </c>
      <c r="C141" s="309"/>
      <c r="D141" s="309"/>
      <c r="E141" s="309"/>
      <c r="F141" s="309"/>
      <c r="G141" s="309"/>
      <c r="H141" s="309"/>
      <c r="I141" s="302"/>
      <c r="J141" s="2"/>
      <c r="K141" s="2"/>
      <c r="L141" s="2"/>
    </row>
    <row r="142" spans="1:12" ht="39" customHeight="1" x14ac:dyDescent="0.25">
      <c r="A142" s="4" t="s">
        <v>65</v>
      </c>
      <c r="B142" s="301" t="s">
        <v>66</v>
      </c>
      <c r="C142" s="302"/>
      <c r="D142" s="301" t="s">
        <v>67</v>
      </c>
      <c r="E142" s="302"/>
      <c r="F142" s="301" t="s">
        <v>68</v>
      </c>
      <c r="G142" s="302"/>
      <c r="H142" s="301" t="s">
        <v>69</v>
      </c>
      <c r="I142" s="302"/>
      <c r="J142" s="2"/>
      <c r="K142" s="2"/>
      <c r="L142" s="2"/>
    </row>
    <row r="143" spans="1:12" ht="39" customHeight="1" x14ac:dyDescent="0.25">
      <c r="A143" s="4" t="s">
        <v>70</v>
      </c>
      <c r="B143" s="303" t="s">
        <v>138</v>
      </c>
      <c r="C143" s="302"/>
      <c r="D143" s="303" t="s">
        <v>139</v>
      </c>
      <c r="E143" s="302"/>
      <c r="F143" s="304"/>
      <c r="G143" s="302"/>
      <c r="H143" s="304"/>
      <c r="I143" s="302"/>
      <c r="J143" s="2"/>
      <c r="K143" s="2"/>
      <c r="L143" s="2"/>
    </row>
    <row r="144" spans="1:12" ht="39" customHeight="1" x14ac:dyDescent="0.25">
      <c r="A144" s="4" t="s">
        <v>73</v>
      </c>
      <c r="B144" s="311" t="s">
        <v>140</v>
      </c>
      <c r="C144" s="302"/>
      <c r="D144" s="311" t="s">
        <v>140</v>
      </c>
      <c r="E144" s="302"/>
      <c r="F144" s="304"/>
      <c r="G144" s="302"/>
      <c r="H144" s="304"/>
      <c r="I144" s="302"/>
      <c r="J144" s="2"/>
      <c r="K144" s="2"/>
      <c r="L144" s="2"/>
    </row>
    <row r="145" spans="1:12" ht="39" customHeight="1" x14ac:dyDescent="0.25">
      <c r="A145" s="4" t="s">
        <v>75</v>
      </c>
      <c r="B145" s="307" t="s">
        <v>141</v>
      </c>
      <c r="C145" s="302"/>
      <c r="D145" s="307" t="s">
        <v>141</v>
      </c>
      <c r="E145" s="302"/>
      <c r="F145" s="304"/>
      <c r="G145" s="302"/>
      <c r="H145" s="304"/>
      <c r="I145" s="302"/>
      <c r="J145" s="2"/>
      <c r="K145" s="2"/>
      <c r="L145" s="2"/>
    </row>
    <row r="146" spans="1:12" ht="39" customHeight="1" x14ac:dyDescent="0.25">
      <c r="A146" s="4" t="s">
        <v>77</v>
      </c>
      <c r="B146" s="303" t="s">
        <v>55</v>
      </c>
      <c r="C146" s="302"/>
      <c r="D146" s="303" t="s">
        <v>55</v>
      </c>
      <c r="E146" s="302"/>
      <c r="F146" s="304"/>
      <c r="G146" s="302"/>
      <c r="H146" s="304"/>
      <c r="I146" s="302"/>
      <c r="J146" s="2"/>
      <c r="K146" s="2"/>
      <c r="L146" s="2"/>
    </row>
    <row r="147" spans="1:12" ht="39" customHeight="1" x14ac:dyDescent="0.25">
      <c r="A147" s="4" t="s">
        <v>78</v>
      </c>
      <c r="B147" s="343" t="s">
        <v>142</v>
      </c>
      <c r="C147" s="344"/>
      <c r="D147" s="343" t="s">
        <v>142</v>
      </c>
      <c r="E147" s="344"/>
      <c r="F147" s="304"/>
      <c r="G147" s="302"/>
      <c r="H147" s="304"/>
      <c r="I147" s="302"/>
      <c r="J147" s="2"/>
      <c r="K147" s="2"/>
      <c r="L147" s="2"/>
    </row>
    <row r="148" spans="1:12" ht="39" customHeight="1" x14ac:dyDescent="0.25">
      <c r="A148" s="4" t="s">
        <v>81</v>
      </c>
      <c r="B148" s="343" t="s">
        <v>143</v>
      </c>
      <c r="C148" s="344"/>
      <c r="D148" s="343" t="s">
        <v>144</v>
      </c>
      <c r="E148" s="344"/>
      <c r="F148" s="304"/>
      <c r="G148" s="302"/>
      <c r="H148" s="304"/>
      <c r="I148" s="302"/>
      <c r="J148" s="2"/>
      <c r="K148" s="2"/>
      <c r="L148" s="2"/>
    </row>
    <row r="149" spans="1:12" ht="39" customHeight="1" x14ac:dyDescent="0.25">
      <c r="A149" s="301" t="s">
        <v>84</v>
      </c>
      <c r="B149" s="309"/>
      <c r="C149" s="309"/>
      <c r="D149" s="309"/>
      <c r="E149" s="309"/>
      <c r="F149" s="309"/>
      <c r="G149" s="309"/>
      <c r="H149" s="309"/>
      <c r="I149" s="302"/>
      <c r="J149" s="2"/>
      <c r="K149" s="2"/>
      <c r="L149" s="2"/>
    </row>
    <row r="150" spans="1:12" ht="39" customHeight="1" x14ac:dyDescent="0.25">
      <c r="A150" s="4" t="s">
        <v>85</v>
      </c>
      <c r="B150" s="308" t="s">
        <v>86</v>
      </c>
      <c r="C150" s="309"/>
      <c r="D150" s="302"/>
      <c r="E150" s="6" t="s">
        <v>87</v>
      </c>
      <c r="F150" s="310" t="s">
        <v>86</v>
      </c>
      <c r="G150" s="309"/>
      <c r="H150" s="309"/>
      <c r="I150" s="302"/>
      <c r="J150" s="2"/>
      <c r="K150" s="2"/>
      <c r="L150" s="2"/>
    </row>
    <row r="151" spans="1:12" ht="39" customHeight="1" x14ac:dyDescent="0.25">
      <c r="A151" s="4" t="s">
        <v>88</v>
      </c>
      <c r="B151" s="308" t="s">
        <v>86</v>
      </c>
      <c r="C151" s="309"/>
      <c r="D151" s="309"/>
      <c r="E151" s="309"/>
      <c r="F151" s="309"/>
      <c r="G151" s="309"/>
      <c r="H151" s="309"/>
      <c r="I151" s="302"/>
      <c r="J151" s="2"/>
      <c r="K151" s="2"/>
      <c r="L151" s="2"/>
    </row>
    <row r="152" spans="1:12" ht="39" customHeight="1" x14ac:dyDescent="0.25">
      <c r="A152" s="4" t="s">
        <v>89</v>
      </c>
      <c r="B152" s="308" t="s">
        <v>86</v>
      </c>
      <c r="C152" s="309"/>
      <c r="D152" s="309"/>
      <c r="E152" s="309"/>
      <c r="F152" s="309"/>
      <c r="G152" s="309"/>
      <c r="H152" s="309"/>
      <c r="I152" s="302"/>
    </row>
    <row r="153" spans="1:12" ht="39" customHeight="1" x14ac:dyDescent="0.25">
      <c r="A153" s="4" t="s">
        <v>90</v>
      </c>
      <c r="B153" s="308" t="s">
        <v>86</v>
      </c>
      <c r="C153" s="309"/>
      <c r="D153" s="302"/>
      <c r="E153" s="6" t="s">
        <v>91</v>
      </c>
      <c r="F153" s="308" t="s">
        <v>86</v>
      </c>
      <c r="G153" s="309"/>
      <c r="H153" s="309"/>
      <c r="I153" s="302"/>
    </row>
    <row r="154" spans="1:12" ht="39" customHeight="1" x14ac:dyDescent="0.25">
      <c r="A154" s="338" t="s">
        <v>92</v>
      </c>
      <c r="B154" s="302"/>
      <c r="C154" s="338" t="s">
        <v>93</v>
      </c>
      <c r="D154" s="302"/>
      <c r="E154" s="338" t="s">
        <v>94</v>
      </c>
      <c r="F154" s="309"/>
      <c r="G154" s="302"/>
      <c r="H154" s="338" t="s">
        <v>95</v>
      </c>
      <c r="I154" s="302"/>
    </row>
    <row r="155" spans="1:12" s="195" customFormat="1" ht="39" customHeight="1" x14ac:dyDescent="0.25">
      <c r="A155" s="308" t="s">
        <v>118</v>
      </c>
      <c r="B155" s="345"/>
      <c r="C155" s="339" t="s">
        <v>780</v>
      </c>
      <c r="D155" s="346"/>
      <c r="E155" s="303" t="s">
        <v>835</v>
      </c>
      <c r="F155" s="347"/>
      <c r="G155" s="345"/>
      <c r="H155" s="340" t="s">
        <v>834</v>
      </c>
      <c r="I155" s="345"/>
    </row>
    <row r="156" spans="1:12" ht="39" customHeight="1" x14ac:dyDescent="0.25">
      <c r="A156" s="301" t="s">
        <v>99</v>
      </c>
      <c r="B156" s="309"/>
      <c r="C156" s="309"/>
      <c r="D156" s="309"/>
      <c r="E156" s="309"/>
      <c r="F156" s="309"/>
      <c r="G156" s="309"/>
      <c r="H156" s="309"/>
      <c r="I156" s="302"/>
    </row>
    <row r="157" spans="1:12" ht="30" customHeight="1" x14ac:dyDescent="0.25">
      <c r="A157" s="6" t="s">
        <v>100</v>
      </c>
      <c r="B157" s="301" t="s">
        <v>101</v>
      </c>
      <c r="C157" s="309"/>
      <c r="D157" s="309"/>
      <c r="E157" s="309"/>
      <c r="F157" s="309"/>
      <c r="G157" s="309"/>
      <c r="H157" s="302"/>
      <c r="I157" s="6" t="s">
        <v>102</v>
      </c>
    </row>
    <row r="158" spans="1:12" ht="30" customHeight="1" x14ac:dyDescent="0.25">
      <c r="A158" s="15"/>
      <c r="B158" s="308"/>
      <c r="C158" s="309"/>
      <c r="D158" s="309"/>
      <c r="E158" s="309"/>
      <c r="F158" s="309"/>
      <c r="G158" s="309"/>
      <c r="H158" s="302"/>
      <c r="I158" s="16"/>
    </row>
    <row r="159" spans="1:12" ht="30" customHeight="1" x14ac:dyDescent="0.25">
      <c r="A159" s="15"/>
      <c r="B159" s="308"/>
      <c r="C159" s="309"/>
      <c r="D159" s="309"/>
      <c r="E159" s="309"/>
      <c r="F159" s="309"/>
      <c r="G159" s="309"/>
      <c r="H159" s="302"/>
      <c r="I159" s="16"/>
    </row>
    <row r="160" spans="1:12" ht="21.75" customHeight="1" x14ac:dyDescent="0.25">
      <c r="A160" s="2"/>
      <c r="B160" s="2"/>
      <c r="C160" s="2"/>
      <c r="D160" s="2"/>
      <c r="E160" s="2"/>
      <c r="F160" s="2"/>
      <c r="G160" s="2"/>
      <c r="H160" s="2"/>
      <c r="I160" s="2"/>
    </row>
    <row r="161" spans="1:12" ht="21.75" customHeight="1" x14ac:dyDescent="0.25">
      <c r="A161" s="138"/>
      <c r="B161" s="140"/>
      <c r="C161" s="1"/>
      <c r="D161" s="1"/>
      <c r="E161" s="1"/>
      <c r="F161" s="1"/>
      <c r="G161" s="1"/>
      <c r="H161" s="1"/>
      <c r="I161" s="139"/>
    </row>
    <row r="162" spans="1:12" ht="21.75" customHeight="1" x14ac:dyDescent="0.25"/>
    <row r="163" spans="1:12" ht="21.75" customHeight="1" x14ac:dyDescent="0.25">
      <c r="A163" s="327" t="s">
        <v>0</v>
      </c>
      <c r="B163" s="328"/>
      <c r="C163" s="328"/>
      <c r="D163" s="328"/>
      <c r="E163" s="328"/>
      <c r="F163" s="328"/>
      <c r="G163" s="328"/>
      <c r="H163" s="328"/>
      <c r="I163" s="329"/>
    </row>
    <row r="164" spans="1:12" ht="21.75" customHeight="1" x14ac:dyDescent="0.25">
      <c r="A164" s="330" t="s">
        <v>1</v>
      </c>
      <c r="B164" s="331"/>
      <c r="C164" s="331"/>
      <c r="D164" s="331"/>
      <c r="E164" s="331"/>
      <c r="F164" s="331"/>
      <c r="G164" s="331"/>
      <c r="H164" s="331"/>
      <c r="I164" s="332"/>
    </row>
    <row r="165" spans="1:12" ht="20.25" customHeight="1" x14ac:dyDescent="0.25">
      <c r="A165" s="330" t="s">
        <v>19</v>
      </c>
      <c r="B165" s="331"/>
      <c r="C165" s="331"/>
      <c r="D165" s="331"/>
      <c r="E165" s="331"/>
      <c r="F165" s="331"/>
      <c r="G165" s="331"/>
      <c r="H165" s="331"/>
      <c r="I165" s="332"/>
    </row>
    <row r="166" spans="1:12" ht="39" customHeight="1" x14ac:dyDescent="0.25">
      <c r="A166" s="3"/>
      <c r="B166" s="333" t="s">
        <v>20</v>
      </c>
      <c r="C166" s="334"/>
      <c r="D166" s="334"/>
      <c r="E166" s="323"/>
      <c r="F166" s="335" t="s">
        <v>21</v>
      </c>
      <c r="G166" s="334"/>
      <c r="H166" s="334"/>
      <c r="I166" s="336"/>
      <c r="J166" s="2"/>
      <c r="K166" s="2"/>
      <c r="L166" s="2"/>
    </row>
    <row r="167" spans="1:12" ht="39" customHeight="1" x14ac:dyDescent="0.25">
      <c r="A167" s="301" t="s">
        <v>22</v>
      </c>
      <c r="B167" s="309"/>
      <c r="C167" s="309"/>
      <c r="D167" s="309"/>
      <c r="E167" s="309"/>
      <c r="F167" s="309"/>
      <c r="G167" s="309"/>
      <c r="H167" s="309"/>
      <c r="I167" s="302"/>
      <c r="J167" s="2"/>
      <c r="K167" s="2"/>
      <c r="L167" s="2"/>
    </row>
    <row r="168" spans="1:12" ht="39" customHeight="1" x14ac:dyDescent="0.25">
      <c r="A168" s="301" t="s">
        <v>23</v>
      </c>
      <c r="B168" s="309"/>
      <c r="C168" s="309"/>
      <c r="D168" s="309"/>
      <c r="E168" s="309"/>
      <c r="F168" s="309"/>
      <c r="G168" s="309"/>
      <c r="H168" s="309"/>
      <c r="I168" s="302"/>
      <c r="J168" s="2"/>
      <c r="K168" s="2"/>
      <c r="L168" s="2"/>
    </row>
    <row r="169" spans="1:12" ht="39" customHeight="1" x14ac:dyDescent="0.25">
      <c r="A169" s="4" t="s">
        <v>24</v>
      </c>
      <c r="B169" s="5">
        <v>5</v>
      </c>
      <c r="C169" s="301" t="s">
        <v>25</v>
      </c>
      <c r="D169" s="302"/>
      <c r="E169" s="308" t="s">
        <v>26</v>
      </c>
      <c r="F169" s="309"/>
      <c r="G169" s="302"/>
      <c r="H169" s="6" t="s">
        <v>27</v>
      </c>
      <c r="I169" s="7" t="s">
        <v>28</v>
      </c>
      <c r="J169" s="2"/>
      <c r="K169" s="2"/>
      <c r="L169" s="2"/>
    </row>
    <row r="170" spans="1:12" ht="39" customHeight="1" x14ac:dyDescent="0.25">
      <c r="A170" s="4" t="s">
        <v>29</v>
      </c>
      <c r="B170" s="310" t="s">
        <v>7</v>
      </c>
      <c r="C170" s="309"/>
      <c r="D170" s="302"/>
      <c r="E170" s="301" t="s">
        <v>30</v>
      </c>
      <c r="F170" s="302"/>
      <c r="G170" s="311" t="s">
        <v>31</v>
      </c>
      <c r="H170" s="309"/>
      <c r="I170" s="302"/>
      <c r="J170" s="2"/>
      <c r="K170" s="2"/>
      <c r="L170" s="2"/>
    </row>
    <row r="171" spans="1:12" ht="39" customHeight="1" x14ac:dyDescent="0.25">
      <c r="A171" s="4" t="s">
        <v>32</v>
      </c>
      <c r="B171" s="310" t="s">
        <v>910</v>
      </c>
      <c r="C171" s="309"/>
      <c r="D171" s="309"/>
      <c r="E171" s="309"/>
      <c r="F171" s="309"/>
      <c r="G171" s="309"/>
      <c r="H171" s="309"/>
      <c r="I171" s="302"/>
      <c r="J171" s="2"/>
      <c r="K171" s="2"/>
      <c r="L171" s="2"/>
    </row>
    <row r="172" spans="1:12" ht="39" customHeight="1" x14ac:dyDescent="0.25">
      <c r="A172" s="4" t="s">
        <v>33</v>
      </c>
      <c r="B172" s="310" t="s">
        <v>145</v>
      </c>
      <c r="C172" s="309"/>
      <c r="D172" s="309"/>
      <c r="E172" s="309"/>
      <c r="F172" s="309"/>
      <c r="G172" s="309"/>
      <c r="H172" s="309"/>
      <c r="I172" s="302"/>
      <c r="J172" s="2"/>
      <c r="K172" s="2"/>
      <c r="L172" s="2"/>
    </row>
    <row r="173" spans="1:12" ht="39" customHeight="1" x14ac:dyDescent="0.25">
      <c r="A173" s="4" t="s">
        <v>35</v>
      </c>
      <c r="B173" s="190" t="s">
        <v>831</v>
      </c>
      <c r="C173" s="190" t="s">
        <v>831</v>
      </c>
      <c r="D173" s="190" t="s">
        <v>832</v>
      </c>
      <c r="E173" s="314" t="s">
        <v>36</v>
      </c>
      <c r="F173" s="315"/>
      <c r="G173" s="318">
        <v>31</v>
      </c>
      <c r="H173" s="318">
        <v>12</v>
      </c>
      <c r="I173" s="318">
        <v>2028</v>
      </c>
      <c r="J173" s="2"/>
      <c r="K173" s="2"/>
      <c r="L173" s="2"/>
    </row>
    <row r="174" spans="1:12" ht="39" customHeight="1" x14ac:dyDescent="0.25">
      <c r="A174" s="4" t="s">
        <v>37</v>
      </c>
      <c r="B174" s="190" t="s">
        <v>831</v>
      </c>
      <c r="C174" s="190" t="s">
        <v>831</v>
      </c>
      <c r="D174" s="190" t="s">
        <v>832</v>
      </c>
      <c r="E174" s="316"/>
      <c r="F174" s="317"/>
      <c r="G174" s="319"/>
      <c r="H174" s="319"/>
      <c r="I174" s="319"/>
      <c r="J174" s="2"/>
      <c r="K174" s="2"/>
      <c r="L174" s="2"/>
    </row>
    <row r="175" spans="1:12" ht="39" customHeight="1" x14ac:dyDescent="0.25">
      <c r="A175" s="4" t="s">
        <v>38</v>
      </c>
      <c r="B175" s="246">
        <v>0.1</v>
      </c>
      <c r="C175" s="9" t="s">
        <v>39</v>
      </c>
      <c r="D175" s="190" t="s">
        <v>40</v>
      </c>
      <c r="E175" s="301" t="s">
        <v>41</v>
      </c>
      <c r="F175" s="302"/>
      <c r="G175" s="348" t="s">
        <v>40</v>
      </c>
      <c r="H175" s="349"/>
      <c r="I175" s="350"/>
      <c r="J175" s="2"/>
      <c r="K175" s="2"/>
      <c r="L175" s="2"/>
    </row>
    <row r="176" spans="1:12" ht="39" customHeight="1" x14ac:dyDescent="0.25">
      <c r="A176" s="301" t="s">
        <v>42</v>
      </c>
      <c r="B176" s="309"/>
      <c r="C176" s="309"/>
      <c r="D176" s="309"/>
      <c r="E176" s="309"/>
      <c r="F176" s="309"/>
      <c r="G176" s="309"/>
      <c r="H176" s="309"/>
      <c r="I176" s="302"/>
      <c r="J176" s="2"/>
      <c r="K176" s="2"/>
      <c r="L176" s="2"/>
    </row>
    <row r="177" spans="1:12" ht="39" customHeight="1" x14ac:dyDescent="0.25">
      <c r="A177" s="4" t="s">
        <v>43</v>
      </c>
      <c r="B177" s="324" t="s">
        <v>146</v>
      </c>
      <c r="C177" s="302"/>
      <c r="D177" s="6" t="s">
        <v>45</v>
      </c>
      <c r="E177" s="303" t="s">
        <v>147</v>
      </c>
      <c r="F177" s="302"/>
      <c r="G177" s="6" t="s">
        <v>47</v>
      </c>
      <c r="H177" s="303" t="s">
        <v>40</v>
      </c>
      <c r="I177" s="302"/>
      <c r="J177" s="2"/>
      <c r="K177" s="2"/>
      <c r="L177" s="2"/>
    </row>
    <row r="178" spans="1:12" ht="39" customHeight="1" x14ac:dyDescent="0.25">
      <c r="A178" s="4" t="s">
        <v>48</v>
      </c>
      <c r="B178" s="303" t="s">
        <v>49</v>
      </c>
      <c r="C178" s="309"/>
      <c r="D178" s="309"/>
      <c r="E178" s="309"/>
      <c r="F178" s="309"/>
      <c r="G178" s="309"/>
      <c r="H178" s="309"/>
      <c r="I178" s="302"/>
      <c r="J178" s="2"/>
      <c r="K178" s="2"/>
      <c r="L178" s="2"/>
    </row>
    <row r="179" spans="1:12" ht="39" customHeight="1" x14ac:dyDescent="0.25">
      <c r="A179" s="4" t="s">
        <v>50</v>
      </c>
      <c r="B179" s="11" t="s">
        <v>51</v>
      </c>
      <c r="C179" s="6" t="s">
        <v>52</v>
      </c>
      <c r="D179" s="12" t="s">
        <v>133</v>
      </c>
      <c r="E179" s="301" t="s">
        <v>54</v>
      </c>
      <c r="F179" s="302"/>
      <c r="G179" s="20" t="s">
        <v>113</v>
      </c>
      <c r="H179" s="6" t="s">
        <v>56</v>
      </c>
      <c r="I179" s="14">
        <v>0.15</v>
      </c>
      <c r="J179" s="2"/>
      <c r="K179" s="2"/>
      <c r="L179" s="2"/>
    </row>
    <row r="180" spans="1:12" ht="39" customHeight="1" x14ac:dyDescent="0.25">
      <c r="A180" s="4" t="s">
        <v>57</v>
      </c>
      <c r="B180" s="303" t="s">
        <v>148</v>
      </c>
      <c r="C180" s="309"/>
      <c r="D180" s="309"/>
      <c r="E180" s="309"/>
      <c r="F180" s="309"/>
      <c r="G180" s="309"/>
      <c r="H180" s="309"/>
      <c r="I180" s="302"/>
      <c r="J180" s="2"/>
      <c r="K180" s="2"/>
      <c r="L180" s="2"/>
    </row>
    <row r="181" spans="1:12" ht="39" customHeight="1" x14ac:dyDescent="0.25">
      <c r="A181" s="4" t="s">
        <v>59</v>
      </c>
      <c r="B181" s="325" t="s">
        <v>149</v>
      </c>
      <c r="C181" s="309"/>
      <c r="D181" s="302"/>
      <c r="E181" s="301" t="s">
        <v>61</v>
      </c>
      <c r="F181" s="302"/>
      <c r="G181" s="325" t="s">
        <v>146</v>
      </c>
      <c r="H181" s="309"/>
      <c r="I181" s="302"/>
      <c r="J181" s="2"/>
      <c r="K181" s="2"/>
      <c r="L181" s="2"/>
    </row>
    <row r="182" spans="1:12" ht="39" customHeight="1" x14ac:dyDescent="0.25">
      <c r="A182" s="301" t="s">
        <v>63</v>
      </c>
      <c r="B182" s="309"/>
      <c r="C182" s="309"/>
      <c r="D182" s="309"/>
      <c r="E182" s="309"/>
      <c r="F182" s="309"/>
      <c r="G182" s="309"/>
      <c r="H182" s="309"/>
      <c r="I182" s="302"/>
    </row>
    <row r="183" spans="1:12" ht="39" customHeight="1" x14ac:dyDescent="0.25">
      <c r="A183" s="4" t="s">
        <v>64</v>
      </c>
      <c r="B183" s="310" t="s">
        <v>150</v>
      </c>
      <c r="C183" s="309"/>
      <c r="D183" s="309"/>
      <c r="E183" s="309"/>
      <c r="F183" s="309"/>
      <c r="G183" s="309"/>
      <c r="H183" s="309"/>
      <c r="I183" s="302"/>
    </row>
    <row r="184" spans="1:12" ht="39" customHeight="1" x14ac:dyDescent="0.25">
      <c r="A184" s="4" t="s">
        <v>65</v>
      </c>
      <c r="B184" s="301" t="s">
        <v>66</v>
      </c>
      <c r="C184" s="302"/>
      <c r="D184" s="301" t="s">
        <v>67</v>
      </c>
      <c r="E184" s="302"/>
      <c r="F184" s="301" t="s">
        <v>68</v>
      </c>
      <c r="G184" s="302"/>
      <c r="H184" s="301" t="s">
        <v>69</v>
      </c>
      <c r="I184" s="302"/>
    </row>
    <row r="185" spans="1:12" ht="39" customHeight="1" x14ac:dyDescent="0.25">
      <c r="A185" s="4" t="s">
        <v>70</v>
      </c>
      <c r="B185" s="303" t="s">
        <v>151</v>
      </c>
      <c r="C185" s="302"/>
      <c r="D185" s="303" t="s">
        <v>152</v>
      </c>
      <c r="E185" s="302"/>
      <c r="F185" s="304"/>
      <c r="G185" s="302"/>
      <c r="H185" s="304"/>
      <c r="I185" s="302"/>
    </row>
    <row r="186" spans="1:12" ht="39" customHeight="1" x14ac:dyDescent="0.25">
      <c r="A186" s="4" t="s">
        <v>73</v>
      </c>
      <c r="B186" s="307" t="s">
        <v>74</v>
      </c>
      <c r="C186" s="302"/>
      <c r="D186" s="307" t="s">
        <v>74</v>
      </c>
      <c r="E186" s="302"/>
      <c r="F186" s="304"/>
      <c r="G186" s="302"/>
      <c r="H186" s="304"/>
      <c r="I186" s="302"/>
    </row>
    <row r="187" spans="1:12" ht="39" customHeight="1" x14ac:dyDescent="0.25">
      <c r="A187" s="4" t="s">
        <v>75</v>
      </c>
      <c r="B187" s="307" t="s">
        <v>127</v>
      </c>
      <c r="C187" s="302"/>
      <c r="D187" s="307" t="s">
        <v>127</v>
      </c>
      <c r="E187" s="302"/>
      <c r="F187" s="304"/>
      <c r="G187" s="302"/>
      <c r="H187" s="304"/>
      <c r="I187" s="302"/>
    </row>
    <row r="188" spans="1:12" ht="39" customHeight="1" x14ac:dyDescent="0.25">
      <c r="A188" s="4" t="s">
        <v>77</v>
      </c>
      <c r="B188" s="303" t="s">
        <v>113</v>
      </c>
      <c r="C188" s="302"/>
      <c r="D188" s="303" t="s">
        <v>113</v>
      </c>
      <c r="E188" s="302"/>
      <c r="F188" s="304"/>
      <c r="G188" s="302"/>
      <c r="H188" s="304"/>
      <c r="I188" s="302"/>
    </row>
    <row r="189" spans="1:12" ht="39" customHeight="1" x14ac:dyDescent="0.25">
      <c r="A189" s="4" t="s">
        <v>78</v>
      </c>
      <c r="B189" s="303" t="s">
        <v>146</v>
      </c>
      <c r="C189" s="302"/>
      <c r="D189" s="303" t="s">
        <v>146</v>
      </c>
      <c r="E189" s="302"/>
      <c r="F189" s="304"/>
      <c r="G189" s="302"/>
      <c r="H189" s="304"/>
      <c r="I189" s="302"/>
    </row>
    <row r="190" spans="1:12" ht="39" customHeight="1" x14ac:dyDescent="0.25">
      <c r="A190" s="4" t="s">
        <v>81</v>
      </c>
      <c r="B190" s="303" t="s">
        <v>153</v>
      </c>
      <c r="C190" s="302"/>
      <c r="D190" s="303" t="s">
        <v>154</v>
      </c>
      <c r="E190" s="302"/>
      <c r="F190" s="304"/>
      <c r="G190" s="302"/>
      <c r="H190" s="304"/>
      <c r="I190" s="302"/>
    </row>
    <row r="191" spans="1:12" ht="39" customHeight="1" x14ac:dyDescent="0.25">
      <c r="A191" s="301" t="s">
        <v>84</v>
      </c>
      <c r="B191" s="309"/>
      <c r="C191" s="309"/>
      <c r="D191" s="309"/>
      <c r="E191" s="309"/>
      <c r="F191" s="309"/>
      <c r="G191" s="309"/>
      <c r="H191" s="309"/>
      <c r="I191" s="302"/>
    </row>
    <row r="192" spans="1:12" ht="39" customHeight="1" x14ac:dyDescent="0.25">
      <c r="A192" s="4" t="s">
        <v>85</v>
      </c>
      <c r="B192" s="308" t="s">
        <v>86</v>
      </c>
      <c r="C192" s="309"/>
      <c r="D192" s="302"/>
      <c r="E192" s="6" t="s">
        <v>87</v>
      </c>
      <c r="F192" s="310" t="s">
        <v>86</v>
      </c>
      <c r="G192" s="309"/>
      <c r="H192" s="309"/>
      <c r="I192" s="302"/>
    </row>
    <row r="193" spans="1:9" ht="39" customHeight="1" x14ac:dyDescent="0.25">
      <c r="A193" s="4" t="s">
        <v>88</v>
      </c>
      <c r="B193" s="308" t="s">
        <v>86</v>
      </c>
      <c r="C193" s="309"/>
      <c r="D193" s="309"/>
      <c r="E193" s="309"/>
      <c r="F193" s="309"/>
      <c r="G193" s="309"/>
      <c r="H193" s="309"/>
      <c r="I193" s="302"/>
    </row>
    <row r="194" spans="1:9" ht="39" customHeight="1" x14ac:dyDescent="0.25">
      <c r="A194" s="4" t="s">
        <v>89</v>
      </c>
      <c r="B194" s="308" t="s">
        <v>86</v>
      </c>
      <c r="C194" s="309"/>
      <c r="D194" s="309"/>
      <c r="E194" s="309"/>
      <c r="F194" s="309"/>
      <c r="G194" s="309"/>
      <c r="H194" s="309"/>
      <c r="I194" s="302"/>
    </row>
    <row r="195" spans="1:9" ht="28.5" customHeight="1" x14ac:dyDescent="0.25">
      <c r="A195" s="4" t="s">
        <v>90</v>
      </c>
      <c r="B195" s="308" t="s">
        <v>86</v>
      </c>
      <c r="C195" s="309"/>
      <c r="D195" s="302"/>
      <c r="E195" s="6" t="s">
        <v>91</v>
      </c>
      <c r="F195" s="308" t="s">
        <v>86</v>
      </c>
      <c r="G195" s="309"/>
      <c r="H195" s="309"/>
      <c r="I195" s="302"/>
    </row>
    <row r="196" spans="1:9" ht="39" customHeight="1" x14ac:dyDescent="0.25">
      <c r="A196" s="338" t="s">
        <v>92</v>
      </c>
      <c r="B196" s="302"/>
      <c r="C196" s="338" t="s">
        <v>93</v>
      </c>
      <c r="D196" s="302"/>
      <c r="E196" s="338" t="s">
        <v>94</v>
      </c>
      <c r="F196" s="309"/>
      <c r="G196" s="302"/>
      <c r="H196" s="338" t="s">
        <v>95</v>
      </c>
      <c r="I196" s="302"/>
    </row>
    <row r="197" spans="1:9" ht="46.9" customHeight="1" x14ac:dyDescent="0.25">
      <c r="A197" s="308" t="s">
        <v>118</v>
      </c>
      <c r="B197" s="302"/>
      <c r="C197" s="339" t="s">
        <v>780</v>
      </c>
      <c r="D197" s="313"/>
      <c r="E197" s="303" t="s">
        <v>935</v>
      </c>
      <c r="F197" s="309"/>
      <c r="G197" s="302"/>
      <c r="H197" s="340" t="s">
        <v>934</v>
      </c>
      <c r="I197" s="302"/>
    </row>
    <row r="198" spans="1:9" ht="16.899999999999999" customHeight="1" x14ac:dyDescent="0.25">
      <c r="A198" s="2"/>
      <c r="B198" s="2"/>
      <c r="C198" s="2"/>
      <c r="D198" s="2"/>
      <c r="E198" s="2"/>
      <c r="F198" s="2"/>
      <c r="G198" s="2"/>
      <c r="H198" s="2"/>
      <c r="I198" s="2"/>
    </row>
    <row r="199" spans="1:9" ht="30" customHeight="1" x14ac:dyDescent="0.25">
      <c r="A199" s="301" t="s">
        <v>99</v>
      </c>
      <c r="B199" s="309"/>
      <c r="C199" s="309"/>
      <c r="D199" s="309"/>
      <c r="E199" s="309"/>
      <c r="F199" s="309"/>
      <c r="G199" s="309"/>
      <c r="H199" s="309"/>
      <c r="I199" s="302"/>
    </row>
    <row r="200" spans="1:9" ht="26.25" customHeight="1" x14ac:dyDescent="0.25">
      <c r="A200" s="6" t="s">
        <v>100</v>
      </c>
      <c r="B200" s="301" t="s">
        <v>101</v>
      </c>
      <c r="C200" s="309"/>
      <c r="D200" s="309"/>
      <c r="E200" s="309"/>
      <c r="F200" s="309"/>
      <c r="G200" s="309"/>
      <c r="H200" s="302"/>
      <c r="I200" s="6" t="s">
        <v>102</v>
      </c>
    </row>
    <row r="201" spans="1:9" ht="26.25" customHeight="1" x14ac:dyDescent="0.25">
      <c r="A201" s="15"/>
      <c r="B201" s="308"/>
      <c r="C201" s="309"/>
      <c r="D201" s="309"/>
      <c r="E201" s="309"/>
      <c r="F201" s="309"/>
      <c r="G201" s="309"/>
      <c r="H201" s="302"/>
      <c r="I201" s="16"/>
    </row>
    <row r="202" spans="1:9" ht="21.75" customHeight="1" x14ac:dyDescent="0.25">
      <c r="A202" s="15"/>
      <c r="B202" s="308"/>
      <c r="C202" s="309"/>
      <c r="D202" s="309"/>
      <c r="E202" s="309"/>
      <c r="F202" s="309"/>
      <c r="G202" s="309"/>
      <c r="H202" s="302"/>
      <c r="I202" s="16"/>
    </row>
    <row r="203" spans="1:9" ht="21.75" customHeight="1" x14ac:dyDescent="0.25">
      <c r="A203" s="134"/>
      <c r="B203" s="135"/>
      <c r="C203" s="136"/>
      <c r="D203" s="136"/>
      <c r="E203" s="136"/>
      <c r="F203" s="136"/>
      <c r="G203" s="136"/>
      <c r="H203" s="136"/>
      <c r="I203" s="137"/>
    </row>
    <row r="204" spans="1:9" ht="21.75" customHeight="1" x14ac:dyDescent="0.25">
      <c r="A204" s="17"/>
      <c r="B204" s="18"/>
      <c r="C204" s="18"/>
      <c r="D204" s="18"/>
      <c r="E204" s="18"/>
      <c r="F204" s="18"/>
      <c r="G204" s="18"/>
      <c r="H204" s="18"/>
      <c r="I204" s="19"/>
    </row>
    <row r="205" spans="1:9" ht="21.75" customHeight="1" x14ac:dyDescent="0.25">
      <c r="A205" s="327" t="s">
        <v>0</v>
      </c>
      <c r="B205" s="328"/>
      <c r="C205" s="328"/>
      <c r="D205" s="328"/>
      <c r="E205" s="328"/>
      <c r="F205" s="328"/>
      <c r="G205" s="328"/>
      <c r="H205" s="328"/>
      <c r="I205" s="329"/>
    </row>
    <row r="206" spans="1:9" ht="21.75" customHeight="1" x14ac:dyDescent="0.25">
      <c r="A206" s="330" t="s">
        <v>1</v>
      </c>
      <c r="B206" s="331"/>
      <c r="C206" s="331"/>
      <c r="D206" s="331"/>
      <c r="E206" s="331"/>
      <c r="F206" s="331"/>
      <c r="G206" s="331"/>
      <c r="H206" s="331"/>
      <c r="I206" s="332"/>
    </row>
    <row r="207" spans="1:9" ht="39" customHeight="1" x14ac:dyDescent="0.25">
      <c r="A207" s="330" t="s">
        <v>19</v>
      </c>
      <c r="B207" s="331"/>
      <c r="C207" s="331"/>
      <c r="D207" s="331"/>
      <c r="E207" s="331"/>
      <c r="F207" s="331"/>
      <c r="G207" s="331"/>
      <c r="H207" s="331"/>
      <c r="I207" s="332"/>
    </row>
    <row r="208" spans="1:9" ht="39" customHeight="1" x14ac:dyDescent="0.25">
      <c r="A208" s="3"/>
      <c r="B208" s="333" t="s">
        <v>20</v>
      </c>
      <c r="C208" s="334"/>
      <c r="D208" s="334"/>
      <c r="E208" s="323"/>
      <c r="F208" s="335" t="s">
        <v>21</v>
      </c>
      <c r="G208" s="334"/>
      <c r="H208" s="334"/>
      <c r="I208" s="336"/>
    </row>
    <row r="209" spans="1:12" ht="39" customHeight="1" x14ac:dyDescent="0.25">
      <c r="A209" s="301" t="s">
        <v>22</v>
      </c>
      <c r="B209" s="309"/>
      <c r="C209" s="309"/>
      <c r="D209" s="309"/>
      <c r="E209" s="309"/>
      <c r="F209" s="309"/>
      <c r="G209" s="309"/>
      <c r="H209" s="309"/>
      <c r="I209" s="302"/>
    </row>
    <row r="210" spans="1:12" ht="39" customHeight="1" x14ac:dyDescent="0.25">
      <c r="A210" s="301" t="s">
        <v>23</v>
      </c>
      <c r="B210" s="309"/>
      <c r="C210" s="309"/>
      <c r="D210" s="309"/>
      <c r="E210" s="309"/>
      <c r="F210" s="309"/>
      <c r="G210" s="309"/>
      <c r="H210" s="309"/>
      <c r="I210" s="302"/>
    </row>
    <row r="211" spans="1:12" ht="39" customHeight="1" x14ac:dyDescent="0.25">
      <c r="A211" s="4" t="s">
        <v>24</v>
      </c>
      <c r="B211" s="5">
        <v>6</v>
      </c>
      <c r="C211" s="301" t="s">
        <v>25</v>
      </c>
      <c r="D211" s="302"/>
      <c r="E211" s="308" t="s">
        <v>26</v>
      </c>
      <c r="F211" s="309"/>
      <c r="G211" s="302"/>
      <c r="H211" s="6" t="s">
        <v>27</v>
      </c>
      <c r="I211" s="7" t="s">
        <v>28</v>
      </c>
    </row>
    <row r="212" spans="1:12" ht="39" customHeight="1" x14ac:dyDescent="0.25">
      <c r="A212" s="4" t="s">
        <v>29</v>
      </c>
      <c r="B212" s="310" t="s">
        <v>7</v>
      </c>
      <c r="C212" s="309"/>
      <c r="D212" s="302"/>
      <c r="E212" s="301" t="s">
        <v>30</v>
      </c>
      <c r="F212" s="302"/>
      <c r="G212" s="311" t="s">
        <v>31</v>
      </c>
      <c r="H212" s="309"/>
      <c r="I212" s="302"/>
      <c r="J212" s="2"/>
      <c r="K212" s="2"/>
      <c r="L212" s="2"/>
    </row>
    <row r="213" spans="1:12" ht="39" customHeight="1" x14ac:dyDescent="0.25">
      <c r="A213" s="4" t="s">
        <v>32</v>
      </c>
      <c r="B213" s="351" t="s">
        <v>916</v>
      </c>
      <c r="C213" s="309"/>
      <c r="D213" s="309"/>
      <c r="E213" s="309"/>
      <c r="F213" s="309"/>
      <c r="G213" s="309"/>
      <c r="H213" s="309"/>
      <c r="I213" s="302"/>
      <c r="J213" s="2"/>
      <c r="K213" s="2"/>
      <c r="L213" s="2"/>
    </row>
    <row r="214" spans="1:12" ht="39" customHeight="1" x14ac:dyDescent="0.25">
      <c r="A214" s="4" t="s">
        <v>33</v>
      </c>
      <c r="B214" s="310" t="s">
        <v>155</v>
      </c>
      <c r="C214" s="309"/>
      <c r="D214" s="309"/>
      <c r="E214" s="309"/>
      <c r="F214" s="309"/>
      <c r="G214" s="309"/>
      <c r="H214" s="309"/>
      <c r="I214" s="302"/>
      <c r="J214" s="2"/>
      <c r="K214" s="2"/>
      <c r="L214" s="2"/>
    </row>
    <row r="215" spans="1:12" ht="39" customHeight="1" x14ac:dyDescent="0.25">
      <c r="A215" s="4" t="s">
        <v>35</v>
      </c>
      <c r="B215" s="190" t="s">
        <v>831</v>
      </c>
      <c r="C215" s="190" t="s">
        <v>831</v>
      </c>
      <c r="D215" s="190" t="s">
        <v>832</v>
      </c>
      <c r="E215" s="314" t="s">
        <v>36</v>
      </c>
      <c r="F215" s="315"/>
      <c r="G215" s="318">
        <v>31</v>
      </c>
      <c r="H215" s="318">
        <v>12</v>
      </c>
      <c r="I215" s="318">
        <v>2028</v>
      </c>
      <c r="J215" s="2"/>
      <c r="K215" s="2"/>
      <c r="L215" s="2"/>
    </row>
    <row r="216" spans="1:12" ht="39" customHeight="1" x14ac:dyDescent="0.25">
      <c r="A216" s="4" t="s">
        <v>37</v>
      </c>
      <c r="B216" s="190" t="s">
        <v>831</v>
      </c>
      <c r="C216" s="190" t="s">
        <v>831</v>
      </c>
      <c r="D216" s="190" t="s">
        <v>832</v>
      </c>
      <c r="E216" s="316"/>
      <c r="F216" s="317"/>
      <c r="G216" s="319"/>
      <c r="H216" s="319"/>
      <c r="I216" s="319"/>
      <c r="J216" s="2"/>
      <c r="K216" s="2"/>
      <c r="L216" s="2"/>
    </row>
    <row r="217" spans="1:12" ht="39" customHeight="1" x14ac:dyDescent="0.25">
      <c r="A217" s="4" t="s">
        <v>38</v>
      </c>
      <c r="B217" s="246">
        <v>0.96419999999999995</v>
      </c>
      <c r="C217" s="9" t="s">
        <v>39</v>
      </c>
      <c r="D217" s="10" t="s">
        <v>40</v>
      </c>
      <c r="E217" s="301" t="s">
        <v>41</v>
      </c>
      <c r="F217" s="302"/>
      <c r="G217" s="308" t="s">
        <v>40</v>
      </c>
      <c r="H217" s="309"/>
      <c r="I217" s="302"/>
      <c r="J217" s="2"/>
      <c r="K217" s="2"/>
      <c r="L217" s="2">
        <v>2</v>
      </c>
    </row>
    <row r="218" spans="1:12" ht="39" customHeight="1" x14ac:dyDescent="0.25">
      <c r="A218" s="301" t="s">
        <v>42</v>
      </c>
      <c r="B218" s="309"/>
      <c r="C218" s="309"/>
      <c r="D218" s="309"/>
      <c r="E218" s="309"/>
      <c r="F218" s="309"/>
      <c r="G218" s="309"/>
      <c r="H218" s="309"/>
      <c r="I218" s="302"/>
      <c r="J218" s="2"/>
      <c r="K218" s="2"/>
      <c r="L218" s="2"/>
    </row>
    <row r="219" spans="1:12" ht="57.75" customHeight="1" x14ac:dyDescent="0.25">
      <c r="A219" s="4" t="s">
        <v>43</v>
      </c>
      <c r="B219" s="324" t="s">
        <v>156</v>
      </c>
      <c r="C219" s="302"/>
      <c r="D219" s="6" t="s">
        <v>45</v>
      </c>
      <c r="E219" s="303" t="s">
        <v>46</v>
      </c>
      <c r="F219" s="302"/>
      <c r="G219" s="6" t="s">
        <v>47</v>
      </c>
      <c r="H219" s="303" t="s">
        <v>40</v>
      </c>
      <c r="I219" s="302"/>
      <c r="J219" s="2"/>
      <c r="K219" s="2"/>
      <c r="L219" s="2"/>
    </row>
    <row r="220" spans="1:12" ht="39" customHeight="1" x14ac:dyDescent="0.25">
      <c r="A220" s="4" t="s">
        <v>48</v>
      </c>
      <c r="B220" s="303" t="s">
        <v>49</v>
      </c>
      <c r="C220" s="309"/>
      <c r="D220" s="309"/>
      <c r="E220" s="309"/>
      <c r="F220" s="309"/>
      <c r="G220" s="309"/>
      <c r="H220" s="309"/>
      <c r="I220" s="302"/>
      <c r="J220" s="2"/>
      <c r="K220" s="2"/>
      <c r="L220" s="2"/>
    </row>
    <row r="221" spans="1:12" ht="39" customHeight="1" x14ac:dyDescent="0.25">
      <c r="A221" s="4" t="s">
        <v>50</v>
      </c>
      <c r="B221" s="11" t="s">
        <v>51</v>
      </c>
      <c r="C221" s="6" t="s">
        <v>52</v>
      </c>
      <c r="D221" s="12" t="s">
        <v>133</v>
      </c>
      <c r="E221" s="301" t="s">
        <v>54</v>
      </c>
      <c r="F221" s="302"/>
      <c r="G221" s="13" t="s">
        <v>104</v>
      </c>
      <c r="H221" s="6" t="s">
        <v>56</v>
      </c>
      <c r="I221" s="14">
        <v>0.96419999999999995</v>
      </c>
      <c r="J221" s="2"/>
      <c r="K221" s="2"/>
      <c r="L221" s="2"/>
    </row>
    <row r="222" spans="1:12" ht="39" customHeight="1" x14ac:dyDescent="0.25">
      <c r="A222" s="4" t="s">
        <v>57</v>
      </c>
      <c r="B222" s="303" t="s">
        <v>157</v>
      </c>
      <c r="C222" s="309"/>
      <c r="D222" s="309"/>
      <c r="E222" s="309"/>
      <c r="F222" s="309"/>
      <c r="G222" s="309"/>
      <c r="H222" s="309"/>
      <c r="I222" s="302"/>
      <c r="J222" s="2"/>
      <c r="K222" s="2"/>
      <c r="L222" s="2"/>
    </row>
    <row r="223" spans="1:12" ht="39" customHeight="1" x14ac:dyDescent="0.25">
      <c r="A223" s="4" t="s">
        <v>59</v>
      </c>
      <c r="B223" s="304" t="s">
        <v>158</v>
      </c>
      <c r="C223" s="309"/>
      <c r="D223" s="302"/>
      <c r="E223" s="301" t="s">
        <v>61</v>
      </c>
      <c r="F223" s="302"/>
      <c r="G223" s="325" t="s">
        <v>159</v>
      </c>
      <c r="H223" s="309"/>
      <c r="I223" s="302"/>
      <c r="J223" s="2"/>
      <c r="K223" s="2"/>
      <c r="L223" s="2"/>
    </row>
    <row r="224" spans="1:12" ht="39" customHeight="1" x14ac:dyDescent="0.25">
      <c r="A224" s="301" t="s">
        <v>63</v>
      </c>
      <c r="B224" s="309"/>
      <c r="C224" s="309"/>
      <c r="D224" s="309"/>
      <c r="E224" s="309"/>
      <c r="F224" s="309"/>
      <c r="G224" s="309"/>
      <c r="H224" s="309"/>
      <c r="I224" s="302"/>
      <c r="J224" s="2"/>
      <c r="K224" s="2"/>
      <c r="L224" s="2"/>
    </row>
    <row r="225" spans="1:12" ht="39" customHeight="1" x14ac:dyDescent="0.25">
      <c r="A225" s="4" t="s">
        <v>64</v>
      </c>
      <c r="B225" s="310" t="s">
        <v>160</v>
      </c>
      <c r="C225" s="309"/>
      <c r="D225" s="309"/>
      <c r="E225" s="309"/>
      <c r="F225" s="309"/>
      <c r="G225" s="309"/>
      <c r="H225" s="309"/>
      <c r="I225" s="302"/>
      <c r="J225" s="2"/>
      <c r="K225" s="2"/>
      <c r="L225" s="2"/>
    </row>
    <row r="226" spans="1:12" ht="39" customHeight="1" x14ac:dyDescent="0.25">
      <c r="A226" s="4" t="s">
        <v>65</v>
      </c>
      <c r="B226" s="301" t="s">
        <v>66</v>
      </c>
      <c r="C226" s="302"/>
      <c r="D226" s="301" t="s">
        <v>67</v>
      </c>
      <c r="E226" s="302"/>
      <c r="F226" s="301" t="s">
        <v>68</v>
      </c>
      <c r="G226" s="302"/>
      <c r="H226" s="301" t="s">
        <v>69</v>
      </c>
      <c r="I226" s="302"/>
      <c r="J226" s="2"/>
      <c r="K226" s="2"/>
      <c r="L226" s="2"/>
    </row>
    <row r="227" spans="1:12" ht="39" customHeight="1" x14ac:dyDescent="0.25">
      <c r="A227" s="4" t="s">
        <v>70</v>
      </c>
      <c r="B227" s="303" t="s">
        <v>161</v>
      </c>
      <c r="C227" s="302"/>
      <c r="D227" s="303" t="s">
        <v>162</v>
      </c>
      <c r="E227" s="302"/>
      <c r="F227" s="304"/>
      <c r="G227" s="302"/>
      <c r="H227" s="304"/>
      <c r="I227" s="302"/>
      <c r="J227" s="2"/>
      <c r="K227" s="2"/>
      <c r="L227" s="2"/>
    </row>
    <row r="228" spans="1:12" ht="39" customHeight="1" x14ac:dyDescent="0.25">
      <c r="A228" s="4" t="s">
        <v>73</v>
      </c>
      <c r="B228" s="308" t="s">
        <v>140</v>
      </c>
      <c r="C228" s="302"/>
      <c r="D228" s="308" t="s">
        <v>140</v>
      </c>
      <c r="E228" s="302"/>
      <c r="F228" s="304"/>
      <c r="G228" s="302"/>
      <c r="H228" s="304"/>
      <c r="I228" s="302"/>
    </row>
    <row r="229" spans="1:12" ht="39" customHeight="1" x14ac:dyDescent="0.25">
      <c r="A229" s="4" t="s">
        <v>75</v>
      </c>
      <c r="B229" s="307" t="s">
        <v>127</v>
      </c>
      <c r="C229" s="302"/>
      <c r="D229" s="307" t="s">
        <v>127</v>
      </c>
      <c r="E229" s="302"/>
      <c r="F229" s="304"/>
      <c r="G229" s="302"/>
      <c r="H229" s="304"/>
      <c r="I229" s="302"/>
    </row>
    <row r="230" spans="1:12" ht="39" customHeight="1" x14ac:dyDescent="0.25">
      <c r="A230" s="4" t="s">
        <v>77</v>
      </c>
      <c r="B230" s="303" t="s">
        <v>104</v>
      </c>
      <c r="C230" s="302"/>
      <c r="D230" s="303" t="s">
        <v>104</v>
      </c>
      <c r="E230" s="302"/>
      <c r="F230" s="304"/>
      <c r="G230" s="302"/>
      <c r="H230" s="304"/>
      <c r="I230" s="302"/>
    </row>
    <row r="231" spans="1:12" ht="51" customHeight="1" x14ac:dyDescent="0.25">
      <c r="A231" s="4" t="s">
        <v>78</v>
      </c>
      <c r="B231" s="303" t="s">
        <v>156</v>
      </c>
      <c r="C231" s="302"/>
      <c r="D231" s="303" t="s">
        <v>156</v>
      </c>
      <c r="E231" s="302"/>
      <c r="F231" s="304"/>
      <c r="G231" s="302"/>
      <c r="H231" s="304"/>
      <c r="I231" s="302"/>
    </row>
    <row r="232" spans="1:12" ht="76.5" customHeight="1" x14ac:dyDescent="0.25">
      <c r="A232" s="4" t="s">
        <v>81</v>
      </c>
      <c r="B232" s="303" t="s">
        <v>163</v>
      </c>
      <c r="C232" s="302"/>
      <c r="D232" s="303" t="s">
        <v>164</v>
      </c>
      <c r="E232" s="302"/>
      <c r="F232" s="304"/>
      <c r="G232" s="302"/>
      <c r="H232" s="304"/>
      <c r="I232" s="302"/>
    </row>
    <row r="233" spans="1:12" ht="39" customHeight="1" x14ac:dyDescent="0.25">
      <c r="A233" s="301" t="s">
        <v>84</v>
      </c>
      <c r="B233" s="309"/>
      <c r="C233" s="309"/>
      <c r="D233" s="309"/>
      <c r="E233" s="309"/>
      <c r="F233" s="309"/>
      <c r="G233" s="309"/>
      <c r="H233" s="309"/>
      <c r="I233" s="302"/>
    </row>
    <row r="234" spans="1:12" ht="39" customHeight="1" x14ac:dyDescent="0.25">
      <c r="A234" s="4" t="s">
        <v>85</v>
      </c>
      <c r="B234" s="308" t="s">
        <v>86</v>
      </c>
      <c r="C234" s="309"/>
      <c r="D234" s="302"/>
      <c r="E234" s="6" t="s">
        <v>87</v>
      </c>
      <c r="F234" s="310" t="s">
        <v>86</v>
      </c>
      <c r="G234" s="309"/>
      <c r="H234" s="309"/>
      <c r="I234" s="302"/>
    </row>
    <row r="235" spans="1:12" ht="39" customHeight="1" x14ac:dyDescent="0.25">
      <c r="A235" s="4" t="s">
        <v>88</v>
      </c>
      <c r="B235" s="308" t="s">
        <v>86</v>
      </c>
      <c r="C235" s="309"/>
      <c r="D235" s="309"/>
      <c r="E235" s="309"/>
      <c r="F235" s="309"/>
      <c r="G235" s="309"/>
      <c r="H235" s="309"/>
      <c r="I235" s="302"/>
    </row>
    <row r="236" spans="1:12" ht="39" customHeight="1" x14ac:dyDescent="0.25">
      <c r="A236" s="4" t="s">
        <v>89</v>
      </c>
      <c r="B236" s="308" t="s">
        <v>86</v>
      </c>
      <c r="C236" s="309"/>
      <c r="D236" s="309"/>
      <c r="E236" s="309"/>
      <c r="F236" s="309"/>
      <c r="G236" s="309"/>
      <c r="H236" s="309"/>
      <c r="I236" s="302"/>
    </row>
    <row r="237" spans="1:12" ht="39" customHeight="1" x14ac:dyDescent="0.25">
      <c r="A237" s="4" t="s">
        <v>90</v>
      </c>
      <c r="B237" s="308" t="s">
        <v>86</v>
      </c>
      <c r="C237" s="309"/>
      <c r="D237" s="302"/>
      <c r="E237" s="6" t="s">
        <v>91</v>
      </c>
      <c r="F237" s="308" t="s">
        <v>86</v>
      </c>
      <c r="G237" s="309"/>
      <c r="H237" s="309"/>
      <c r="I237" s="302"/>
    </row>
    <row r="238" spans="1:12" ht="30" customHeight="1" x14ac:dyDescent="0.25">
      <c r="A238" s="338" t="s">
        <v>92</v>
      </c>
      <c r="B238" s="302"/>
      <c r="C238" s="338" t="s">
        <v>93</v>
      </c>
      <c r="D238" s="302"/>
      <c r="E238" s="338" t="s">
        <v>94</v>
      </c>
      <c r="F238" s="309"/>
      <c r="G238" s="302"/>
      <c r="H238" s="338" t="s">
        <v>95</v>
      </c>
      <c r="I238" s="302"/>
    </row>
    <row r="239" spans="1:12" ht="30" customHeight="1" x14ac:dyDescent="0.25">
      <c r="A239" s="308" t="s">
        <v>96</v>
      </c>
      <c r="B239" s="302"/>
      <c r="C239" s="339" t="s">
        <v>780</v>
      </c>
      <c r="D239" s="313"/>
      <c r="E239" s="303" t="s">
        <v>97</v>
      </c>
      <c r="F239" s="309"/>
      <c r="G239" s="302"/>
      <c r="H239" s="340" t="s">
        <v>98</v>
      </c>
      <c r="I239" s="302"/>
    </row>
    <row r="240" spans="1:12" ht="30" customHeight="1" x14ac:dyDescent="0.25">
      <c r="A240" s="301" t="s">
        <v>99</v>
      </c>
      <c r="B240" s="309"/>
      <c r="C240" s="309"/>
      <c r="D240" s="309"/>
      <c r="E240" s="309"/>
      <c r="F240" s="309"/>
      <c r="G240" s="309"/>
      <c r="H240" s="309"/>
      <c r="I240" s="302"/>
    </row>
    <row r="241" spans="1:12" ht="30" customHeight="1" x14ac:dyDescent="0.25">
      <c r="A241" s="6" t="s">
        <v>100</v>
      </c>
      <c r="B241" s="301" t="s">
        <v>101</v>
      </c>
      <c r="C241" s="309"/>
      <c r="D241" s="309"/>
      <c r="E241" s="309"/>
      <c r="F241" s="309"/>
      <c r="G241" s="309"/>
      <c r="H241" s="302"/>
      <c r="I241" s="6" t="s">
        <v>102</v>
      </c>
    </row>
    <row r="242" spans="1:12" ht="31.5" customHeight="1" x14ac:dyDescent="0.25">
      <c r="A242" s="15"/>
      <c r="B242" s="308"/>
      <c r="C242" s="309"/>
      <c r="D242" s="309"/>
      <c r="E242" s="309"/>
      <c r="F242" s="309"/>
      <c r="G242" s="309"/>
      <c r="H242" s="302"/>
      <c r="I242" s="16"/>
    </row>
    <row r="243" spans="1:12" ht="31.5" customHeight="1" x14ac:dyDescent="0.25">
      <c r="A243" s="15"/>
      <c r="B243" s="308"/>
      <c r="C243" s="309"/>
      <c r="D243" s="309"/>
      <c r="E243" s="309"/>
      <c r="F243" s="309"/>
      <c r="G243" s="309"/>
      <c r="H243" s="302"/>
      <c r="I243" s="16"/>
    </row>
    <row r="244" spans="1:12" ht="15" customHeight="1" x14ac:dyDescent="0.25">
      <c r="A244" s="15"/>
      <c r="B244" s="308"/>
      <c r="C244" s="309"/>
      <c r="D244" s="309"/>
      <c r="E244" s="309"/>
      <c r="F244" s="309"/>
      <c r="G244" s="309"/>
      <c r="H244" s="302"/>
      <c r="I244" s="16"/>
    </row>
    <row r="245" spans="1:12" ht="21.75" customHeight="1" x14ac:dyDescent="0.25"/>
    <row r="246" spans="1:12" ht="30" customHeight="1" x14ac:dyDescent="0.25">
      <c r="A246" s="2"/>
      <c r="B246" s="2"/>
      <c r="C246" s="2"/>
      <c r="D246" s="2"/>
      <c r="E246" s="2"/>
      <c r="F246" s="2"/>
      <c r="G246" s="2"/>
      <c r="H246" s="2"/>
      <c r="I246" s="2"/>
    </row>
    <row r="247" spans="1:12" ht="21.75" customHeight="1" x14ac:dyDescent="0.25">
      <c r="A247" s="327" t="s">
        <v>0</v>
      </c>
      <c r="B247" s="328"/>
      <c r="C247" s="328"/>
      <c r="D247" s="328"/>
      <c r="E247" s="328"/>
      <c r="F247" s="328"/>
      <c r="G247" s="328"/>
      <c r="H247" s="328"/>
      <c r="I247" s="329"/>
    </row>
    <row r="248" spans="1:12" ht="39" customHeight="1" x14ac:dyDescent="0.25">
      <c r="A248" s="330" t="s">
        <v>1</v>
      </c>
      <c r="B248" s="331"/>
      <c r="C248" s="331"/>
      <c r="D248" s="331"/>
      <c r="E248" s="331"/>
      <c r="F248" s="331"/>
      <c r="G248" s="331"/>
      <c r="H248" s="331"/>
      <c r="I248" s="332"/>
    </row>
    <row r="249" spans="1:12" ht="39" customHeight="1" x14ac:dyDescent="0.25">
      <c r="A249" s="330" t="s">
        <v>19</v>
      </c>
      <c r="B249" s="331"/>
      <c r="C249" s="331"/>
      <c r="D249" s="331"/>
      <c r="E249" s="331"/>
      <c r="F249" s="331"/>
      <c r="G249" s="331"/>
      <c r="H249" s="331"/>
      <c r="I249" s="332"/>
    </row>
    <row r="250" spans="1:12" ht="39" customHeight="1" x14ac:dyDescent="0.25">
      <c r="A250" s="3"/>
      <c r="B250" s="333" t="s">
        <v>20</v>
      </c>
      <c r="C250" s="334"/>
      <c r="D250" s="334"/>
      <c r="E250" s="323"/>
      <c r="F250" s="335" t="s">
        <v>21</v>
      </c>
      <c r="G250" s="334"/>
      <c r="H250" s="334"/>
      <c r="I250" s="336"/>
    </row>
    <row r="251" spans="1:12" ht="39" customHeight="1" x14ac:dyDescent="0.25">
      <c r="A251" s="301" t="s">
        <v>22</v>
      </c>
      <c r="B251" s="309"/>
      <c r="C251" s="309"/>
      <c r="D251" s="309"/>
      <c r="E251" s="309"/>
      <c r="F251" s="309"/>
      <c r="G251" s="309"/>
      <c r="H251" s="309"/>
      <c r="I251" s="302"/>
      <c r="J251" s="2"/>
      <c r="K251" s="2"/>
      <c r="L251" s="2"/>
    </row>
    <row r="252" spans="1:12" ht="39" customHeight="1" x14ac:dyDescent="0.25">
      <c r="A252" s="301" t="s">
        <v>23</v>
      </c>
      <c r="B252" s="309"/>
      <c r="C252" s="309"/>
      <c r="D252" s="309"/>
      <c r="E252" s="309"/>
      <c r="F252" s="309"/>
      <c r="G252" s="309"/>
      <c r="H252" s="309"/>
      <c r="I252" s="302"/>
      <c r="J252" s="2"/>
      <c r="K252" s="2"/>
      <c r="L252" s="2"/>
    </row>
    <row r="253" spans="1:12" ht="39" customHeight="1" x14ac:dyDescent="0.25">
      <c r="A253" s="4" t="s">
        <v>24</v>
      </c>
      <c r="B253" s="5">
        <v>7</v>
      </c>
      <c r="C253" s="301" t="s">
        <v>25</v>
      </c>
      <c r="D253" s="302"/>
      <c r="E253" s="308" t="s">
        <v>26</v>
      </c>
      <c r="F253" s="309"/>
      <c r="G253" s="302"/>
      <c r="H253" s="6" t="s">
        <v>27</v>
      </c>
      <c r="I253" s="7" t="s">
        <v>28</v>
      </c>
      <c r="J253" s="2"/>
      <c r="K253" s="2"/>
      <c r="L253" s="2"/>
    </row>
    <row r="254" spans="1:12" ht="39" customHeight="1" x14ac:dyDescent="0.25">
      <c r="A254" s="4" t="s">
        <v>29</v>
      </c>
      <c r="B254" s="310" t="s">
        <v>7</v>
      </c>
      <c r="C254" s="309"/>
      <c r="D254" s="302"/>
      <c r="E254" s="301" t="s">
        <v>30</v>
      </c>
      <c r="F254" s="302"/>
      <c r="G254" s="311" t="s">
        <v>31</v>
      </c>
      <c r="H254" s="309"/>
      <c r="I254" s="302"/>
      <c r="J254" s="2"/>
      <c r="K254" s="2"/>
      <c r="L254" s="2"/>
    </row>
    <row r="255" spans="1:12" ht="39" customHeight="1" x14ac:dyDescent="0.25">
      <c r="A255" s="4" t="s">
        <v>32</v>
      </c>
      <c r="B255" s="303" t="s">
        <v>902</v>
      </c>
      <c r="C255" s="309"/>
      <c r="D255" s="309"/>
      <c r="E255" s="309"/>
      <c r="F255" s="309"/>
      <c r="G255" s="309"/>
      <c r="H255" s="309"/>
      <c r="I255" s="302"/>
      <c r="J255" s="2"/>
      <c r="K255" s="2"/>
      <c r="L255" s="2"/>
    </row>
    <row r="256" spans="1:12" ht="39" customHeight="1" x14ac:dyDescent="0.25">
      <c r="A256" s="4" t="s">
        <v>33</v>
      </c>
      <c r="B256" s="310" t="s">
        <v>165</v>
      </c>
      <c r="C256" s="309"/>
      <c r="D256" s="309"/>
      <c r="E256" s="309"/>
      <c r="F256" s="309"/>
      <c r="G256" s="309"/>
      <c r="H256" s="309"/>
      <c r="I256" s="302"/>
      <c r="J256" s="2"/>
      <c r="K256" s="2"/>
      <c r="L256" s="2"/>
    </row>
    <row r="257" spans="1:12" ht="39" customHeight="1" x14ac:dyDescent="0.25">
      <c r="A257" s="4" t="s">
        <v>35</v>
      </c>
      <c r="B257" s="190" t="s">
        <v>831</v>
      </c>
      <c r="C257" s="190" t="s">
        <v>831</v>
      </c>
      <c r="D257" s="190" t="s">
        <v>832</v>
      </c>
      <c r="E257" s="314" t="s">
        <v>36</v>
      </c>
      <c r="F257" s="315"/>
      <c r="G257" s="318">
        <v>31</v>
      </c>
      <c r="H257" s="318">
        <v>12</v>
      </c>
      <c r="I257" s="318">
        <v>2028</v>
      </c>
      <c r="J257" s="2"/>
      <c r="K257" s="2"/>
      <c r="L257" s="2"/>
    </row>
    <row r="258" spans="1:12" ht="39" customHeight="1" x14ac:dyDescent="0.25">
      <c r="A258" s="4" t="s">
        <v>37</v>
      </c>
      <c r="B258" s="190" t="s">
        <v>831</v>
      </c>
      <c r="C258" s="190" t="s">
        <v>831</v>
      </c>
      <c r="D258" s="190" t="s">
        <v>832</v>
      </c>
      <c r="E258" s="316"/>
      <c r="F258" s="317"/>
      <c r="G258" s="319"/>
      <c r="H258" s="319"/>
      <c r="I258" s="319"/>
      <c r="J258" s="2"/>
      <c r="K258" s="2"/>
      <c r="L258" s="2">
        <v>2</v>
      </c>
    </row>
    <row r="259" spans="1:12" ht="39" customHeight="1" x14ac:dyDescent="0.25">
      <c r="A259" s="4" t="s">
        <v>38</v>
      </c>
      <c r="B259" s="8">
        <v>1</v>
      </c>
      <c r="C259" s="9" t="s">
        <v>39</v>
      </c>
      <c r="D259" s="10" t="s">
        <v>40</v>
      </c>
      <c r="E259" s="301" t="s">
        <v>41</v>
      </c>
      <c r="F259" s="302"/>
      <c r="G259" s="308" t="s">
        <v>40</v>
      </c>
      <c r="H259" s="309"/>
      <c r="I259" s="302"/>
      <c r="J259" s="2"/>
      <c r="K259" s="2"/>
      <c r="L259" s="2"/>
    </row>
    <row r="260" spans="1:12" ht="39" customHeight="1" x14ac:dyDescent="0.25">
      <c r="A260" s="301" t="s">
        <v>42</v>
      </c>
      <c r="B260" s="309"/>
      <c r="C260" s="309"/>
      <c r="D260" s="309"/>
      <c r="E260" s="309"/>
      <c r="F260" s="309"/>
      <c r="G260" s="309"/>
      <c r="H260" s="309"/>
      <c r="I260" s="302"/>
      <c r="J260" s="2"/>
      <c r="K260" s="2"/>
      <c r="L260" s="2"/>
    </row>
    <row r="261" spans="1:12" ht="39" customHeight="1" x14ac:dyDescent="0.25">
      <c r="A261" s="4" t="s">
        <v>43</v>
      </c>
      <c r="B261" s="324" t="s">
        <v>166</v>
      </c>
      <c r="C261" s="302"/>
      <c r="D261" s="6" t="s">
        <v>45</v>
      </c>
      <c r="E261" s="303" t="s">
        <v>46</v>
      </c>
      <c r="F261" s="302"/>
      <c r="G261" s="6" t="s">
        <v>47</v>
      </c>
      <c r="H261" s="303" t="s">
        <v>40</v>
      </c>
      <c r="I261" s="302"/>
      <c r="J261" s="2"/>
      <c r="K261" s="2"/>
      <c r="L261" s="2"/>
    </row>
    <row r="262" spans="1:12" ht="39" customHeight="1" x14ac:dyDescent="0.25">
      <c r="A262" s="4" t="s">
        <v>48</v>
      </c>
      <c r="B262" s="303" t="s">
        <v>49</v>
      </c>
      <c r="C262" s="309"/>
      <c r="D262" s="309"/>
      <c r="E262" s="309"/>
      <c r="F262" s="309"/>
      <c r="G262" s="309"/>
      <c r="H262" s="309"/>
      <c r="I262" s="302"/>
      <c r="J262" s="2"/>
      <c r="K262" s="2"/>
      <c r="L262" s="2"/>
    </row>
    <row r="263" spans="1:12" ht="39" customHeight="1" x14ac:dyDescent="0.25">
      <c r="A263" s="4" t="s">
        <v>50</v>
      </c>
      <c r="B263" s="11" t="s">
        <v>51</v>
      </c>
      <c r="C263" s="6" t="s">
        <v>52</v>
      </c>
      <c r="D263" s="12" t="s">
        <v>53</v>
      </c>
      <c r="E263" s="301" t="s">
        <v>54</v>
      </c>
      <c r="F263" s="302"/>
      <c r="G263" s="13" t="s">
        <v>113</v>
      </c>
      <c r="H263" s="6" t="s">
        <v>56</v>
      </c>
      <c r="I263" s="14">
        <v>1</v>
      </c>
      <c r="J263" s="2"/>
      <c r="K263" s="2"/>
      <c r="L263" s="2"/>
    </row>
    <row r="264" spans="1:12" ht="39" customHeight="1" x14ac:dyDescent="0.25">
      <c r="A264" s="4" t="s">
        <v>57</v>
      </c>
      <c r="B264" s="303" t="s">
        <v>167</v>
      </c>
      <c r="C264" s="309"/>
      <c r="D264" s="309"/>
      <c r="E264" s="309"/>
      <c r="F264" s="309"/>
      <c r="G264" s="309"/>
      <c r="H264" s="309"/>
      <c r="I264" s="302"/>
      <c r="J264" s="2"/>
      <c r="K264" s="2"/>
      <c r="L264" s="2"/>
    </row>
    <row r="265" spans="1:12" ht="45.6" customHeight="1" x14ac:dyDescent="0.25">
      <c r="A265" s="4" t="s">
        <v>59</v>
      </c>
      <c r="B265" s="325" t="s">
        <v>168</v>
      </c>
      <c r="C265" s="309"/>
      <c r="D265" s="302"/>
      <c r="E265" s="301" t="s">
        <v>61</v>
      </c>
      <c r="F265" s="302"/>
      <c r="G265" s="325" t="s">
        <v>169</v>
      </c>
      <c r="H265" s="309"/>
      <c r="I265" s="302"/>
      <c r="J265" s="2"/>
      <c r="K265" s="2"/>
      <c r="L265" s="2"/>
    </row>
    <row r="266" spans="1:12" ht="39" customHeight="1" x14ac:dyDescent="0.25">
      <c r="A266" s="301" t="s">
        <v>63</v>
      </c>
      <c r="B266" s="309"/>
      <c r="C266" s="309"/>
      <c r="D266" s="309"/>
      <c r="E266" s="309"/>
      <c r="F266" s="309"/>
      <c r="G266" s="309"/>
      <c r="H266" s="309"/>
      <c r="I266" s="302"/>
      <c r="J266" s="2"/>
      <c r="K266" s="2"/>
      <c r="L266" s="2"/>
    </row>
    <row r="267" spans="1:12" ht="39" customHeight="1" x14ac:dyDescent="0.25">
      <c r="A267" s="4" t="s">
        <v>64</v>
      </c>
      <c r="B267" s="310" t="s">
        <v>170</v>
      </c>
      <c r="C267" s="309"/>
      <c r="D267" s="309"/>
      <c r="E267" s="309"/>
      <c r="F267" s="309"/>
      <c r="G267" s="309"/>
      <c r="H267" s="309"/>
      <c r="I267" s="302"/>
    </row>
    <row r="268" spans="1:12" ht="39" customHeight="1" x14ac:dyDescent="0.25">
      <c r="A268" s="4" t="s">
        <v>65</v>
      </c>
      <c r="B268" s="301" t="s">
        <v>66</v>
      </c>
      <c r="C268" s="302"/>
      <c r="D268" s="301" t="s">
        <v>67</v>
      </c>
      <c r="E268" s="302"/>
      <c r="F268" s="301" t="s">
        <v>68</v>
      </c>
      <c r="G268" s="302"/>
      <c r="H268" s="301" t="s">
        <v>69</v>
      </c>
      <c r="I268" s="302"/>
    </row>
    <row r="269" spans="1:12" ht="39" customHeight="1" x14ac:dyDescent="0.25">
      <c r="A269" s="4" t="s">
        <v>70</v>
      </c>
      <c r="B269" s="303" t="s">
        <v>171</v>
      </c>
      <c r="C269" s="302"/>
      <c r="D269" s="303" t="s">
        <v>172</v>
      </c>
      <c r="E269" s="302"/>
      <c r="F269" s="304"/>
      <c r="G269" s="302"/>
      <c r="H269" s="304"/>
      <c r="I269" s="302"/>
    </row>
    <row r="270" spans="1:12" ht="39" customHeight="1" x14ac:dyDescent="0.25">
      <c r="A270" s="4" t="s">
        <v>73</v>
      </c>
      <c r="B270" s="308" t="s">
        <v>140</v>
      </c>
      <c r="C270" s="302"/>
      <c r="D270" s="308" t="s">
        <v>140</v>
      </c>
      <c r="E270" s="302"/>
      <c r="F270" s="304"/>
      <c r="G270" s="302"/>
      <c r="H270" s="304"/>
      <c r="I270" s="302"/>
    </row>
    <row r="271" spans="1:12" ht="39" customHeight="1" x14ac:dyDescent="0.25">
      <c r="A271" s="4" t="s">
        <v>75</v>
      </c>
      <c r="B271" s="307" t="s">
        <v>127</v>
      </c>
      <c r="C271" s="302"/>
      <c r="D271" s="307" t="s">
        <v>127</v>
      </c>
      <c r="E271" s="302"/>
      <c r="F271" s="304"/>
      <c r="G271" s="302"/>
      <c r="H271" s="304"/>
      <c r="I271" s="302"/>
    </row>
    <row r="272" spans="1:12" ht="39" customHeight="1" x14ac:dyDescent="0.25">
      <c r="A272" s="4" t="s">
        <v>77</v>
      </c>
      <c r="B272" s="303" t="s">
        <v>55</v>
      </c>
      <c r="C272" s="302"/>
      <c r="D272" s="303" t="s">
        <v>55</v>
      </c>
      <c r="E272" s="302"/>
      <c r="F272" s="304"/>
      <c r="G272" s="302"/>
      <c r="H272" s="304"/>
      <c r="I272" s="302"/>
    </row>
    <row r="273" spans="1:9" ht="39" customHeight="1" x14ac:dyDescent="0.25">
      <c r="A273" s="4" t="s">
        <v>78</v>
      </c>
      <c r="B273" s="303" t="s">
        <v>166</v>
      </c>
      <c r="C273" s="302"/>
      <c r="D273" s="303" t="s">
        <v>166</v>
      </c>
      <c r="E273" s="302"/>
      <c r="F273" s="304"/>
      <c r="G273" s="302"/>
      <c r="H273" s="304"/>
      <c r="I273" s="302"/>
    </row>
    <row r="274" spans="1:9" ht="39" customHeight="1" x14ac:dyDescent="0.25">
      <c r="A274" s="4" t="s">
        <v>81</v>
      </c>
      <c r="B274" s="303" t="s">
        <v>173</v>
      </c>
      <c r="C274" s="302"/>
      <c r="D274" s="303" t="s">
        <v>174</v>
      </c>
      <c r="E274" s="302"/>
      <c r="F274" s="304"/>
      <c r="G274" s="302"/>
      <c r="H274" s="304"/>
      <c r="I274" s="302"/>
    </row>
    <row r="275" spans="1:9" ht="39" customHeight="1" x14ac:dyDescent="0.25">
      <c r="A275" s="301" t="s">
        <v>84</v>
      </c>
      <c r="B275" s="309"/>
      <c r="C275" s="309"/>
      <c r="D275" s="309"/>
      <c r="E275" s="309"/>
      <c r="F275" s="309"/>
      <c r="G275" s="309"/>
      <c r="H275" s="309"/>
      <c r="I275" s="302"/>
    </row>
    <row r="276" spans="1:9" ht="39" customHeight="1" x14ac:dyDescent="0.25">
      <c r="A276" s="4" t="s">
        <v>85</v>
      </c>
      <c r="B276" s="308" t="s">
        <v>86</v>
      </c>
      <c r="C276" s="309"/>
      <c r="D276" s="302"/>
      <c r="E276" s="6" t="s">
        <v>87</v>
      </c>
      <c r="F276" s="310" t="s">
        <v>86</v>
      </c>
      <c r="G276" s="309"/>
      <c r="H276" s="309"/>
      <c r="I276" s="302"/>
    </row>
    <row r="277" spans="1:9" ht="39" customHeight="1" x14ac:dyDescent="0.25">
      <c r="A277" s="4" t="s">
        <v>88</v>
      </c>
      <c r="B277" s="308" t="s">
        <v>86</v>
      </c>
      <c r="C277" s="309"/>
      <c r="D277" s="309"/>
      <c r="E277" s="309"/>
      <c r="F277" s="309"/>
      <c r="G277" s="309"/>
      <c r="H277" s="309"/>
      <c r="I277" s="302"/>
    </row>
    <row r="278" spans="1:9" ht="28.5" customHeight="1" x14ac:dyDescent="0.25">
      <c r="A278" s="4" t="s">
        <v>89</v>
      </c>
      <c r="B278" s="308" t="s">
        <v>86</v>
      </c>
      <c r="C278" s="309"/>
      <c r="D278" s="309"/>
      <c r="E278" s="309"/>
      <c r="F278" s="309"/>
      <c r="G278" s="309"/>
      <c r="H278" s="309"/>
      <c r="I278" s="302"/>
    </row>
    <row r="279" spans="1:9" ht="39" customHeight="1" x14ac:dyDescent="0.25">
      <c r="A279" s="4" t="s">
        <v>90</v>
      </c>
      <c r="B279" s="308" t="s">
        <v>86</v>
      </c>
      <c r="C279" s="309"/>
      <c r="D279" s="302"/>
      <c r="E279" s="6" t="s">
        <v>91</v>
      </c>
      <c r="F279" s="308" t="s">
        <v>86</v>
      </c>
      <c r="G279" s="309"/>
      <c r="H279" s="309"/>
      <c r="I279" s="302"/>
    </row>
    <row r="280" spans="1:9" ht="30" customHeight="1" x14ac:dyDescent="0.25">
      <c r="A280" s="338" t="s">
        <v>92</v>
      </c>
      <c r="B280" s="302"/>
      <c r="C280" s="338" t="s">
        <v>93</v>
      </c>
      <c r="D280" s="302"/>
      <c r="E280" s="338" t="s">
        <v>94</v>
      </c>
      <c r="F280" s="309"/>
      <c r="G280" s="302"/>
      <c r="H280" s="338" t="s">
        <v>95</v>
      </c>
      <c r="I280" s="302"/>
    </row>
    <row r="281" spans="1:9" ht="30" customHeight="1" x14ac:dyDescent="0.25">
      <c r="A281" s="352" t="s">
        <v>118</v>
      </c>
      <c r="B281" s="353"/>
      <c r="C281" s="354" t="s">
        <v>854</v>
      </c>
      <c r="D281" s="355"/>
      <c r="E281" s="376" t="s">
        <v>855</v>
      </c>
      <c r="F281" s="377"/>
      <c r="G281" s="378"/>
      <c r="H281" s="356" t="s">
        <v>855</v>
      </c>
      <c r="I281" s="357"/>
    </row>
    <row r="282" spans="1:9" ht="7.5" customHeight="1" x14ac:dyDescent="0.25">
      <c r="A282" s="2"/>
      <c r="B282" s="2"/>
      <c r="C282" s="2"/>
      <c r="D282" s="2"/>
      <c r="E282" s="2"/>
      <c r="F282" s="2"/>
      <c r="G282" s="2"/>
      <c r="H282" s="2"/>
      <c r="I282" s="2"/>
    </row>
    <row r="283" spans="1:9" ht="30" customHeight="1" x14ac:dyDescent="0.25">
      <c r="A283" s="301" t="s">
        <v>99</v>
      </c>
      <c r="B283" s="309"/>
      <c r="C283" s="309"/>
      <c r="D283" s="309"/>
      <c r="E283" s="309"/>
      <c r="F283" s="309"/>
      <c r="G283" s="309"/>
      <c r="H283" s="309"/>
      <c r="I283" s="302"/>
    </row>
    <row r="284" spans="1:9" ht="29.25" customHeight="1" x14ac:dyDescent="0.25">
      <c r="A284" s="6" t="s">
        <v>100</v>
      </c>
      <c r="B284" s="301" t="s">
        <v>101</v>
      </c>
      <c r="C284" s="309"/>
      <c r="D284" s="309"/>
      <c r="E284" s="309"/>
      <c r="F284" s="309"/>
      <c r="G284" s="309"/>
      <c r="H284" s="302"/>
      <c r="I284" s="6" t="s">
        <v>102</v>
      </c>
    </row>
    <row r="285" spans="1:9" ht="35.450000000000003" customHeight="1" x14ac:dyDescent="0.25">
      <c r="A285" s="15"/>
      <c r="B285" s="308"/>
      <c r="C285" s="309"/>
      <c r="D285" s="309"/>
      <c r="E285" s="309"/>
      <c r="F285" s="309"/>
      <c r="G285" s="309"/>
      <c r="H285" s="302"/>
      <c r="I285" s="16"/>
    </row>
    <row r="286" spans="1:9" ht="15" customHeight="1" x14ac:dyDescent="0.25">
      <c r="A286" s="15"/>
      <c r="B286" s="308"/>
      <c r="C286" s="309"/>
      <c r="D286" s="309"/>
      <c r="E286" s="309"/>
      <c r="F286" s="309"/>
      <c r="G286" s="309"/>
      <c r="H286" s="302"/>
      <c r="I286" s="16"/>
    </row>
    <row r="287" spans="1:9" ht="15" customHeight="1" x14ac:dyDescent="0.25">
      <c r="A287" s="15"/>
      <c r="B287" s="308"/>
      <c r="C287" s="309"/>
      <c r="D287" s="309"/>
      <c r="E287" s="309"/>
      <c r="F287" s="309"/>
      <c r="G287" s="309"/>
      <c r="H287" s="302"/>
      <c r="I287" s="16"/>
    </row>
    <row r="288" spans="1:9" ht="15" customHeight="1" x14ac:dyDescent="0.25">
      <c r="A288" s="365" t="s">
        <v>0</v>
      </c>
      <c r="B288" s="366"/>
      <c r="C288" s="366"/>
      <c r="D288" s="366"/>
      <c r="E288" s="366"/>
      <c r="F288" s="366"/>
      <c r="G288" s="366"/>
      <c r="H288" s="366"/>
      <c r="I288" s="367"/>
    </row>
    <row r="289" spans="1:9" ht="15" customHeight="1" x14ac:dyDescent="0.25">
      <c r="A289" s="368" t="s">
        <v>1</v>
      </c>
      <c r="B289" s="369"/>
      <c r="C289" s="369"/>
      <c r="D289" s="369"/>
      <c r="E289" s="369"/>
      <c r="F289" s="369"/>
      <c r="G289" s="369"/>
      <c r="H289" s="369"/>
      <c r="I289" s="370"/>
    </row>
    <row r="290" spans="1:9" ht="15" customHeight="1" x14ac:dyDescent="0.25">
      <c r="A290" s="368" t="s">
        <v>19</v>
      </c>
      <c r="B290" s="369"/>
      <c r="C290" s="369"/>
      <c r="D290" s="369"/>
      <c r="E290" s="369"/>
      <c r="F290" s="369"/>
      <c r="G290" s="369"/>
      <c r="H290" s="369"/>
      <c r="I290" s="370"/>
    </row>
    <row r="291" spans="1:9" ht="15" customHeight="1" x14ac:dyDescent="0.25">
      <c r="A291" s="371" t="s">
        <v>840</v>
      </c>
      <c r="B291" s="372"/>
      <c r="C291" s="372"/>
      <c r="D291" s="372"/>
      <c r="E291" s="372"/>
      <c r="F291" s="373" t="s">
        <v>21</v>
      </c>
      <c r="G291" s="373"/>
      <c r="H291" s="373"/>
      <c r="I291" s="374"/>
    </row>
    <row r="292" spans="1:9" ht="15" customHeight="1" x14ac:dyDescent="0.25">
      <c r="A292" s="360" t="s">
        <v>22</v>
      </c>
      <c r="B292" s="375"/>
      <c r="C292" s="375"/>
      <c r="D292" s="375"/>
      <c r="E292" s="375"/>
      <c r="F292" s="375"/>
      <c r="G292" s="375"/>
      <c r="H292" s="375"/>
      <c r="I292" s="361"/>
    </row>
    <row r="293" spans="1:9" ht="15" customHeight="1" x14ac:dyDescent="0.25">
      <c r="A293" s="360" t="s">
        <v>23</v>
      </c>
      <c r="B293" s="375"/>
      <c r="C293" s="375"/>
      <c r="D293" s="375"/>
      <c r="E293" s="375"/>
      <c r="F293" s="375"/>
      <c r="G293" s="375"/>
      <c r="H293" s="375"/>
      <c r="I293" s="361"/>
    </row>
    <row r="294" spans="1:9" ht="15" customHeight="1" x14ac:dyDescent="0.25">
      <c r="A294" s="198" t="s">
        <v>24</v>
      </c>
      <c r="B294" s="240">
        <v>8</v>
      </c>
      <c r="C294" s="360" t="s">
        <v>25</v>
      </c>
      <c r="D294" s="361"/>
      <c r="E294" s="376" t="s">
        <v>26</v>
      </c>
      <c r="F294" s="377"/>
      <c r="G294" s="378"/>
      <c r="H294" s="198" t="s">
        <v>27</v>
      </c>
      <c r="I294" s="199" t="s">
        <v>28</v>
      </c>
    </row>
    <row r="295" spans="1:9" ht="15" customHeight="1" x14ac:dyDescent="0.25">
      <c r="A295" s="198" t="s">
        <v>29</v>
      </c>
      <c r="B295" s="379" t="s">
        <v>7</v>
      </c>
      <c r="C295" s="379"/>
      <c r="D295" s="379"/>
      <c r="E295" s="360" t="s">
        <v>30</v>
      </c>
      <c r="F295" s="361"/>
      <c r="G295" s="405" t="s">
        <v>31</v>
      </c>
      <c r="H295" s="405"/>
      <c r="I295" s="405"/>
    </row>
    <row r="296" spans="1:9" ht="53.1" customHeight="1" x14ac:dyDescent="0.25">
      <c r="A296" s="198" t="s">
        <v>32</v>
      </c>
      <c r="B296" s="379" t="s">
        <v>917</v>
      </c>
      <c r="C296" s="379"/>
      <c r="D296" s="379"/>
      <c r="E296" s="379"/>
      <c r="F296" s="379"/>
      <c r="G296" s="379"/>
      <c r="H296" s="379"/>
      <c r="I296" s="379"/>
    </row>
    <row r="297" spans="1:9" ht="24.6" customHeight="1" x14ac:dyDescent="0.25">
      <c r="A297" s="198" t="s">
        <v>33</v>
      </c>
      <c r="B297" s="379" t="s">
        <v>841</v>
      </c>
      <c r="C297" s="379"/>
      <c r="D297" s="379"/>
      <c r="E297" s="379"/>
      <c r="F297" s="379"/>
      <c r="G297" s="379"/>
      <c r="H297" s="379"/>
      <c r="I297" s="379"/>
    </row>
    <row r="298" spans="1:9" ht="24.6" customHeight="1" x14ac:dyDescent="0.25">
      <c r="A298" s="198" t="s">
        <v>35</v>
      </c>
      <c r="B298" s="190" t="s">
        <v>831</v>
      </c>
      <c r="C298" s="190" t="s">
        <v>831</v>
      </c>
      <c r="D298" s="190" t="s">
        <v>832</v>
      </c>
      <c r="E298" s="406" t="s">
        <v>36</v>
      </c>
      <c r="F298" s="407"/>
      <c r="G298" s="363" t="s">
        <v>842</v>
      </c>
      <c r="H298" s="363" t="s">
        <v>830</v>
      </c>
      <c r="I298" s="318">
        <v>2028</v>
      </c>
    </row>
    <row r="299" spans="1:9" ht="24.6" customHeight="1" x14ac:dyDescent="0.25">
      <c r="A299" s="198" t="s">
        <v>37</v>
      </c>
      <c r="B299" s="190" t="s">
        <v>831</v>
      </c>
      <c r="C299" s="190" t="s">
        <v>831</v>
      </c>
      <c r="D299" s="190" t="s">
        <v>832</v>
      </c>
      <c r="E299" s="408"/>
      <c r="F299" s="409"/>
      <c r="G299" s="364"/>
      <c r="H299" s="364"/>
      <c r="I299" s="319"/>
    </row>
    <row r="300" spans="1:9" ht="41.1" customHeight="1" x14ac:dyDescent="0.25">
      <c r="A300" s="198" t="s">
        <v>38</v>
      </c>
      <c r="B300" s="247">
        <v>1</v>
      </c>
      <c r="C300" s="198" t="s">
        <v>39</v>
      </c>
      <c r="D300" s="200" t="s">
        <v>40</v>
      </c>
      <c r="E300" s="410" t="s">
        <v>41</v>
      </c>
      <c r="F300" s="411"/>
      <c r="G300" s="352" t="s">
        <v>40</v>
      </c>
      <c r="H300" s="412"/>
      <c r="I300" s="413"/>
    </row>
    <row r="301" spans="1:9" ht="15" customHeight="1" x14ac:dyDescent="0.25">
      <c r="A301" s="360" t="s">
        <v>42</v>
      </c>
      <c r="B301" s="375"/>
      <c r="C301" s="375"/>
      <c r="D301" s="375"/>
      <c r="E301" s="375"/>
      <c r="F301" s="375"/>
      <c r="G301" s="375"/>
      <c r="H301" s="375"/>
      <c r="I301" s="361"/>
    </row>
    <row r="302" spans="1:9" ht="58.15" customHeight="1" x14ac:dyDescent="0.25">
      <c r="A302" s="198" t="s">
        <v>43</v>
      </c>
      <c r="B302" s="414" t="s">
        <v>843</v>
      </c>
      <c r="C302" s="415"/>
      <c r="D302" s="198" t="s">
        <v>45</v>
      </c>
      <c r="E302" s="376" t="s">
        <v>46</v>
      </c>
      <c r="F302" s="416"/>
      <c r="G302" s="198" t="s">
        <v>47</v>
      </c>
      <c r="H302" s="417" t="s">
        <v>40</v>
      </c>
      <c r="I302" s="418"/>
    </row>
    <row r="303" spans="1:9" ht="33.6" customHeight="1" x14ac:dyDescent="0.25">
      <c r="A303" s="198" t="s">
        <v>48</v>
      </c>
      <c r="B303" s="358" t="s">
        <v>844</v>
      </c>
      <c r="C303" s="359"/>
      <c r="D303" s="359"/>
      <c r="E303" s="359"/>
      <c r="F303" s="359"/>
      <c r="G303" s="359"/>
      <c r="H303" s="359"/>
      <c r="I303" s="359"/>
    </row>
    <row r="304" spans="1:9" ht="45.75" customHeight="1" x14ac:dyDescent="0.25">
      <c r="A304" s="198" t="s">
        <v>50</v>
      </c>
      <c r="B304" s="201" t="s">
        <v>51</v>
      </c>
      <c r="C304" s="198" t="s">
        <v>52</v>
      </c>
      <c r="D304" s="202" t="s">
        <v>53</v>
      </c>
      <c r="E304" s="360" t="s">
        <v>54</v>
      </c>
      <c r="F304" s="361"/>
      <c r="G304" s="203" t="s">
        <v>55</v>
      </c>
      <c r="H304" s="198" t="s">
        <v>56</v>
      </c>
      <c r="I304" s="204">
        <v>1</v>
      </c>
    </row>
    <row r="305" spans="1:9" ht="87.6" customHeight="1" x14ac:dyDescent="0.25">
      <c r="A305" s="198" t="s">
        <v>57</v>
      </c>
      <c r="B305" s="362" t="s">
        <v>845</v>
      </c>
      <c r="C305" s="362"/>
      <c r="D305" s="362"/>
      <c r="E305" s="362"/>
      <c r="F305" s="362"/>
      <c r="G305" s="362"/>
      <c r="H305" s="362"/>
      <c r="I305" s="362"/>
    </row>
    <row r="306" spans="1:9" ht="63.6" customHeight="1" x14ac:dyDescent="0.25">
      <c r="A306" s="198" t="s">
        <v>59</v>
      </c>
      <c r="B306" s="380" t="s">
        <v>846</v>
      </c>
      <c r="C306" s="381"/>
      <c r="D306" s="382"/>
      <c r="E306" s="360" t="s">
        <v>61</v>
      </c>
      <c r="F306" s="361"/>
      <c r="G306" s="380" t="s">
        <v>847</v>
      </c>
      <c r="H306" s="381"/>
      <c r="I306" s="382"/>
    </row>
    <row r="307" spans="1:9" ht="15" customHeight="1" x14ac:dyDescent="0.25">
      <c r="A307" s="360" t="s">
        <v>63</v>
      </c>
      <c r="B307" s="375"/>
      <c r="C307" s="375"/>
      <c r="D307" s="375"/>
      <c r="E307" s="375"/>
      <c r="F307" s="375"/>
      <c r="G307" s="375"/>
      <c r="H307" s="375"/>
      <c r="I307" s="361"/>
    </row>
    <row r="308" spans="1:9" ht="47.1" customHeight="1" x14ac:dyDescent="0.25">
      <c r="A308" s="198" t="s">
        <v>64</v>
      </c>
      <c r="B308" s="383" t="s">
        <v>848</v>
      </c>
      <c r="C308" s="384"/>
      <c r="D308" s="384"/>
      <c r="E308" s="384"/>
      <c r="F308" s="384"/>
      <c r="G308" s="384"/>
      <c r="H308" s="384"/>
      <c r="I308" s="385"/>
    </row>
    <row r="309" spans="1:9" ht="15" customHeight="1" x14ac:dyDescent="0.25">
      <c r="A309" s="198" t="s">
        <v>65</v>
      </c>
      <c r="B309" s="360" t="s">
        <v>66</v>
      </c>
      <c r="C309" s="361"/>
      <c r="D309" s="360" t="s">
        <v>67</v>
      </c>
      <c r="E309" s="361"/>
      <c r="F309" s="360" t="s">
        <v>68</v>
      </c>
      <c r="G309" s="361"/>
      <c r="H309" s="360" t="s">
        <v>69</v>
      </c>
      <c r="I309" s="361"/>
    </row>
    <row r="310" spans="1:9" ht="29.45" customHeight="1" x14ac:dyDescent="0.25">
      <c r="A310" s="198" t="s">
        <v>70</v>
      </c>
      <c r="B310" s="386" t="s">
        <v>849</v>
      </c>
      <c r="C310" s="387"/>
      <c r="D310" s="386" t="s">
        <v>850</v>
      </c>
      <c r="E310" s="387"/>
      <c r="F310" s="388"/>
      <c r="G310" s="388"/>
      <c r="H310" s="389"/>
      <c r="I310" s="390"/>
    </row>
    <row r="311" spans="1:9" ht="19.899999999999999" customHeight="1" x14ac:dyDescent="0.25">
      <c r="A311" s="198" t="s">
        <v>73</v>
      </c>
      <c r="B311" s="354" t="s">
        <v>140</v>
      </c>
      <c r="C311" s="355"/>
      <c r="D311" s="354" t="s">
        <v>140</v>
      </c>
      <c r="E311" s="355"/>
      <c r="F311" s="388"/>
      <c r="G311" s="388"/>
      <c r="H311" s="389"/>
      <c r="I311" s="390"/>
    </row>
    <row r="312" spans="1:9" ht="19.899999999999999" customHeight="1" x14ac:dyDescent="0.25">
      <c r="A312" s="198" t="s">
        <v>75</v>
      </c>
      <c r="B312" s="391" t="s">
        <v>76</v>
      </c>
      <c r="C312" s="392"/>
      <c r="D312" s="391" t="s">
        <v>76</v>
      </c>
      <c r="E312" s="392"/>
      <c r="F312" s="388"/>
      <c r="G312" s="388"/>
      <c r="H312" s="389"/>
      <c r="I312" s="390"/>
    </row>
    <row r="313" spans="1:9" ht="19.899999999999999" customHeight="1" x14ac:dyDescent="0.25">
      <c r="A313" s="198" t="s">
        <v>77</v>
      </c>
      <c r="B313" s="386" t="s">
        <v>55</v>
      </c>
      <c r="C313" s="387"/>
      <c r="D313" s="386" t="s">
        <v>55</v>
      </c>
      <c r="E313" s="387"/>
      <c r="F313" s="388"/>
      <c r="G313" s="388"/>
      <c r="H313" s="389"/>
      <c r="I313" s="390"/>
    </row>
    <row r="314" spans="1:9" ht="37.5" customHeight="1" x14ac:dyDescent="0.25">
      <c r="A314" s="198" t="s">
        <v>78</v>
      </c>
      <c r="B314" s="386" t="s">
        <v>843</v>
      </c>
      <c r="C314" s="387"/>
      <c r="D314" s="386" t="s">
        <v>851</v>
      </c>
      <c r="E314" s="387"/>
      <c r="F314" s="388"/>
      <c r="G314" s="388"/>
      <c r="H314" s="389"/>
      <c r="I314" s="390"/>
    </row>
    <row r="315" spans="1:9" ht="50.45" customHeight="1" x14ac:dyDescent="0.25">
      <c r="A315" s="198" t="s">
        <v>81</v>
      </c>
      <c r="B315" s="391" t="s">
        <v>852</v>
      </c>
      <c r="C315" s="392"/>
      <c r="D315" s="391" t="s">
        <v>853</v>
      </c>
      <c r="E315" s="392"/>
      <c r="F315" s="388"/>
      <c r="G315" s="388"/>
      <c r="H315" s="389"/>
      <c r="I315" s="390"/>
    </row>
    <row r="316" spans="1:9" ht="15" customHeight="1" x14ac:dyDescent="0.25">
      <c r="A316" s="360" t="s">
        <v>84</v>
      </c>
      <c r="B316" s="375"/>
      <c r="C316" s="375"/>
      <c r="D316" s="375"/>
      <c r="E316" s="375"/>
      <c r="F316" s="375"/>
      <c r="G316" s="375"/>
      <c r="H316" s="375"/>
      <c r="I316" s="361"/>
    </row>
    <row r="317" spans="1:9" ht="44.1" customHeight="1" x14ac:dyDescent="0.25">
      <c r="A317" s="198" t="s">
        <v>85</v>
      </c>
      <c r="B317" s="352" t="s">
        <v>40</v>
      </c>
      <c r="C317" s="393"/>
      <c r="D317" s="353"/>
      <c r="E317" s="198" t="s">
        <v>87</v>
      </c>
      <c r="F317" s="383" t="s">
        <v>40</v>
      </c>
      <c r="G317" s="384"/>
      <c r="H317" s="384"/>
      <c r="I317" s="385"/>
    </row>
    <row r="318" spans="1:9" ht="15" customHeight="1" x14ac:dyDescent="0.25">
      <c r="A318" s="198" t="s">
        <v>88</v>
      </c>
      <c r="B318" s="394" t="s">
        <v>40</v>
      </c>
      <c r="C318" s="394"/>
      <c r="D318" s="394"/>
      <c r="E318" s="394"/>
      <c r="F318" s="394"/>
      <c r="G318" s="394"/>
      <c r="H318" s="394"/>
      <c r="I318" s="394"/>
    </row>
    <row r="319" spans="1:9" ht="15" customHeight="1" x14ac:dyDescent="0.25">
      <c r="A319" s="198" t="s">
        <v>89</v>
      </c>
      <c r="B319" s="394" t="s">
        <v>40</v>
      </c>
      <c r="C319" s="394"/>
      <c r="D319" s="394"/>
      <c r="E319" s="394"/>
      <c r="F319" s="394"/>
      <c r="G319" s="394"/>
      <c r="H319" s="394"/>
      <c r="I319" s="394"/>
    </row>
    <row r="320" spans="1:9" ht="15" customHeight="1" x14ac:dyDescent="0.25">
      <c r="A320" s="198" t="s">
        <v>90</v>
      </c>
      <c r="B320" s="352" t="s">
        <v>40</v>
      </c>
      <c r="C320" s="393"/>
      <c r="D320" s="353"/>
      <c r="E320" s="198" t="s">
        <v>91</v>
      </c>
      <c r="F320" s="352" t="s">
        <v>40</v>
      </c>
      <c r="G320" s="393"/>
      <c r="H320" s="393"/>
      <c r="I320" s="353"/>
    </row>
    <row r="321" spans="1:9" ht="30.6" customHeight="1" x14ac:dyDescent="0.25">
      <c r="A321" s="395" t="s">
        <v>92</v>
      </c>
      <c r="B321" s="396"/>
      <c r="C321" s="395" t="s">
        <v>93</v>
      </c>
      <c r="D321" s="396"/>
      <c r="E321" s="395" t="s">
        <v>94</v>
      </c>
      <c r="F321" s="397"/>
      <c r="G321" s="396"/>
      <c r="H321" s="395" t="s">
        <v>95</v>
      </c>
      <c r="I321" s="396"/>
    </row>
    <row r="322" spans="1:9" ht="30.6" customHeight="1" x14ac:dyDescent="0.25">
      <c r="A322" s="352" t="s">
        <v>118</v>
      </c>
      <c r="B322" s="353"/>
      <c r="C322" s="354" t="s">
        <v>854</v>
      </c>
      <c r="D322" s="355"/>
      <c r="E322" s="376" t="s">
        <v>855</v>
      </c>
      <c r="F322" s="377"/>
      <c r="G322" s="378"/>
      <c r="H322" s="356" t="s">
        <v>855</v>
      </c>
      <c r="I322" s="357"/>
    </row>
    <row r="323" spans="1:9" ht="30.6" customHeight="1" x14ac:dyDescent="0.25">
      <c r="A323" s="398" t="s">
        <v>99</v>
      </c>
      <c r="B323" s="399"/>
      <c r="C323" s="399"/>
      <c r="D323" s="399"/>
      <c r="E323" s="399"/>
      <c r="F323" s="399"/>
      <c r="G323" s="399"/>
      <c r="H323" s="399"/>
      <c r="I323" s="400"/>
    </row>
    <row r="324" spans="1:9" ht="30.6" customHeight="1" x14ac:dyDescent="0.25">
      <c r="A324" s="205" t="s">
        <v>100</v>
      </c>
      <c r="B324" s="401" t="s">
        <v>101</v>
      </c>
      <c r="C324" s="402"/>
      <c r="D324" s="402"/>
      <c r="E324" s="402"/>
      <c r="F324" s="402"/>
      <c r="G324" s="402"/>
      <c r="H324" s="403"/>
      <c r="I324" s="205" t="s">
        <v>102</v>
      </c>
    </row>
    <row r="325" spans="1:9" ht="30.6" customHeight="1" x14ac:dyDescent="0.25">
      <c r="A325" s="15"/>
      <c r="B325" s="348"/>
      <c r="C325" s="404"/>
      <c r="D325" s="404"/>
      <c r="E325" s="404"/>
      <c r="F325" s="404"/>
      <c r="G325" s="404"/>
      <c r="H325" s="306"/>
      <c r="I325" s="16"/>
    </row>
    <row r="326" spans="1:9" ht="30.6" customHeight="1" x14ac:dyDescent="0.25">
      <c r="A326" s="15"/>
      <c r="B326" s="348"/>
      <c r="C326" s="404"/>
      <c r="D326" s="404"/>
      <c r="E326" s="404"/>
      <c r="F326" s="404"/>
      <c r="G326" s="404"/>
      <c r="H326" s="306"/>
      <c r="I326" s="16"/>
    </row>
    <row r="327" spans="1:9" ht="30.6" customHeight="1" x14ac:dyDescent="0.25">
      <c r="A327" s="15"/>
      <c r="B327" s="348"/>
      <c r="C327" s="404"/>
      <c r="D327" s="404"/>
      <c r="E327" s="404"/>
      <c r="F327" s="404"/>
      <c r="G327" s="404"/>
      <c r="H327" s="306"/>
      <c r="I327" s="16"/>
    </row>
    <row r="328" spans="1:9" ht="15" customHeight="1" x14ac:dyDescent="0.25">
      <c r="A328" s="206"/>
      <c r="B328" s="206"/>
      <c r="C328" s="206"/>
      <c r="D328" s="206"/>
      <c r="E328" s="206"/>
      <c r="F328" s="206"/>
      <c r="G328" s="206"/>
      <c r="H328" s="206"/>
      <c r="I328" s="206"/>
    </row>
    <row r="329" spans="1:9" ht="15" customHeight="1" x14ac:dyDescent="0.25">
      <c r="A329" s="206"/>
      <c r="B329" s="206"/>
      <c r="C329" s="206"/>
      <c r="D329" s="206"/>
      <c r="E329" s="206"/>
      <c r="F329" s="206"/>
      <c r="G329" s="206"/>
      <c r="H329" s="206"/>
      <c r="I329" s="206"/>
    </row>
    <row r="330" spans="1:9" ht="15" customHeight="1" x14ac:dyDescent="0.25">
      <c r="A330" s="365" t="s">
        <v>0</v>
      </c>
      <c r="B330" s="366"/>
      <c r="C330" s="366"/>
      <c r="D330" s="366"/>
      <c r="E330" s="366"/>
      <c r="F330" s="366"/>
      <c r="G330" s="366"/>
      <c r="H330" s="366"/>
      <c r="I330" s="367"/>
    </row>
    <row r="331" spans="1:9" ht="15" customHeight="1" x14ac:dyDescent="0.25">
      <c r="A331" s="368" t="s">
        <v>1</v>
      </c>
      <c r="B331" s="369"/>
      <c r="C331" s="369"/>
      <c r="D331" s="369"/>
      <c r="E331" s="369"/>
      <c r="F331" s="369"/>
      <c r="G331" s="369"/>
      <c r="H331" s="369"/>
      <c r="I331" s="370"/>
    </row>
    <row r="332" spans="1:9" ht="15" customHeight="1" x14ac:dyDescent="0.25">
      <c r="A332" s="368" t="s">
        <v>19</v>
      </c>
      <c r="B332" s="369"/>
      <c r="C332" s="369"/>
      <c r="D332" s="369"/>
      <c r="E332" s="369"/>
      <c r="F332" s="369"/>
      <c r="G332" s="369"/>
      <c r="H332" s="369"/>
      <c r="I332" s="370"/>
    </row>
    <row r="333" spans="1:9" ht="15" customHeight="1" x14ac:dyDescent="0.25">
      <c r="A333" s="371" t="s">
        <v>840</v>
      </c>
      <c r="B333" s="372"/>
      <c r="C333" s="372"/>
      <c r="D333" s="372"/>
      <c r="E333" s="372"/>
      <c r="F333" s="373" t="s">
        <v>21</v>
      </c>
      <c r="G333" s="373"/>
      <c r="H333" s="373"/>
      <c r="I333" s="374"/>
    </row>
    <row r="334" spans="1:9" ht="15" customHeight="1" x14ac:dyDescent="0.25">
      <c r="A334" s="360" t="s">
        <v>22</v>
      </c>
      <c r="B334" s="375"/>
      <c r="C334" s="375"/>
      <c r="D334" s="375"/>
      <c r="E334" s="375"/>
      <c r="F334" s="375"/>
      <c r="G334" s="375"/>
      <c r="H334" s="375"/>
      <c r="I334" s="361"/>
    </row>
    <row r="335" spans="1:9" ht="15" customHeight="1" x14ac:dyDescent="0.25">
      <c r="A335" s="360" t="s">
        <v>23</v>
      </c>
      <c r="B335" s="375"/>
      <c r="C335" s="375"/>
      <c r="D335" s="375"/>
      <c r="E335" s="375"/>
      <c r="F335" s="375"/>
      <c r="G335" s="375"/>
      <c r="H335" s="375"/>
      <c r="I335" s="361"/>
    </row>
    <row r="336" spans="1:9" ht="15" customHeight="1" x14ac:dyDescent="0.25">
      <c r="A336" s="198" t="s">
        <v>24</v>
      </c>
      <c r="B336" s="241">
        <v>9</v>
      </c>
      <c r="C336" s="360" t="s">
        <v>25</v>
      </c>
      <c r="D336" s="361"/>
      <c r="E336" s="376" t="s">
        <v>26</v>
      </c>
      <c r="F336" s="377"/>
      <c r="G336" s="378"/>
      <c r="H336" s="198" t="s">
        <v>27</v>
      </c>
      <c r="I336" s="199" t="s">
        <v>28</v>
      </c>
    </row>
    <row r="337" spans="1:9" ht="15" customHeight="1" x14ac:dyDescent="0.25">
      <c r="A337" s="198" t="s">
        <v>29</v>
      </c>
      <c r="B337" s="379" t="s">
        <v>7</v>
      </c>
      <c r="C337" s="379"/>
      <c r="D337" s="379"/>
      <c r="E337" s="360" t="s">
        <v>30</v>
      </c>
      <c r="F337" s="361"/>
      <c r="G337" s="405" t="s">
        <v>31</v>
      </c>
      <c r="H337" s="405"/>
      <c r="I337" s="405"/>
    </row>
    <row r="338" spans="1:9" ht="68.099999999999994" customHeight="1" x14ac:dyDescent="0.25">
      <c r="A338" s="198" t="s">
        <v>32</v>
      </c>
      <c r="B338" s="379" t="s">
        <v>918</v>
      </c>
      <c r="C338" s="379"/>
      <c r="D338" s="379"/>
      <c r="E338" s="379"/>
      <c r="F338" s="379"/>
      <c r="G338" s="379"/>
      <c r="H338" s="379"/>
      <c r="I338" s="379"/>
    </row>
    <row r="339" spans="1:9" ht="48.95" customHeight="1" x14ac:dyDescent="0.25">
      <c r="A339" s="198" t="s">
        <v>33</v>
      </c>
      <c r="B339" s="379" t="s">
        <v>856</v>
      </c>
      <c r="C339" s="379"/>
      <c r="D339" s="379"/>
      <c r="E339" s="379"/>
      <c r="F339" s="379"/>
      <c r="G339" s="379"/>
      <c r="H339" s="379"/>
      <c r="I339" s="379"/>
    </row>
    <row r="340" spans="1:9" ht="15" customHeight="1" x14ac:dyDescent="0.25">
      <c r="A340" s="198" t="s">
        <v>35</v>
      </c>
      <c r="B340" s="190" t="s">
        <v>831</v>
      </c>
      <c r="C340" s="190" t="s">
        <v>831</v>
      </c>
      <c r="D340" s="190" t="s">
        <v>832</v>
      </c>
      <c r="E340" s="406" t="s">
        <v>36</v>
      </c>
      <c r="F340" s="407"/>
      <c r="G340" s="363" t="s">
        <v>842</v>
      </c>
      <c r="H340" s="363" t="s">
        <v>830</v>
      </c>
      <c r="I340" s="318">
        <v>2028</v>
      </c>
    </row>
    <row r="341" spans="1:9" ht="15" customHeight="1" x14ac:dyDescent="0.25">
      <c r="A341" s="198" t="s">
        <v>37</v>
      </c>
      <c r="B341" s="190" t="s">
        <v>831</v>
      </c>
      <c r="C341" s="190" t="s">
        <v>831</v>
      </c>
      <c r="D341" s="190" t="s">
        <v>832</v>
      </c>
      <c r="E341" s="408"/>
      <c r="F341" s="409"/>
      <c r="G341" s="364"/>
      <c r="H341" s="364"/>
      <c r="I341" s="319"/>
    </row>
    <row r="342" spans="1:9" ht="41.45" customHeight="1" x14ac:dyDescent="0.25">
      <c r="A342" s="198" t="s">
        <v>38</v>
      </c>
      <c r="B342" s="247">
        <v>1</v>
      </c>
      <c r="C342" s="198" t="s">
        <v>39</v>
      </c>
      <c r="D342" s="200" t="s">
        <v>40</v>
      </c>
      <c r="E342" s="410" t="s">
        <v>41</v>
      </c>
      <c r="F342" s="411"/>
      <c r="G342" s="352" t="s">
        <v>40</v>
      </c>
      <c r="H342" s="412"/>
      <c r="I342" s="413"/>
    </row>
    <row r="343" spans="1:9" ht="24.6" customHeight="1" x14ac:dyDescent="0.25">
      <c r="A343" s="360" t="s">
        <v>42</v>
      </c>
      <c r="B343" s="375"/>
      <c r="C343" s="375"/>
      <c r="D343" s="375"/>
      <c r="E343" s="375"/>
      <c r="F343" s="375"/>
      <c r="G343" s="375"/>
      <c r="H343" s="375"/>
      <c r="I343" s="361"/>
    </row>
    <row r="344" spans="1:9" ht="37.5" customHeight="1" x14ac:dyDescent="0.25">
      <c r="A344" s="198" t="s">
        <v>43</v>
      </c>
      <c r="B344" s="414" t="s">
        <v>857</v>
      </c>
      <c r="C344" s="415"/>
      <c r="D344" s="198" t="s">
        <v>45</v>
      </c>
      <c r="E344" s="376" t="s">
        <v>46</v>
      </c>
      <c r="F344" s="416"/>
      <c r="G344" s="198" t="s">
        <v>47</v>
      </c>
      <c r="H344" s="417" t="s">
        <v>40</v>
      </c>
      <c r="I344" s="418"/>
    </row>
    <row r="345" spans="1:9" ht="30.6" customHeight="1" x14ac:dyDescent="0.25">
      <c r="A345" s="198" t="s">
        <v>48</v>
      </c>
      <c r="B345" s="358" t="s">
        <v>844</v>
      </c>
      <c r="C345" s="359"/>
      <c r="D345" s="359"/>
      <c r="E345" s="359"/>
      <c r="F345" s="359"/>
      <c r="G345" s="359"/>
      <c r="H345" s="359"/>
      <c r="I345" s="359"/>
    </row>
    <row r="346" spans="1:9" ht="36.950000000000003" customHeight="1" x14ac:dyDescent="0.25">
      <c r="A346" s="198" t="s">
        <v>50</v>
      </c>
      <c r="B346" s="201" t="s">
        <v>51</v>
      </c>
      <c r="C346" s="198" t="s">
        <v>52</v>
      </c>
      <c r="D346" s="202" t="s">
        <v>53</v>
      </c>
      <c r="E346" s="360" t="s">
        <v>54</v>
      </c>
      <c r="F346" s="361"/>
      <c r="G346" s="203" t="s">
        <v>55</v>
      </c>
      <c r="H346" s="198" t="s">
        <v>56</v>
      </c>
      <c r="I346" s="204">
        <v>1</v>
      </c>
    </row>
    <row r="347" spans="1:9" ht="71.099999999999994" customHeight="1" x14ac:dyDescent="0.25">
      <c r="A347" s="198" t="s">
        <v>57</v>
      </c>
      <c r="B347" s="362" t="s">
        <v>858</v>
      </c>
      <c r="C347" s="362"/>
      <c r="D347" s="362"/>
      <c r="E347" s="362"/>
      <c r="F347" s="362"/>
      <c r="G347" s="362"/>
      <c r="H347" s="362"/>
      <c r="I347" s="362"/>
    </row>
    <row r="348" spans="1:9" ht="80.45" customHeight="1" x14ac:dyDescent="0.25">
      <c r="A348" s="198" t="s">
        <v>59</v>
      </c>
      <c r="B348" s="380" t="s">
        <v>859</v>
      </c>
      <c r="C348" s="381"/>
      <c r="D348" s="382"/>
      <c r="E348" s="360" t="s">
        <v>61</v>
      </c>
      <c r="F348" s="361"/>
      <c r="G348" s="389" t="s">
        <v>860</v>
      </c>
      <c r="H348" s="419"/>
      <c r="I348" s="390"/>
    </row>
    <row r="349" spans="1:9" ht="15" customHeight="1" x14ac:dyDescent="0.25">
      <c r="A349" s="360" t="s">
        <v>63</v>
      </c>
      <c r="B349" s="375"/>
      <c r="C349" s="375"/>
      <c r="D349" s="375"/>
      <c r="E349" s="375"/>
      <c r="F349" s="375"/>
      <c r="G349" s="375"/>
      <c r="H349" s="375"/>
      <c r="I349" s="361"/>
    </row>
    <row r="350" spans="1:9" ht="54" customHeight="1" x14ac:dyDescent="0.25">
      <c r="A350" s="198" t="s">
        <v>64</v>
      </c>
      <c r="B350" s="383" t="s">
        <v>861</v>
      </c>
      <c r="C350" s="384"/>
      <c r="D350" s="384"/>
      <c r="E350" s="384"/>
      <c r="F350" s="384"/>
      <c r="G350" s="384"/>
      <c r="H350" s="384"/>
      <c r="I350" s="385"/>
    </row>
    <row r="351" spans="1:9" ht="15" customHeight="1" x14ac:dyDescent="0.25">
      <c r="A351" s="198" t="s">
        <v>65</v>
      </c>
      <c r="B351" s="360" t="s">
        <v>66</v>
      </c>
      <c r="C351" s="361"/>
      <c r="D351" s="360" t="s">
        <v>67</v>
      </c>
      <c r="E351" s="361"/>
      <c r="F351" s="360" t="s">
        <v>68</v>
      </c>
      <c r="G351" s="361"/>
      <c r="H351" s="360" t="s">
        <v>69</v>
      </c>
      <c r="I351" s="361"/>
    </row>
    <row r="352" spans="1:9" ht="38.450000000000003" customHeight="1" x14ac:dyDescent="0.25">
      <c r="A352" s="198" t="s">
        <v>70</v>
      </c>
      <c r="B352" s="386" t="s">
        <v>862</v>
      </c>
      <c r="C352" s="387"/>
      <c r="D352" s="386" t="s">
        <v>863</v>
      </c>
      <c r="E352" s="387"/>
      <c r="F352" s="388"/>
      <c r="G352" s="388"/>
      <c r="H352" s="389"/>
      <c r="I352" s="390"/>
    </row>
    <row r="353" spans="1:9" ht="22.9" customHeight="1" x14ac:dyDescent="0.25">
      <c r="A353" s="198" t="s">
        <v>73</v>
      </c>
      <c r="B353" s="354" t="s">
        <v>140</v>
      </c>
      <c r="C353" s="355"/>
      <c r="D353" s="354" t="s">
        <v>140</v>
      </c>
      <c r="E353" s="355"/>
      <c r="F353" s="388"/>
      <c r="G353" s="388"/>
      <c r="H353" s="389"/>
      <c r="I353" s="390"/>
    </row>
    <row r="354" spans="1:9" ht="22.9" customHeight="1" x14ac:dyDescent="0.25">
      <c r="A354" s="198" t="s">
        <v>75</v>
      </c>
      <c r="B354" s="391" t="s">
        <v>76</v>
      </c>
      <c r="C354" s="392"/>
      <c r="D354" s="391" t="s">
        <v>76</v>
      </c>
      <c r="E354" s="392"/>
      <c r="F354" s="388"/>
      <c r="G354" s="388"/>
      <c r="H354" s="389"/>
      <c r="I354" s="390"/>
    </row>
    <row r="355" spans="1:9" ht="22.9" customHeight="1" x14ac:dyDescent="0.25">
      <c r="A355" s="198" t="s">
        <v>77</v>
      </c>
      <c r="B355" s="386" t="s">
        <v>55</v>
      </c>
      <c r="C355" s="387"/>
      <c r="D355" s="386" t="s">
        <v>55</v>
      </c>
      <c r="E355" s="387"/>
      <c r="F355" s="388"/>
      <c r="G355" s="388"/>
      <c r="H355" s="389"/>
      <c r="I355" s="390"/>
    </row>
    <row r="356" spans="1:9" ht="62.1" customHeight="1" x14ac:dyDescent="0.25">
      <c r="A356" s="198" t="s">
        <v>78</v>
      </c>
      <c r="B356" s="386" t="s">
        <v>857</v>
      </c>
      <c r="C356" s="387"/>
      <c r="D356" s="386" t="s">
        <v>857</v>
      </c>
      <c r="E356" s="387"/>
      <c r="F356" s="388"/>
      <c r="G356" s="388"/>
      <c r="H356" s="389"/>
      <c r="I356" s="390"/>
    </row>
    <row r="357" spans="1:9" ht="52.5" customHeight="1" x14ac:dyDescent="0.25">
      <c r="A357" s="198" t="s">
        <v>81</v>
      </c>
      <c r="B357" s="391" t="s">
        <v>864</v>
      </c>
      <c r="C357" s="392"/>
      <c r="D357" s="391" t="s">
        <v>865</v>
      </c>
      <c r="E357" s="392"/>
      <c r="F357" s="388"/>
      <c r="G357" s="388"/>
      <c r="H357" s="389"/>
      <c r="I357" s="390"/>
    </row>
    <row r="358" spans="1:9" ht="15" customHeight="1" x14ac:dyDescent="0.25">
      <c r="A358" s="360" t="s">
        <v>84</v>
      </c>
      <c r="B358" s="375"/>
      <c r="C358" s="375"/>
      <c r="D358" s="375"/>
      <c r="E358" s="375"/>
      <c r="F358" s="375"/>
      <c r="G358" s="375"/>
      <c r="H358" s="375"/>
      <c r="I358" s="361"/>
    </row>
    <row r="359" spans="1:9" ht="50.45" customHeight="1" x14ac:dyDescent="0.25">
      <c r="A359" s="198" t="s">
        <v>85</v>
      </c>
      <c r="B359" s="352" t="s">
        <v>40</v>
      </c>
      <c r="C359" s="393"/>
      <c r="D359" s="353"/>
      <c r="E359" s="198" t="s">
        <v>87</v>
      </c>
      <c r="F359" s="383" t="s">
        <v>40</v>
      </c>
      <c r="G359" s="384"/>
      <c r="H359" s="384"/>
      <c r="I359" s="385"/>
    </row>
    <row r="360" spans="1:9" ht="24.6" customHeight="1" x14ac:dyDescent="0.25">
      <c r="A360" s="198" t="s">
        <v>88</v>
      </c>
      <c r="B360" s="394" t="s">
        <v>40</v>
      </c>
      <c r="C360" s="394"/>
      <c r="D360" s="394"/>
      <c r="E360" s="394"/>
      <c r="F360" s="394"/>
      <c r="G360" s="394"/>
      <c r="H360" s="394"/>
      <c r="I360" s="394"/>
    </row>
    <row r="361" spans="1:9" ht="24.6" customHeight="1" x14ac:dyDescent="0.25">
      <c r="A361" s="198" t="s">
        <v>89</v>
      </c>
      <c r="B361" s="394" t="s">
        <v>40</v>
      </c>
      <c r="C361" s="394"/>
      <c r="D361" s="394"/>
      <c r="E361" s="394"/>
      <c r="F361" s="394"/>
      <c r="G361" s="394"/>
      <c r="H361" s="394"/>
      <c r="I361" s="394"/>
    </row>
    <row r="362" spans="1:9" ht="36.6" customHeight="1" x14ac:dyDescent="0.25">
      <c r="A362" s="198" t="s">
        <v>90</v>
      </c>
      <c r="B362" s="352" t="s">
        <v>40</v>
      </c>
      <c r="C362" s="393"/>
      <c r="D362" s="353"/>
      <c r="E362" s="198" t="s">
        <v>91</v>
      </c>
      <c r="F362" s="352" t="s">
        <v>40</v>
      </c>
      <c r="G362" s="393"/>
      <c r="H362" s="393"/>
      <c r="I362" s="353"/>
    </row>
    <row r="363" spans="1:9" ht="28.5" customHeight="1" x14ac:dyDescent="0.25">
      <c r="A363" s="395" t="s">
        <v>92</v>
      </c>
      <c r="B363" s="396"/>
      <c r="C363" s="395" t="s">
        <v>93</v>
      </c>
      <c r="D363" s="396"/>
      <c r="E363" s="395" t="s">
        <v>94</v>
      </c>
      <c r="F363" s="397"/>
      <c r="G363" s="396"/>
      <c r="H363" s="395" t="s">
        <v>95</v>
      </c>
      <c r="I363" s="396"/>
    </row>
    <row r="364" spans="1:9" ht="19.149999999999999" customHeight="1" x14ac:dyDescent="0.25">
      <c r="A364" s="352" t="s">
        <v>118</v>
      </c>
      <c r="B364" s="353"/>
      <c r="C364" s="354" t="s">
        <v>854</v>
      </c>
      <c r="D364" s="355"/>
      <c r="E364" s="376" t="s">
        <v>855</v>
      </c>
      <c r="F364" s="377"/>
      <c r="G364" s="378"/>
      <c r="H364" s="356" t="s">
        <v>855</v>
      </c>
      <c r="I364" s="357"/>
    </row>
    <row r="365" spans="1:9" ht="25.15" customHeight="1" x14ac:dyDescent="0.25">
      <c r="A365" s="398" t="s">
        <v>99</v>
      </c>
      <c r="B365" s="399"/>
      <c r="C365" s="399"/>
      <c r="D365" s="399"/>
      <c r="E365" s="399"/>
      <c r="F365" s="399"/>
      <c r="G365" s="399"/>
      <c r="H365" s="399"/>
      <c r="I365" s="400"/>
    </row>
    <row r="366" spans="1:9" ht="41.45" customHeight="1" x14ac:dyDescent="0.25">
      <c r="A366" s="205" t="s">
        <v>100</v>
      </c>
      <c r="B366" s="401" t="s">
        <v>101</v>
      </c>
      <c r="C366" s="402"/>
      <c r="D366" s="402"/>
      <c r="E366" s="402"/>
      <c r="F366" s="402"/>
      <c r="G366" s="402"/>
      <c r="H366" s="403"/>
      <c r="I366" s="205" t="s">
        <v>102</v>
      </c>
    </row>
    <row r="367" spans="1:9" ht="19.149999999999999" customHeight="1" x14ac:dyDescent="0.25">
      <c r="A367" s="15"/>
      <c r="B367" s="348"/>
      <c r="C367" s="404"/>
      <c r="D367" s="404"/>
      <c r="E367" s="404"/>
      <c r="F367" s="404"/>
      <c r="G367" s="404"/>
      <c r="H367" s="306"/>
      <c r="I367" s="16"/>
    </row>
    <row r="368" spans="1:9" ht="19.149999999999999" customHeight="1" x14ac:dyDescent="0.25">
      <c r="A368" s="15"/>
      <c r="B368" s="348"/>
      <c r="C368" s="404"/>
      <c r="D368" s="404"/>
      <c r="E368" s="404"/>
      <c r="F368" s="404"/>
      <c r="G368" s="404"/>
      <c r="H368" s="306"/>
      <c r="I368" s="16"/>
    </row>
    <row r="369" spans="1:9" ht="19.149999999999999" customHeight="1" x14ac:dyDescent="0.25">
      <c r="A369" s="15"/>
      <c r="B369" s="348"/>
      <c r="C369" s="404"/>
      <c r="D369" s="404"/>
      <c r="E369" s="404"/>
      <c r="F369" s="404"/>
      <c r="G369" s="404"/>
      <c r="H369" s="306"/>
      <c r="I369" s="16"/>
    </row>
    <row r="370" spans="1:9" ht="19.149999999999999" customHeight="1" x14ac:dyDescent="0.25">
      <c r="A370" s="206"/>
      <c r="B370" s="206"/>
      <c r="C370" s="206"/>
      <c r="D370" s="206"/>
      <c r="E370" s="206"/>
      <c r="F370" s="206"/>
      <c r="G370" s="206"/>
      <c r="H370" s="206"/>
      <c r="I370" s="206"/>
    </row>
    <row r="371" spans="1:9" ht="19.149999999999999" customHeight="1" x14ac:dyDescent="0.25">
      <c r="A371" s="206"/>
      <c r="B371" s="206"/>
      <c r="C371" s="206"/>
      <c r="D371" s="206"/>
      <c r="E371" s="206"/>
      <c r="F371" s="206"/>
      <c r="G371" s="206"/>
      <c r="H371" s="206"/>
      <c r="I371" s="206"/>
    </row>
    <row r="372" spans="1:9" ht="15" customHeight="1" x14ac:dyDescent="0.25">
      <c r="A372" s="365" t="s">
        <v>0</v>
      </c>
      <c r="B372" s="366"/>
      <c r="C372" s="366"/>
      <c r="D372" s="366"/>
      <c r="E372" s="366"/>
      <c r="F372" s="366"/>
      <c r="G372" s="366"/>
      <c r="H372" s="366"/>
      <c r="I372" s="367"/>
    </row>
    <row r="373" spans="1:9" ht="15" customHeight="1" x14ac:dyDescent="0.25">
      <c r="A373" s="368" t="s">
        <v>1</v>
      </c>
      <c r="B373" s="369"/>
      <c r="C373" s="369"/>
      <c r="D373" s="369"/>
      <c r="E373" s="369"/>
      <c r="F373" s="369"/>
      <c r="G373" s="369"/>
      <c r="H373" s="369"/>
      <c r="I373" s="370"/>
    </row>
    <row r="374" spans="1:9" ht="15" customHeight="1" x14ac:dyDescent="0.25">
      <c r="A374" s="368" t="s">
        <v>19</v>
      </c>
      <c r="B374" s="369"/>
      <c r="C374" s="369"/>
      <c r="D374" s="369"/>
      <c r="E374" s="369"/>
      <c r="F374" s="369"/>
      <c r="G374" s="369"/>
      <c r="H374" s="369"/>
      <c r="I374" s="370"/>
    </row>
    <row r="375" spans="1:9" ht="15" customHeight="1" x14ac:dyDescent="0.25">
      <c r="A375" s="371" t="s">
        <v>840</v>
      </c>
      <c r="B375" s="372"/>
      <c r="C375" s="372"/>
      <c r="D375" s="372"/>
      <c r="E375" s="372"/>
      <c r="F375" s="373" t="s">
        <v>21</v>
      </c>
      <c r="G375" s="373"/>
      <c r="H375" s="373"/>
      <c r="I375" s="374"/>
    </row>
    <row r="376" spans="1:9" ht="15" customHeight="1" x14ac:dyDescent="0.25">
      <c r="A376" s="360" t="s">
        <v>22</v>
      </c>
      <c r="B376" s="375"/>
      <c r="C376" s="375"/>
      <c r="D376" s="375"/>
      <c r="E376" s="375"/>
      <c r="F376" s="375"/>
      <c r="G376" s="375"/>
      <c r="H376" s="375"/>
      <c r="I376" s="361"/>
    </row>
    <row r="377" spans="1:9" ht="15" customHeight="1" x14ac:dyDescent="0.25">
      <c r="A377" s="360" t="s">
        <v>23</v>
      </c>
      <c r="B377" s="375"/>
      <c r="C377" s="375"/>
      <c r="D377" s="375"/>
      <c r="E377" s="375"/>
      <c r="F377" s="375"/>
      <c r="G377" s="375"/>
      <c r="H377" s="375"/>
      <c r="I377" s="361"/>
    </row>
    <row r="378" spans="1:9" ht="15" customHeight="1" x14ac:dyDescent="0.25">
      <c r="A378" s="198" t="s">
        <v>24</v>
      </c>
      <c r="B378" s="240">
        <v>10</v>
      </c>
      <c r="C378" s="360" t="s">
        <v>25</v>
      </c>
      <c r="D378" s="361"/>
      <c r="E378" s="376" t="s">
        <v>26</v>
      </c>
      <c r="F378" s="377"/>
      <c r="G378" s="378"/>
      <c r="H378" s="198" t="s">
        <v>27</v>
      </c>
      <c r="I378" s="199" t="s">
        <v>28</v>
      </c>
    </row>
    <row r="379" spans="1:9" ht="15" customHeight="1" x14ac:dyDescent="0.25">
      <c r="A379" s="198" t="s">
        <v>29</v>
      </c>
      <c r="B379" s="379" t="s">
        <v>7</v>
      </c>
      <c r="C379" s="379"/>
      <c r="D379" s="379"/>
      <c r="E379" s="360" t="s">
        <v>30</v>
      </c>
      <c r="F379" s="361"/>
      <c r="G379" s="405" t="s">
        <v>31</v>
      </c>
      <c r="H379" s="405"/>
      <c r="I379" s="405"/>
    </row>
    <row r="380" spans="1:9" ht="55.5" customHeight="1" x14ac:dyDescent="0.25">
      <c r="A380" s="198" t="s">
        <v>32</v>
      </c>
      <c r="B380" s="379" t="s">
        <v>919</v>
      </c>
      <c r="C380" s="379"/>
      <c r="D380" s="379"/>
      <c r="E380" s="379"/>
      <c r="F380" s="379"/>
      <c r="G380" s="379"/>
      <c r="H380" s="379"/>
      <c r="I380" s="379"/>
    </row>
    <row r="381" spans="1:9" ht="25.5" customHeight="1" x14ac:dyDescent="0.25">
      <c r="A381" s="198" t="s">
        <v>33</v>
      </c>
      <c r="B381" s="379" t="s">
        <v>866</v>
      </c>
      <c r="C381" s="379"/>
      <c r="D381" s="379"/>
      <c r="E381" s="379"/>
      <c r="F381" s="379"/>
      <c r="G381" s="379"/>
      <c r="H381" s="379"/>
      <c r="I381" s="379"/>
    </row>
    <row r="382" spans="1:9" ht="15" customHeight="1" x14ac:dyDescent="0.25">
      <c r="A382" s="198" t="s">
        <v>35</v>
      </c>
      <c r="B382" s="190" t="s">
        <v>831</v>
      </c>
      <c r="C382" s="190" t="s">
        <v>831</v>
      </c>
      <c r="D382" s="190" t="s">
        <v>832</v>
      </c>
      <c r="E382" s="406" t="s">
        <v>36</v>
      </c>
      <c r="F382" s="407"/>
      <c r="G382" s="363" t="s">
        <v>842</v>
      </c>
      <c r="H382" s="363" t="s">
        <v>830</v>
      </c>
      <c r="I382" s="318">
        <v>2028</v>
      </c>
    </row>
    <row r="383" spans="1:9" ht="15" customHeight="1" x14ac:dyDescent="0.25">
      <c r="A383" s="198" t="s">
        <v>37</v>
      </c>
      <c r="B383" s="190" t="s">
        <v>831</v>
      </c>
      <c r="C383" s="190" t="s">
        <v>831</v>
      </c>
      <c r="D383" s="190" t="s">
        <v>832</v>
      </c>
      <c r="E383" s="408"/>
      <c r="F383" s="409"/>
      <c r="G383" s="364"/>
      <c r="H383" s="364"/>
      <c r="I383" s="319"/>
    </row>
    <row r="384" spans="1:9" ht="30.6" customHeight="1" x14ac:dyDescent="0.25">
      <c r="A384" s="198" t="s">
        <v>38</v>
      </c>
      <c r="B384" s="247">
        <v>1</v>
      </c>
      <c r="C384" s="198" t="s">
        <v>39</v>
      </c>
      <c r="D384" s="200" t="s">
        <v>40</v>
      </c>
      <c r="E384" s="410" t="s">
        <v>41</v>
      </c>
      <c r="F384" s="411"/>
      <c r="G384" s="352" t="s">
        <v>40</v>
      </c>
      <c r="H384" s="412"/>
      <c r="I384" s="413"/>
    </row>
    <row r="385" spans="1:9" ht="15" customHeight="1" x14ac:dyDescent="0.25">
      <c r="A385" s="360" t="s">
        <v>42</v>
      </c>
      <c r="B385" s="375"/>
      <c r="C385" s="375"/>
      <c r="D385" s="375"/>
      <c r="E385" s="375"/>
      <c r="F385" s="375"/>
      <c r="G385" s="375"/>
      <c r="H385" s="375"/>
      <c r="I385" s="361"/>
    </row>
    <row r="386" spans="1:9" ht="36.6" customHeight="1" x14ac:dyDescent="0.25">
      <c r="A386" s="198" t="s">
        <v>43</v>
      </c>
      <c r="B386" s="414" t="s">
        <v>867</v>
      </c>
      <c r="C386" s="415"/>
      <c r="D386" s="198" t="s">
        <v>45</v>
      </c>
      <c r="E386" s="376" t="s">
        <v>868</v>
      </c>
      <c r="F386" s="416"/>
      <c r="G386" s="198" t="s">
        <v>47</v>
      </c>
      <c r="H386" s="417" t="s">
        <v>40</v>
      </c>
      <c r="I386" s="418"/>
    </row>
    <row r="387" spans="1:9" ht="40.5" customHeight="1" x14ac:dyDescent="0.25">
      <c r="A387" s="198" t="s">
        <v>48</v>
      </c>
      <c r="B387" s="358" t="s">
        <v>844</v>
      </c>
      <c r="C387" s="359"/>
      <c r="D387" s="359"/>
      <c r="E387" s="359"/>
      <c r="F387" s="359"/>
      <c r="G387" s="359"/>
      <c r="H387" s="359"/>
      <c r="I387" s="359"/>
    </row>
    <row r="388" spans="1:9" ht="32.25" customHeight="1" x14ac:dyDescent="0.25">
      <c r="A388" s="198" t="s">
        <v>50</v>
      </c>
      <c r="B388" s="201" t="s">
        <v>51</v>
      </c>
      <c r="C388" s="198" t="s">
        <v>52</v>
      </c>
      <c r="D388" s="202" t="s">
        <v>53</v>
      </c>
      <c r="E388" s="360" t="s">
        <v>54</v>
      </c>
      <c r="F388" s="361"/>
      <c r="G388" s="203" t="s">
        <v>104</v>
      </c>
      <c r="H388" s="198" t="s">
        <v>56</v>
      </c>
      <c r="I388" s="204">
        <v>1</v>
      </c>
    </row>
    <row r="389" spans="1:9" ht="67.5" customHeight="1" x14ac:dyDescent="0.25">
      <c r="A389" s="198" t="s">
        <v>57</v>
      </c>
      <c r="B389" s="362" t="s">
        <v>869</v>
      </c>
      <c r="C389" s="362"/>
      <c r="D389" s="362"/>
      <c r="E389" s="362"/>
      <c r="F389" s="362"/>
      <c r="G389" s="362"/>
      <c r="H389" s="362"/>
      <c r="I389" s="362"/>
    </row>
    <row r="390" spans="1:9" ht="56.45" customHeight="1" x14ac:dyDescent="0.25">
      <c r="A390" s="198" t="s">
        <v>59</v>
      </c>
      <c r="B390" s="380" t="s">
        <v>870</v>
      </c>
      <c r="C390" s="381"/>
      <c r="D390" s="382"/>
      <c r="E390" s="360" t="s">
        <v>61</v>
      </c>
      <c r="F390" s="361"/>
      <c r="G390" s="380" t="s">
        <v>871</v>
      </c>
      <c r="H390" s="381"/>
      <c r="I390" s="382"/>
    </row>
    <row r="391" spans="1:9" ht="23.45" customHeight="1" x14ac:dyDescent="0.25">
      <c r="A391" s="360" t="s">
        <v>63</v>
      </c>
      <c r="B391" s="375"/>
      <c r="C391" s="375"/>
      <c r="D391" s="375"/>
      <c r="E391" s="375"/>
      <c r="F391" s="375"/>
      <c r="G391" s="375"/>
      <c r="H391" s="375"/>
      <c r="I391" s="361"/>
    </row>
    <row r="392" spans="1:9" ht="23.45" customHeight="1" x14ac:dyDescent="0.25">
      <c r="A392" s="198" t="s">
        <v>64</v>
      </c>
      <c r="B392" s="383" t="s">
        <v>872</v>
      </c>
      <c r="C392" s="384"/>
      <c r="D392" s="384"/>
      <c r="E392" s="384"/>
      <c r="F392" s="384"/>
      <c r="G392" s="384"/>
      <c r="H392" s="384"/>
      <c r="I392" s="385"/>
    </row>
    <row r="393" spans="1:9" ht="23.45" customHeight="1" x14ac:dyDescent="0.25">
      <c r="A393" s="198" t="s">
        <v>65</v>
      </c>
      <c r="B393" s="360" t="s">
        <v>66</v>
      </c>
      <c r="C393" s="361"/>
      <c r="D393" s="360" t="s">
        <v>67</v>
      </c>
      <c r="E393" s="361"/>
      <c r="F393" s="360" t="s">
        <v>68</v>
      </c>
      <c r="G393" s="361"/>
      <c r="H393" s="360" t="s">
        <v>69</v>
      </c>
      <c r="I393" s="361"/>
    </row>
    <row r="394" spans="1:9" ht="52.5" customHeight="1" x14ac:dyDescent="0.25">
      <c r="A394" s="198" t="s">
        <v>70</v>
      </c>
      <c r="B394" s="386" t="s">
        <v>873</v>
      </c>
      <c r="C394" s="387"/>
      <c r="D394" s="386" t="s">
        <v>874</v>
      </c>
      <c r="E394" s="387"/>
      <c r="F394" s="388"/>
      <c r="G394" s="388"/>
      <c r="H394" s="389"/>
      <c r="I394" s="390"/>
    </row>
    <row r="395" spans="1:9" ht="15" customHeight="1" x14ac:dyDescent="0.25">
      <c r="A395" s="198" t="s">
        <v>73</v>
      </c>
      <c r="B395" s="354" t="s">
        <v>140</v>
      </c>
      <c r="C395" s="355"/>
      <c r="D395" s="354" t="s">
        <v>140</v>
      </c>
      <c r="E395" s="355"/>
      <c r="F395" s="388"/>
      <c r="G395" s="388"/>
      <c r="H395" s="389"/>
      <c r="I395" s="390"/>
    </row>
    <row r="396" spans="1:9" ht="15" customHeight="1" x14ac:dyDescent="0.25">
      <c r="A396" s="198" t="s">
        <v>75</v>
      </c>
      <c r="B396" s="391" t="s">
        <v>76</v>
      </c>
      <c r="C396" s="392"/>
      <c r="D396" s="391" t="s">
        <v>76</v>
      </c>
      <c r="E396" s="392"/>
      <c r="F396" s="388"/>
      <c r="G396" s="388"/>
      <c r="H396" s="389"/>
      <c r="I396" s="390"/>
    </row>
    <row r="397" spans="1:9" ht="15" customHeight="1" x14ac:dyDescent="0.25">
      <c r="A397" s="198" t="s">
        <v>77</v>
      </c>
      <c r="B397" s="386" t="s">
        <v>104</v>
      </c>
      <c r="C397" s="387"/>
      <c r="D397" s="386" t="s">
        <v>104</v>
      </c>
      <c r="E397" s="387"/>
      <c r="F397" s="388"/>
      <c r="G397" s="388"/>
      <c r="H397" s="389"/>
      <c r="I397" s="390"/>
    </row>
    <row r="398" spans="1:9" ht="36.950000000000003" customHeight="1" x14ac:dyDescent="0.25">
      <c r="A398" s="198" t="s">
        <v>78</v>
      </c>
      <c r="B398" s="386" t="s">
        <v>867</v>
      </c>
      <c r="C398" s="387"/>
      <c r="D398" s="386" t="s">
        <v>867</v>
      </c>
      <c r="E398" s="387"/>
      <c r="F398" s="388"/>
      <c r="G398" s="388"/>
      <c r="H398" s="389"/>
      <c r="I398" s="390"/>
    </row>
    <row r="399" spans="1:9" ht="44.45" customHeight="1" x14ac:dyDescent="0.25">
      <c r="A399" s="198" t="s">
        <v>81</v>
      </c>
      <c r="B399" s="391" t="s">
        <v>875</v>
      </c>
      <c r="C399" s="392"/>
      <c r="D399" s="391" t="s">
        <v>876</v>
      </c>
      <c r="E399" s="392"/>
      <c r="F399" s="388"/>
      <c r="G399" s="388"/>
      <c r="H399" s="389"/>
      <c r="I399" s="390"/>
    </row>
    <row r="400" spans="1:9" ht="21.6" customHeight="1" x14ac:dyDescent="0.25">
      <c r="A400" s="360" t="s">
        <v>84</v>
      </c>
      <c r="B400" s="375"/>
      <c r="C400" s="375"/>
      <c r="D400" s="375"/>
      <c r="E400" s="375"/>
      <c r="F400" s="375"/>
      <c r="G400" s="375"/>
      <c r="H400" s="375"/>
      <c r="I400" s="361"/>
    </row>
    <row r="401" spans="1:9" ht="21.6" customHeight="1" x14ac:dyDescent="0.25">
      <c r="A401" s="198" t="s">
        <v>85</v>
      </c>
      <c r="B401" s="352" t="s">
        <v>40</v>
      </c>
      <c r="C401" s="393"/>
      <c r="D401" s="353"/>
      <c r="E401" s="198" t="s">
        <v>87</v>
      </c>
      <c r="F401" s="383" t="s">
        <v>40</v>
      </c>
      <c r="G401" s="384"/>
      <c r="H401" s="384"/>
      <c r="I401" s="385"/>
    </row>
    <row r="402" spans="1:9" ht="21.6" customHeight="1" x14ac:dyDescent="0.25">
      <c r="A402" s="198" t="s">
        <v>88</v>
      </c>
      <c r="B402" s="394" t="s">
        <v>40</v>
      </c>
      <c r="C402" s="394"/>
      <c r="D402" s="394"/>
      <c r="E402" s="394"/>
      <c r="F402" s="394"/>
      <c r="G402" s="394"/>
      <c r="H402" s="394"/>
      <c r="I402" s="394"/>
    </row>
    <row r="403" spans="1:9" ht="21.6" customHeight="1" x14ac:dyDescent="0.25">
      <c r="A403" s="198" t="s">
        <v>89</v>
      </c>
      <c r="B403" s="394" t="s">
        <v>40</v>
      </c>
      <c r="C403" s="394"/>
      <c r="D403" s="394"/>
      <c r="E403" s="394"/>
      <c r="F403" s="394"/>
      <c r="G403" s="394"/>
      <c r="H403" s="394"/>
      <c r="I403" s="394"/>
    </row>
    <row r="404" spans="1:9" ht="21.6" customHeight="1" x14ac:dyDescent="0.25">
      <c r="A404" s="198" t="s">
        <v>90</v>
      </c>
      <c r="B404" s="352" t="s">
        <v>40</v>
      </c>
      <c r="C404" s="393"/>
      <c r="D404" s="353"/>
      <c r="E404" s="198" t="s">
        <v>91</v>
      </c>
      <c r="F404" s="352" t="s">
        <v>40</v>
      </c>
      <c r="G404" s="393"/>
      <c r="H404" s="393"/>
      <c r="I404" s="353"/>
    </row>
    <row r="405" spans="1:9" ht="45.6" customHeight="1" x14ac:dyDescent="0.25">
      <c r="A405" s="395" t="s">
        <v>92</v>
      </c>
      <c r="B405" s="396"/>
      <c r="C405" s="395" t="s">
        <v>93</v>
      </c>
      <c r="D405" s="396"/>
      <c r="E405" s="395" t="s">
        <v>94</v>
      </c>
      <c r="F405" s="397"/>
      <c r="G405" s="396"/>
      <c r="H405" s="395" t="s">
        <v>95</v>
      </c>
      <c r="I405" s="396"/>
    </row>
    <row r="406" spans="1:9" ht="20.45" customHeight="1" x14ac:dyDescent="0.25">
      <c r="A406" s="352" t="s">
        <v>118</v>
      </c>
      <c r="B406" s="353"/>
      <c r="C406" s="354" t="s">
        <v>854</v>
      </c>
      <c r="D406" s="355"/>
      <c r="E406" s="376" t="s">
        <v>855</v>
      </c>
      <c r="F406" s="377"/>
      <c r="G406" s="378"/>
      <c r="H406" s="356" t="s">
        <v>855</v>
      </c>
      <c r="I406" s="357"/>
    </row>
    <row r="407" spans="1:9" ht="20.45" customHeight="1" x14ac:dyDescent="0.25">
      <c r="A407" s="398" t="s">
        <v>99</v>
      </c>
      <c r="B407" s="399"/>
      <c r="C407" s="399"/>
      <c r="D407" s="399"/>
      <c r="E407" s="399"/>
      <c r="F407" s="399"/>
      <c r="G407" s="399"/>
      <c r="H407" s="399"/>
      <c r="I407" s="400"/>
    </row>
    <row r="408" spans="1:9" ht="20.45" customHeight="1" x14ac:dyDescent="0.25">
      <c r="A408" s="205" t="s">
        <v>100</v>
      </c>
      <c r="B408" s="401" t="s">
        <v>101</v>
      </c>
      <c r="C408" s="402"/>
      <c r="D408" s="402"/>
      <c r="E408" s="402"/>
      <c r="F408" s="402"/>
      <c r="G408" s="402"/>
      <c r="H408" s="403"/>
      <c r="I408" s="205" t="s">
        <v>102</v>
      </c>
    </row>
    <row r="409" spans="1:9" ht="15" customHeight="1" x14ac:dyDescent="0.25">
      <c r="A409" s="15"/>
      <c r="B409" s="348"/>
      <c r="C409" s="404"/>
      <c r="D409" s="404"/>
      <c r="E409" s="404"/>
      <c r="F409" s="404"/>
      <c r="G409" s="404"/>
      <c r="H409" s="306"/>
      <c r="I409" s="16"/>
    </row>
    <row r="410" spans="1:9" ht="15" customHeight="1" x14ac:dyDescent="0.25">
      <c r="A410" s="15"/>
      <c r="B410" s="348"/>
      <c r="C410" s="404"/>
      <c r="D410" s="404"/>
      <c r="E410" s="404"/>
      <c r="F410" s="404"/>
      <c r="G410" s="404"/>
      <c r="H410" s="306"/>
      <c r="I410" s="16"/>
    </row>
    <row r="411" spans="1:9" ht="15" customHeight="1" x14ac:dyDescent="0.25">
      <c r="A411" s="206"/>
      <c r="B411" s="206"/>
      <c r="C411" s="206"/>
      <c r="D411" s="206"/>
      <c r="E411" s="206"/>
      <c r="F411" s="206"/>
      <c r="G411" s="206"/>
      <c r="H411" s="206"/>
      <c r="I411" s="206"/>
    </row>
    <row r="412" spans="1:9" ht="15" customHeight="1" x14ac:dyDescent="0.25">
      <c r="A412" s="206"/>
      <c r="B412" s="206"/>
      <c r="C412" s="206"/>
      <c r="D412" s="206"/>
      <c r="E412" s="206"/>
      <c r="F412" s="206"/>
      <c r="G412" s="206"/>
      <c r="H412" s="206"/>
      <c r="I412" s="206"/>
    </row>
    <row r="413" spans="1:9" ht="15" customHeight="1" x14ac:dyDescent="0.25">
      <c r="A413" s="15"/>
      <c r="B413" s="348"/>
      <c r="C413" s="404"/>
      <c r="D413" s="404"/>
      <c r="E413" s="404"/>
      <c r="F413" s="404"/>
      <c r="G413" s="404"/>
      <c r="H413" s="306"/>
      <c r="I413" s="16"/>
    </row>
    <row r="414" spans="1:9" ht="15" customHeight="1" x14ac:dyDescent="0.25">
      <c r="A414" s="15"/>
      <c r="B414" s="348"/>
      <c r="C414" s="404"/>
      <c r="D414" s="404"/>
      <c r="E414" s="404"/>
      <c r="F414" s="404"/>
      <c r="G414" s="404"/>
      <c r="H414" s="306"/>
      <c r="I414" s="16"/>
    </row>
  </sheetData>
  <mergeCells count="796">
    <mergeCell ref="G295:I295"/>
    <mergeCell ref="B296:I296"/>
    <mergeCell ref="B297:I297"/>
    <mergeCell ref="E298:F299"/>
    <mergeCell ref="G298:G299"/>
    <mergeCell ref="E300:F300"/>
    <mergeCell ref="G300:I300"/>
    <mergeCell ref="A301:I301"/>
    <mergeCell ref="B302:C302"/>
    <mergeCell ref="E302:F302"/>
    <mergeCell ref="H302:I302"/>
    <mergeCell ref="B413:H413"/>
    <mergeCell ref="B414:H414"/>
    <mergeCell ref="A406:B406"/>
    <mergeCell ref="C406:D406"/>
    <mergeCell ref="E406:G406"/>
    <mergeCell ref="H406:I406"/>
    <mergeCell ref="A407:I407"/>
    <mergeCell ref="B408:H408"/>
    <mergeCell ref="B409:H409"/>
    <mergeCell ref="B410:H410"/>
    <mergeCell ref="A400:I400"/>
    <mergeCell ref="B401:D401"/>
    <mergeCell ref="F401:I401"/>
    <mergeCell ref="B402:I402"/>
    <mergeCell ref="B403:I403"/>
    <mergeCell ref="B404:D404"/>
    <mergeCell ref="F404:I404"/>
    <mergeCell ref="A405:B405"/>
    <mergeCell ref="C405:D405"/>
    <mergeCell ref="E405:G405"/>
    <mergeCell ref="H405:I405"/>
    <mergeCell ref="B397:C397"/>
    <mergeCell ref="D397:E397"/>
    <mergeCell ref="F397:G397"/>
    <mergeCell ref="H397:I397"/>
    <mergeCell ref="B398:C398"/>
    <mergeCell ref="D398:E398"/>
    <mergeCell ref="F398:G398"/>
    <mergeCell ref="H398:I398"/>
    <mergeCell ref="B399:C399"/>
    <mergeCell ref="D399:E399"/>
    <mergeCell ref="F399:G399"/>
    <mergeCell ref="H399:I399"/>
    <mergeCell ref="B394:C394"/>
    <mergeCell ref="D394:E394"/>
    <mergeCell ref="F394:G394"/>
    <mergeCell ref="H394:I394"/>
    <mergeCell ref="B395:C395"/>
    <mergeCell ref="D395:E395"/>
    <mergeCell ref="F395:G395"/>
    <mergeCell ref="H395:I395"/>
    <mergeCell ref="B396:C396"/>
    <mergeCell ref="D396:E396"/>
    <mergeCell ref="F396:G396"/>
    <mergeCell ref="H396:I396"/>
    <mergeCell ref="B390:D390"/>
    <mergeCell ref="E390:F390"/>
    <mergeCell ref="G390:I390"/>
    <mergeCell ref="A391:I391"/>
    <mergeCell ref="B392:I392"/>
    <mergeCell ref="B393:C393"/>
    <mergeCell ref="D393:E393"/>
    <mergeCell ref="F393:G393"/>
    <mergeCell ref="H393:I393"/>
    <mergeCell ref="E384:F384"/>
    <mergeCell ref="G384:I384"/>
    <mergeCell ref="A385:I385"/>
    <mergeCell ref="B386:C386"/>
    <mergeCell ref="E386:F386"/>
    <mergeCell ref="H386:I386"/>
    <mergeCell ref="B387:I387"/>
    <mergeCell ref="E388:F388"/>
    <mergeCell ref="B389:I389"/>
    <mergeCell ref="A372:I372"/>
    <mergeCell ref="A373:I373"/>
    <mergeCell ref="A374:I374"/>
    <mergeCell ref="A375:E375"/>
    <mergeCell ref="F375:I375"/>
    <mergeCell ref="A376:I376"/>
    <mergeCell ref="H382:H383"/>
    <mergeCell ref="I382:I383"/>
    <mergeCell ref="A377:I377"/>
    <mergeCell ref="C378:D378"/>
    <mergeCell ref="E378:G378"/>
    <mergeCell ref="B379:D379"/>
    <mergeCell ref="E379:F379"/>
    <mergeCell ref="G379:I379"/>
    <mergeCell ref="B380:I380"/>
    <mergeCell ref="B381:I381"/>
    <mergeCell ref="E382:F383"/>
    <mergeCell ref="G382:G383"/>
    <mergeCell ref="A364:B364"/>
    <mergeCell ref="C364:D364"/>
    <mergeCell ref="E364:G364"/>
    <mergeCell ref="H364:I364"/>
    <mergeCell ref="A365:I365"/>
    <mergeCell ref="B366:H366"/>
    <mergeCell ref="B367:H367"/>
    <mergeCell ref="B368:H368"/>
    <mergeCell ref="B369:H369"/>
    <mergeCell ref="A358:I358"/>
    <mergeCell ref="B359:D359"/>
    <mergeCell ref="F359:I359"/>
    <mergeCell ref="B360:I360"/>
    <mergeCell ref="B361:I361"/>
    <mergeCell ref="B362:D362"/>
    <mergeCell ref="F362:I362"/>
    <mergeCell ref="A363:B363"/>
    <mergeCell ref="C363:D363"/>
    <mergeCell ref="E363:G363"/>
    <mergeCell ref="H363:I363"/>
    <mergeCell ref="B355:C355"/>
    <mergeCell ref="D355:E355"/>
    <mergeCell ref="F355:G355"/>
    <mergeCell ref="H355:I355"/>
    <mergeCell ref="B356:C356"/>
    <mergeCell ref="D356:E356"/>
    <mergeCell ref="F356:G356"/>
    <mergeCell ref="H356:I356"/>
    <mergeCell ref="B357:C357"/>
    <mergeCell ref="D357:E357"/>
    <mergeCell ref="F357:G357"/>
    <mergeCell ref="H357:I357"/>
    <mergeCell ref="B352:C352"/>
    <mergeCell ref="D352:E352"/>
    <mergeCell ref="F352:G352"/>
    <mergeCell ref="H352:I352"/>
    <mergeCell ref="B353:C353"/>
    <mergeCell ref="D353:E353"/>
    <mergeCell ref="F353:G353"/>
    <mergeCell ref="H353:I353"/>
    <mergeCell ref="B354:C354"/>
    <mergeCell ref="D354:E354"/>
    <mergeCell ref="F354:G354"/>
    <mergeCell ref="H354:I354"/>
    <mergeCell ref="B348:D348"/>
    <mergeCell ref="E348:F348"/>
    <mergeCell ref="G348:I348"/>
    <mergeCell ref="A349:I349"/>
    <mergeCell ref="B350:I350"/>
    <mergeCell ref="B351:C351"/>
    <mergeCell ref="D351:E351"/>
    <mergeCell ref="F351:G351"/>
    <mergeCell ref="H351:I351"/>
    <mergeCell ref="E342:F342"/>
    <mergeCell ref="G342:I342"/>
    <mergeCell ref="A343:I343"/>
    <mergeCell ref="B344:C344"/>
    <mergeCell ref="E344:F344"/>
    <mergeCell ref="H344:I344"/>
    <mergeCell ref="B345:I345"/>
    <mergeCell ref="E346:F346"/>
    <mergeCell ref="B347:I347"/>
    <mergeCell ref="A330:I330"/>
    <mergeCell ref="A331:I331"/>
    <mergeCell ref="A332:I332"/>
    <mergeCell ref="A333:E333"/>
    <mergeCell ref="F333:I333"/>
    <mergeCell ref="A334:I334"/>
    <mergeCell ref="H340:H341"/>
    <mergeCell ref="I340:I341"/>
    <mergeCell ref="A335:I335"/>
    <mergeCell ref="C336:D336"/>
    <mergeCell ref="E336:G336"/>
    <mergeCell ref="B337:D337"/>
    <mergeCell ref="E337:F337"/>
    <mergeCell ref="G337:I337"/>
    <mergeCell ref="B338:I338"/>
    <mergeCell ref="B339:I339"/>
    <mergeCell ref="E340:F341"/>
    <mergeCell ref="G340:G341"/>
    <mergeCell ref="A322:B322"/>
    <mergeCell ref="C322:D322"/>
    <mergeCell ref="E322:G322"/>
    <mergeCell ref="H322:I322"/>
    <mergeCell ref="A323:I323"/>
    <mergeCell ref="B324:H324"/>
    <mergeCell ref="B325:H325"/>
    <mergeCell ref="B326:H326"/>
    <mergeCell ref="B327:H327"/>
    <mergeCell ref="A316:I316"/>
    <mergeCell ref="B317:D317"/>
    <mergeCell ref="F317:I317"/>
    <mergeCell ref="B318:I318"/>
    <mergeCell ref="B319:I319"/>
    <mergeCell ref="B320:D320"/>
    <mergeCell ref="F320:I320"/>
    <mergeCell ref="A321:B321"/>
    <mergeCell ref="C321:D321"/>
    <mergeCell ref="E321:G321"/>
    <mergeCell ref="H321:I321"/>
    <mergeCell ref="B313:C313"/>
    <mergeCell ref="D313:E313"/>
    <mergeCell ref="F313:G313"/>
    <mergeCell ref="H313:I313"/>
    <mergeCell ref="B314:C314"/>
    <mergeCell ref="D314:E314"/>
    <mergeCell ref="F314:G314"/>
    <mergeCell ref="H314:I314"/>
    <mergeCell ref="B315:C315"/>
    <mergeCell ref="D315:E315"/>
    <mergeCell ref="F315:G315"/>
    <mergeCell ref="H315:I315"/>
    <mergeCell ref="B310:C310"/>
    <mergeCell ref="D310:E310"/>
    <mergeCell ref="F310:G310"/>
    <mergeCell ref="H310:I310"/>
    <mergeCell ref="B311:C311"/>
    <mergeCell ref="D311:E311"/>
    <mergeCell ref="F311:G311"/>
    <mergeCell ref="H311:I311"/>
    <mergeCell ref="B312:C312"/>
    <mergeCell ref="D312:E312"/>
    <mergeCell ref="F312:G312"/>
    <mergeCell ref="H312:I312"/>
    <mergeCell ref="B306:D306"/>
    <mergeCell ref="E306:F306"/>
    <mergeCell ref="G306:I306"/>
    <mergeCell ref="A307:I307"/>
    <mergeCell ref="B308:I308"/>
    <mergeCell ref="B309:C309"/>
    <mergeCell ref="D309:E309"/>
    <mergeCell ref="F309:G309"/>
    <mergeCell ref="H309:I309"/>
    <mergeCell ref="B303:I303"/>
    <mergeCell ref="E304:F304"/>
    <mergeCell ref="B305:I305"/>
    <mergeCell ref="H298:H299"/>
    <mergeCell ref="I298:I299"/>
    <mergeCell ref="D272:E272"/>
    <mergeCell ref="F272:G272"/>
    <mergeCell ref="F270:G270"/>
    <mergeCell ref="H270:I270"/>
    <mergeCell ref="B274:C274"/>
    <mergeCell ref="B276:D276"/>
    <mergeCell ref="F276:I276"/>
    <mergeCell ref="A288:I288"/>
    <mergeCell ref="A289:I289"/>
    <mergeCell ref="A290:I290"/>
    <mergeCell ref="A291:E291"/>
    <mergeCell ref="F291:I291"/>
    <mergeCell ref="A292:I292"/>
    <mergeCell ref="A293:I293"/>
    <mergeCell ref="C294:D294"/>
    <mergeCell ref="E294:G294"/>
    <mergeCell ref="B295:D295"/>
    <mergeCell ref="E295:F295"/>
    <mergeCell ref="E281:G281"/>
    <mergeCell ref="A266:I266"/>
    <mergeCell ref="B267:I267"/>
    <mergeCell ref="D268:E268"/>
    <mergeCell ref="F268:G268"/>
    <mergeCell ref="H268:I268"/>
    <mergeCell ref="B268:C268"/>
    <mergeCell ref="B271:C271"/>
    <mergeCell ref="D271:E271"/>
    <mergeCell ref="F271:G271"/>
    <mergeCell ref="H271:I271"/>
    <mergeCell ref="E259:F259"/>
    <mergeCell ref="G259:I259"/>
    <mergeCell ref="A260:I260"/>
    <mergeCell ref="B261:C261"/>
    <mergeCell ref="E261:F261"/>
    <mergeCell ref="H261:I261"/>
    <mergeCell ref="B262:I262"/>
    <mergeCell ref="E265:F265"/>
    <mergeCell ref="G265:I265"/>
    <mergeCell ref="E263:F263"/>
    <mergeCell ref="B264:I264"/>
    <mergeCell ref="B265:D265"/>
    <mergeCell ref="A283:I283"/>
    <mergeCell ref="B284:H284"/>
    <mergeCell ref="B285:H285"/>
    <mergeCell ref="B286:H286"/>
    <mergeCell ref="B287:H287"/>
    <mergeCell ref="A280:B280"/>
    <mergeCell ref="C280:D280"/>
    <mergeCell ref="E280:G280"/>
    <mergeCell ref="H280:I280"/>
    <mergeCell ref="A281:B281"/>
    <mergeCell ref="C281:D281"/>
    <mergeCell ref="H281:I281"/>
    <mergeCell ref="B278:I278"/>
    <mergeCell ref="B279:D279"/>
    <mergeCell ref="F279:I279"/>
    <mergeCell ref="B269:C269"/>
    <mergeCell ref="D269:E269"/>
    <mergeCell ref="F269:G269"/>
    <mergeCell ref="H269:I269"/>
    <mergeCell ref="B270:C270"/>
    <mergeCell ref="D270:E270"/>
    <mergeCell ref="F274:G274"/>
    <mergeCell ref="H274:I274"/>
    <mergeCell ref="B272:C272"/>
    <mergeCell ref="B273:C273"/>
    <mergeCell ref="D273:E273"/>
    <mergeCell ref="F273:G273"/>
    <mergeCell ref="H273:I273"/>
    <mergeCell ref="D274:E274"/>
    <mergeCell ref="A275:I275"/>
    <mergeCell ref="H272:I272"/>
    <mergeCell ref="A247:I247"/>
    <mergeCell ref="A240:I240"/>
    <mergeCell ref="B241:H241"/>
    <mergeCell ref="B242:H242"/>
    <mergeCell ref="B243:H243"/>
    <mergeCell ref="B244:H244"/>
    <mergeCell ref="B277:I277"/>
    <mergeCell ref="A248:I248"/>
    <mergeCell ref="A249:I249"/>
    <mergeCell ref="B250:E250"/>
    <mergeCell ref="F250:I250"/>
    <mergeCell ref="A251:I251"/>
    <mergeCell ref="A252:I252"/>
    <mergeCell ref="C253:D253"/>
    <mergeCell ref="E253:G253"/>
    <mergeCell ref="B254:D254"/>
    <mergeCell ref="E254:F254"/>
    <mergeCell ref="G254:I254"/>
    <mergeCell ref="B255:I255"/>
    <mergeCell ref="B256:I256"/>
    <mergeCell ref="E257:F258"/>
    <mergeCell ref="G257:G258"/>
    <mergeCell ref="H257:H258"/>
    <mergeCell ref="I257:I258"/>
    <mergeCell ref="B234:D234"/>
    <mergeCell ref="F234:I234"/>
    <mergeCell ref="B235:I235"/>
    <mergeCell ref="B236:I236"/>
    <mergeCell ref="F237:I237"/>
    <mergeCell ref="E239:G239"/>
    <mergeCell ref="H239:I239"/>
    <mergeCell ref="B237:D237"/>
    <mergeCell ref="A238:B238"/>
    <mergeCell ref="C238:D238"/>
    <mergeCell ref="E238:G238"/>
    <mergeCell ref="H238:I238"/>
    <mergeCell ref="A239:B239"/>
    <mergeCell ref="C239:D239"/>
    <mergeCell ref="B231:C231"/>
    <mergeCell ref="D231:E231"/>
    <mergeCell ref="F231:G231"/>
    <mergeCell ref="H231:I231"/>
    <mergeCell ref="B232:C232"/>
    <mergeCell ref="D232:E232"/>
    <mergeCell ref="F232:G232"/>
    <mergeCell ref="H232:I232"/>
    <mergeCell ref="A233:I233"/>
    <mergeCell ref="F230:G230"/>
    <mergeCell ref="H230:I230"/>
    <mergeCell ref="B227:C227"/>
    <mergeCell ref="D227:E227"/>
    <mergeCell ref="F227:G227"/>
    <mergeCell ref="H227:I227"/>
    <mergeCell ref="D228:E228"/>
    <mergeCell ref="F228:G228"/>
    <mergeCell ref="H228:I228"/>
    <mergeCell ref="B228:C228"/>
    <mergeCell ref="B229:C229"/>
    <mergeCell ref="D229:E229"/>
    <mergeCell ref="F229:G229"/>
    <mergeCell ref="H229:I229"/>
    <mergeCell ref="B230:C230"/>
    <mergeCell ref="D230:E230"/>
    <mergeCell ref="E217:F217"/>
    <mergeCell ref="G217:I217"/>
    <mergeCell ref="A218:I218"/>
    <mergeCell ref="B219:C219"/>
    <mergeCell ref="E219:F219"/>
    <mergeCell ref="H219:I219"/>
    <mergeCell ref="B220:I220"/>
    <mergeCell ref="E221:F221"/>
    <mergeCell ref="B222:I222"/>
    <mergeCell ref="A210:I210"/>
    <mergeCell ref="C211:D211"/>
    <mergeCell ref="E211:G211"/>
    <mergeCell ref="B212:D212"/>
    <mergeCell ref="G212:I212"/>
    <mergeCell ref="B213:I213"/>
    <mergeCell ref="B214:I214"/>
    <mergeCell ref="E212:F212"/>
    <mergeCell ref="E215:F216"/>
    <mergeCell ref="G215:G216"/>
    <mergeCell ref="H215:H216"/>
    <mergeCell ref="I215:I216"/>
    <mergeCell ref="B200:H200"/>
    <mergeCell ref="B201:H201"/>
    <mergeCell ref="B202:H202"/>
    <mergeCell ref="A205:I205"/>
    <mergeCell ref="A206:I206"/>
    <mergeCell ref="A207:I207"/>
    <mergeCell ref="B208:E208"/>
    <mergeCell ref="F208:I208"/>
    <mergeCell ref="A209:I209"/>
    <mergeCell ref="B192:D192"/>
    <mergeCell ref="F192:I192"/>
    <mergeCell ref="B193:I193"/>
    <mergeCell ref="B194:I194"/>
    <mergeCell ref="B195:D195"/>
    <mergeCell ref="F195:I195"/>
    <mergeCell ref="F226:G226"/>
    <mergeCell ref="H226:I226"/>
    <mergeCell ref="B223:D223"/>
    <mergeCell ref="E223:F223"/>
    <mergeCell ref="G223:I223"/>
    <mergeCell ref="A224:I224"/>
    <mergeCell ref="B225:I225"/>
    <mergeCell ref="B226:C226"/>
    <mergeCell ref="D226:E226"/>
    <mergeCell ref="A196:B196"/>
    <mergeCell ref="C196:D196"/>
    <mergeCell ref="E196:G196"/>
    <mergeCell ref="H196:I196"/>
    <mergeCell ref="A197:B197"/>
    <mergeCell ref="C197:D197"/>
    <mergeCell ref="H197:I197"/>
    <mergeCell ref="E197:G197"/>
    <mergeCell ref="A199:I199"/>
    <mergeCell ref="H177:I177"/>
    <mergeCell ref="B178:I178"/>
    <mergeCell ref="E179:F179"/>
    <mergeCell ref="B180:I180"/>
    <mergeCell ref="B181:D181"/>
    <mergeCell ref="B190:C190"/>
    <mergeCell ref="D186:E186"/>
    <mergeCell ref="F190:G190"/>
    <mergeCell ref="H190:I190"/>
    <mergeCell ref="B188:C188"/>
    <mergeCell ref="B189:C189"/>
    <mergeCell ref="D189:E189"/>
    <mergeCell ref="F189:G189"/>
    <mergeCell ref="H189:I189"/>
    <mergeCell ref="D190:E190"/>
    <mergeCell ref="H185:I185"/>
    <mergeCell ref="B186:C186"/>
    <mergeCell ref="A191:I191"/>
    <mergeCell ref="A163:I163"/>
    <mergeCell ref="A164:I164"/>
    <mergeCell ref="A165:I165"/>
    <mergeCell ref="B166:E166"/>
    <mergeCell ref="F166:I166"/>
    <mergeCell ref="A167:I167"/>
    <mergeCell ref="A168:I168"/>
    <mergeCell ref="C169:D169"/>
    <mergeCell ref="E169:G169"/>
    <mergeCell ref="B170:D170"/>
    <mergeCell ref="E170:F170"/>
    <mergeCell ref="G170:I170"/>
    <mergeCell ref="B171:I171"/>
    <mergeCell ref="B172:I172"/>
    <mergeCell ref="E173:F174"/>
    <mergeCell ref="G173:G174"/>
    <mergeCell ref="H173:H174"/>
    <mergeCell ref="I173:I174"/>
    <mergeCell ref="E175:F175"/>
    <mergeCell ref="G175:I175"/>
    <mergeCell ref="A176:I176"/>
    <mergeCell ref="B177:C177"/>
    <mergeCell ref="E177:F177"/>
    <mergeCell ref="A156:I156"/>
    <mergeCell ref="B157:H157"/>
    <mergeCell ref="B158:H158"/>
    <mergeCell ref="B159:H159"/>
    <mergeCell ref="D188:E188"/>
    <mergeCell ref="F188:G188"/>
    <mergeCell ref="F186:G186"/>
    <mergeCell ref="H186:I186"/>
    <mergeCell ref="B187:C187"/>
    <mergeCell ref="D187:E187"/>
    <mergeCell ref="F187:G187"/>
    <mergeCell ref="H187:I187"/>
    <mergeCell ref="H188:I188"/>
    <mergeCell ref="E181:F181"/>
    <mergeCell ref="G181:I181"/>
    <mergeCell ref="A182:I182"/>
    <mergeCell ref="B183:I183"/>
    <mergeCell ref="D184:E184"/>
    <mergeCell ref="F184:G184"/>
    <mergeCell ref="H184:I184"/>
    <mergeCell ref="B184:C184"/>
    <mergeCell ref="B185:C185"/>
    <mergeCell ref="D185:E185"/>
    <mergeCell ref="F185:G185"/>
    <mergeCell ref="B151:I151"/>
    <mergeCell ref="B152:I152"/>
    <mergeCell ref="B153:D153"/>
    <mergeCell ref="F153:I153"/>
    <mergeCell ref="A154:B154"/>
    <mergeCell ref="C154:D154"/>
    <mergeCell ref="E154:G154"/>
    <mergeCell ref="H154:I154"/>
    <mergeCell ref="A155:B155"/>
    <mergeCell ref="C155:D155"/>
    <mergeCell ref="H155:I155"/>
    <mergeCell ref="E155:G155"/>
    <mergeCell ref="H115:I115"/>
    <mergeCell ref="B113:D113"/>
    <mergeCell ref="A114:B114"/>
    <mergeCell ref="C114:D114"/>
    <mergeCell ref="E114:G114"/>
    <mergeCell ref="H114:I114"/>
    <mergeCell ref="A115:B115"/>
    <mergeCell ref="C115:D115"/>
    <mergeCell ref="B150:D150"/>
    <mergeCell ref="F150:I150"/>
    <mergeCell ref="F148:G148"/>
    <mergeCell ref="H148:I148"/>
    <mergeCell ref="B146:C146"/>
    <mergeCell ref="B147:C147"/>
    <mergeCell ref="D147:E147"/>
    <mergeCell ref="F147:G147"/>
    <mergeCell ref="H147:I147"/>
    <mergeCell ref="D148:E148"/>
    <mergeCell ref="A149:I149"/>
    <mergeCell ref="B148:C148"/>
    <mergeCell ref="B143:C143"/>
    <mergeCell ref="D143:E143"/>
    <mergeCell ref="F143:G143"/>
    <mergeCell ref="H143:I143"/>
    <mergeCell ref="B103:C103"/>
    <mergeCell ref="D103:E103"/>
    <mergeCell ref="F103:G103"/>
    <mergeCell ref="H103:I103"/>
    <mergeCell ref="D104:E104"/>
    <mergeCell ref="F104:G104"/>
    <mergeCell ref="H104:I104"/>
    <mergeCell ref="B104:C104"/>
    <mergeCell ref="B105:C105"/>
    <mergeCell ref="D105:E105"/>
    <mergeCell ref="F105:G105"/>
    <mergeCell ref="H105:I105"/>
    <mergeCell ref="B144:C144"/>
    <mergeCell ref="H144:I144"/>
    <mergeCell ref="D146:E146"/>
    <mergeCell ref="F146:G146"/>
    <mergeCell ref="D144:E144"/>
    <mergeCell ref="F144:G144"/>
    <mergeCell ref="B145:C145"/>
    <mergeCell ref="D145:E145"/>
    <mergeCell ref="F145:G145"/>
    <mergeCell ref="H145:I145"/>
    <mergeCell ref="H146:I146"/>
    <mergeCell ref="B138:I138"/>
    <mergeCell ref="B139:D139"/>
    <mergeCell ref="E139:F139"/>
    <mergeCell ref="G139:I139"/>
    <mergeCell ref="A140:I140"/>
    <mergeCell ref="B141:I141"/>
    <mergeCell ref="B142:C142"/>
    <mergeCell ref="H142:I142"/>
    <mergeCell ref="D142:E142"/>
    <mergeCell ref="F142:G142"/>
    <mergeCell ref="E135:F135"/>
    <mergeCell ref="E137:F137"/>
    <mergeCell ref="E131:F132"/>
    <mergeCell ref="E133:F133"/>
    <mergeCell ref="G133:I133"/>
    <mergeCell ref="A134:I134"/>
    <mergeCell ref="B135:C135"/>
    <mergeCell ref="H135:I135"/>
    <mergeCell ref="B136:I136"/>
    <mergeCell ref="A122:I122"/>
    <mergeCell ref="A123:I123"/>
    <mergeCell ref="B124:E124"/>
    <mergeCell ref="F124:I124"/>
    <mergeCell ref="A125:I125"/>
    <mergeCell ref="A126:I126"/>
    <mergeCell ref="E127:G127"/>
    <mergeCell ref="G131:G132"/>
    <mergeCell ref="H131:H132"/>
    <mergeCell ref="C127:D127"/>
    <mergeCell ref="B128:D128"/>
    <mergeCell ref="E128:F128"/>
    <mergeCell ref="G128:I128"/>
    <mergeCell ref="B129:I129"/>
    <mergeCell ref="B130:I130"/>
    <mergeCell ref="I131:I132"/>
    <mergeCell ref="F106:G106"/>
    <mergeCell ref="H106:I106"/>
    <mergeCell ref="A116:I116"/>
    <mergeCell ref="B117:H117"/>
    <mergeCell ref="B118:H118"/>
    <mergeCell ref="B119:H119"/>
    <mergeCell ref="A121:I121"/>
    <mergeCell ref="B106:C106"/>
    <mergeCell ref="D106:E106"/>
    <mergeCell ref="B107:C107"/>
    <mergeCell ref="D107:E107"/>
    <mergeCell ref="F107:G107"/>
    <mergeCell ref="H107:I107"/>
    <mergeCell ref="B108:C108"/>
    <mergeCell ref="D108:E108"/>
    <mergeCell ref="F108:G108"/>
    <mergeCell ref="H108:I108"/>
    <mergeCell ref="A109:I109"/>
    <mergeCell ref="B110:D110"/>
    <mergeCell ref="F110:I110"/>
    <mergeCell ref="B111:I111"/>
    <mergeCell ref="B112:I112"/>
    <mergeCell ref="F113:I113"/>
    <mergeCell ref="E115:G115"/>
    <mergeCell ref="B96:I96"/>
    <mergeCell ref="E97:F97"/>
    <mergeCell ref="B98:I98"/>
    <mergeCell ref="F102:G102"/>
    <mergeCell ref="H102:I102"/>
    <mergeCell ref="B99:D99"/>
    <mergeCell ref="E99:F99"/>
    <mergeCell ref="G99:I99"/>
    <mergeCell ref="A100:I100"/>
    <mergeCell ref="B101:I101"/>
    <mergeCell ref="B102:C102"/>
    <mergeCell ref="D102:E102"/>
    <mergeCell ref="E91:F92"/>
    <mergeCell ref="G91:G92"/>
    <mergeCell ref="H91:H92"/>
    <mergeCell ref="I91:I92"/>
    <mergeCell ref="E93:F93"/>
    <mergeCell ref="G93:I93"/>
    <mergeCell ref="A94:I94"/>
    <mergeCell ref="B95:C95"/>
    <mergeCell ref="E95:F95"/>
    <mergeCell ref="H95:I95"/>
    <mergeCell ref="A85:I85"/>
    <mergeCell ref="A86:I86"/>
    <mergeCell ref="C87:D87"/>
    <mergeCell ref="E87:G87"/>
    <mergeCell ref="B88:D88"/>
    <mergeCell ref="G88:I88"/>
    <mergeCell ref="B89:I89"/>
    <mergeCell ref="B90:I90"/>
    <mergeCell ref="E88:F88"/>
    <mergeCell ref="A76:I76"/>
    <mergeCell ref="B77:H77"/>
    <mergeCell ref="B78:H78"/>
    <mergeCell ref="B79:H79"/>
    <mergeCell ref="A81:I81"/>
    <mergeCell ref="A82:I82"/>
    <mergeCell ref="A83:I83"/>
    <mergeCell ref="B84:E84"/>
    <mergeCell ref="F84:I84"/>
    <mergeCell ref="B70:D70"/>
    <mergeCell ref="F70:I70"/>
    <mergeCell ref="B71:I71"/>
    <mergeCell ref="B72:I72"/>
    <mergeCell ref="F73:I73"/>
    <mergeCell ref="E75:G75"/>
    <mergeCell ref="H75:I75"/>
    <mergeCell ref="B73:D73"/>
    <mergeCell ref="A74:B74"/>
    <mergeCell ref="C74:D74"/>
    <mergeCell ref="E74:G74"/>
    <mergeCell ref="H74:I74"/>
    <mergeCell ref="A75:B75"/>
    <mergeCell ref="C75:D75"/>
    <mergeCell ref="B67:C67"/>
    <mergeCell ref="D67:E67"/>
    <mergeCell ref="F67:G67"/>
    <mergeCell ref="H67:I67"/>
    <mergeCell ref="B68:C68"/>
    <mergeCell ref="D68:E68"/>
    <mergeCell ref="F68:G68"/>
    <mergeCell ref="H68:I68"/>
    <mergeCell ref="A69:I69"/>
    <mergeCell ref="F66:G66"/>
    <mergeCell ref="H66:I66"/>
    <mergeCell ref="B63:C63"/>
    <mergeCell ref="D63:E63"/>
    <mergeCell ref="F63:G63"/>
    <mergeCell ref="H63:I63"/>
    <mergeCell ref="D64:E64"/>
    <mergeCell ref="F64:G64"/>
    <mergeCell ref="H64:I64"/>
    <mergeCell ref="B64:C64"/>
    <mergeCell ref="B65:C65"/>
    <mergeCell ref="D65:E65"/>
    <mergeCell ref="F65:G65"/>
    <mergeCell ref="H65:I65"/>
    <mergeCell ref="B66:C66"/>
    <mergeCell ref="D66:E66"/>
    <mergeCell ref="E53:F53"/>
    <mergeCell ref="G53:I53"/>
    <mergeCell ref="A54:I54"/>
    <mergeCell ref="B55:C55"/>
    <mergeCell ref="E55:F55"/>
    <mergeCell ref="H55:I55"/>
    <mergeCell ref="B56:I56"/>
    <mergeCell ref="E57:F57"/>
    <mergeCell ref="B58:I58"/>
    <mergeCell ref="B48:D48"/>
    <mergeCell ref="G48:I48"/>
    <mergeCell ref="B49:I49"/>
    <mergeCell ref="B50:I50"/>
    <mergeCell ref="E48:F48"/>
    <mergeCell ref="E51:F52"/>
    <mergeCell ref="G51:G52"/>
    <mergeCell ref="H51:H52"/>
    <mergeCell ref="I51:I52"/>
    <mergeCell ref="A41:I41"/>
    <mergeCell ref="A42:I42"/>
    <mergeCell ref="A43:I43"/>
    <mergeCell ref="B44:E44"/>
    <mergeCell ref="F44:I44"/>
    <mergeCell ref="A45:I45"/>
    <mergeCell ref="A46:I46"/>
    <mergeCell ref="C47:D47"/>
    <mergeCell ref="E47:G47"/>
    <mergeCell ref="B32:I32"/>
    <mergeCell ref="B33:D33"/>
    <mergeCell ref="F33:I33"/>
    <mergeCell ref="F62:G62"/>
    <mergeCell ref="H62:I62"/>
    <mergeCell ref="B59:D59"/>
    <mergeCell ref="E59:F59"/>
    <mergeCell ref="G59:I59"/>
    <mergeCell ref="A60:I60"/>
    <mergeCell ref="B61:I61"/>
    <mergeCell ref="B62:C62"/>
    <mergeCell ref="D62:E62"/>
    <mergeCell ref="A34:B34"/>
    <mergeCell ref="C34:D34"/>
    <mergeCell ref="E34:G34"/>
    <mergeCell ref="H34:I34"/>
    <mergeCell ref="A35:B35"/>
    <mergeCell ref="C35:D35"/>
    <mergeCell ref="H35:I35"/>
    <mergeCell ref="E35:G35"/>
    <mergeCell ref="A36:I36"/>
    <mergeCell ref="B37:H37"/>
    <mergeCell ref="B38:H38"/>
    <mergeCell ref="B39:H39"/>
    <mergeCell ref="F30:I30"/>
    <mergeCell ref="B31:I31"/>
    <mergeCell ref="B27:C27"/>
    <mergeCell ref="D27:E27"/>
    <mergeCell ref="F27:G27"/>
    <mergeCell ref="H27:I27"/>
    <mergeCell ref="D28:E28"/>
    <mergeCell ref="B28:C28"/>
    <mergeCell ref="A29:I29"/>
    <mergeCell ref="B18:I18"/>
    <mergeCell ref="B19:D19"/>
    <mergeCell ref="E19:F19"/>
    <mergeCell ref="G19:I19"/>
    <mergeCell ref="A20:I20"/>
    <mergeCell ref="B21:I21"/>
    <mergeCell ref="A1:I1"/>
    <mergeCell ref="A2:I2"/>
    <mergeCell ref="A3:I3"/>
    <mergeCell ref="B4:E4"/>
    <mergeCell ref="F4:I4"/>
    <mergeCell ref="A5:I5"/>
    <mergeCell ref="A6:I6"/>
    <mergeCell ref="C7:D7"/>
    <mergeCell ref="E7:G7"/>
    <mergeCell ref="D26:E26"/>
    <mergeCell ref="F26:G26"/>
    <mergeCell ref="H26:I26"/>
    <mergeCell ref="F28:G28"/>
    <mergeCell ref="H28:I28"/>
    <mergeCell ref="B26:C26"/>
    <mergeCell ref="B30:D30"/>
    <mergeCell ref="B8:D8"/>
    <mergeCell ref="E8:F8"/>
    <mergeCell ref="G8:I8"/>
    <mergeCell ref="B9:I9"/>
    <mergeCell ref="B10:I10"/>
    <mergeCell ref="E11:F12"/>
    <mergeCell ref="G11:G12"/>
    <mergeCell ref="H11:H12"/>
    <mergeCell ref="I11:I12"/>
    <mergeCell ref="E13:F13"/>
    <mergeCell ref="G13:I13"/>
    <mergeCell ref="A14:I14"/>
    <mergeCell ref="B15:C15"/>
    <mergeCell ref="E15:F15"/>
    <mergeCell ref="H15:I15"/>
    <mergeCell ref="B16:I16"/>
    <mergeCell ref="E17:F17"/>
    <mergeCell ref="B22:C22"/>
    <mergeCell ref="B23:C23"/>
    <mergeCell ref="D23:E23"/>
    <mergeCell ref="F23:G23"/>
    <mergeCell ref="H23:I23"/>
    <mergeCell ref="B24:C24"/>
    <mergeCell ref="D24:E24"/>
    <mergeCell ref="B25:C25"/>
    <mergeCell ref="D25:E25"/>
    <mergeCell ref="F25:G25"/>
    <mergeCell ref="H25:I25"/>
    <mergeCell ref="D22:E22"/>
    <mergeCell ref="F22:G22"/>
    <mergeCell ref="H22:I22"/>
    <mergeCell ref="F24:G24"/>
    <mergeCell ref="H24:I24"/>
  </mergeCells>
  <dataValidations disablePrompts="1" count="39">
    <dataValidation allowBlank="1" showInputMessage="1" showErrorMessage="1" prompt="Relacionar el campo modificado y una breve descripción del cambio realizado" sqref="B324 B366 B408" xr:uid="{00000000-0002-0000-0100-000000000000}"/>
    <dataValidation allowBlank="1" showInputMessage="1" showErrorMessage="1" prompt="Se genera una versión nueva cada vez que se realice un cambio relacionado con el  indicador" sqref="I324 I366 I408" xr:uid="{00000000-0002-0000-0100-000001000000}"/>
    <dataValidation allowBlank="1" showInputMessage="1" showErrorMessage="1" prompt="Es la fecha de finalización de la medición del indicador " sqref="E298 E340 E382" xr:uid="{00000000-0002-0000-0100-000002000000}"/>
    <dataValidation allowBlank="1" showInputMessage="1" showErrorMessage="1" prompt="Indicar el nombre que recibe la gráfica" sqref="A319 A361 A403" xr:uid="{00000000-0002-0000-0100-000003000000}"/>
    <dataValidation allowBlank="1" showInputMessage="1" showErrorMessage="1" prompt="Tipo de nivel de agregación de la información que puede ser por estrato, deciles, quintiles, género, grupos poblaciones, manzanas, barrios, UPZ, localidades, etc." sqref="A318 A360 A402" xr:uid="{00000000-0002-0000-0100-000004000000}"/>
    <dataValidation allowBlank="1" showInputMessage="1" showErrorMessage="1" prompt="Indicar el origen de la gráfica: Link/ base de datos / drive/ pág web" sqref="E317 E359 E401" xr:uid="{00000000-0002-0000-0100-000005000000}"/>
    <dataValidation allowBlank="1" showInputMessage="1" showErrorMessage="1" prompt="Forma en que se presenta gráficamente el indicador: torta, barras, mapas, líneas, dispersión, histograma, caja-y-bigotes, etc." sqref="A317 A359 A401" xr:uid="{00000000-0002-0000-0100-000006000000}"/>
    <dataValidation allowBlank="1" showInputMessage="1" showErrorMessage="1" prompt="Indicar el tipo de variable: alfanumérico, texto, cadena, entero, etc." sqref="A312 A354 A396" xr:uid="{00000000-0002-0000-0100-000007000000}"/>
    <dataValidation allowBlank="1" showInputMessage="1" showErrorMessage="1" prompt="Indicar la metodología utilizada y/o aspectos a tener en cuenta para la medición del indicador. ej suma de variables_x000a_" sqref="E306:F306 E348:F348 E390:F390" xr:uid="{00000000-0002-0000-0100-000008000000}"/>
    <dataValidation allowBlank="1" showInputMessage="1" showErrorMessage="1" prompt="Relacionar el sistema de información (si aplica) de la fuente u origen de datos del indicador. ej Sistema de información estadística de apoyo territorial SIEAT del DANE" sqref="G302 G344 G386" xr:uid="{00000000-0002-0000-0100-000009000000}"/>
    <dataValidation allowBlank="1" showInputMessage="1" showErrorMessage="1" prompt="Se debe hacer mención al tipo de formato de la fuente y origen de datos, pueder ser Excel, pdf, archivo plano, shapefile, entre otros. " sqref="D302 D344 D386" xr:uid="{00000000-0002-0000-0100-00000A000000}"/>
    <dataValidation allowBlank="1" showInputMessage="1" showErrorMessage="1" prompt="Señalar la información adicional que debe agregarse en la gráfica para dar mayor claridad de la información que se está presentando." sqref="A320 A362 A404" xr:uid="{00000000-0002-0000-0100-00000B000000}"/>
    <dataValidation allowBlank="1" showInputMessage="1" showErrorMessage="1" prompt="Corresponde al número asignado para el Indicador/ Número de Meta_x000a_" sqref="A294 A336 A378" xr:uid="{00000000-0002-0000-0100-00000C000000}"/>
    <dataValidation allowBlank="1" showInputMessage="1" showErrorMessage="1" prompt="Corresponde al código y nombre del proceso que ampara el indicador conforme al mapa de procesos de la entidad._x000a_Área al cual está asociado el indicador" sqref="C294 C336 C378" xr:uid="{00000000-0002-0000-0100-00000D000000}"/>
    <dataValidation allowBlank="1" showInputMessage="1" showErrorMessage="1" prompt="Subsecretaria a la cual esta adscrita la dependencia responsable" sqref="A295 A337 A379" xr:uid="{00000000-0002-0000-0100-00000E000000}"/>
    <dataValidation allowBlank="1" showInputMessage="1" showErrorMessage="1" prompt="Corresponde a la dependencia responsable de la_x000a_construcción y seguimiento al indicador" sqref="E295 E337 E379" xr:uid="{00000000-0002-0000-0100-00000F000000}"/>
    <dataValidation allowBlank="1" showInputMessage="1" showErrorMessage="1" prompt="En este espacio se relacionará el tema bajo el cual se define el indicador_x000a_1. Proyecto de inversión_x000a_2. Meta PDD_x000a_3. Meta de gestión_x000a_4. Otro tipo de indicador_x000a_" sqref="A296 A338 A380" xr:uid="{00000000-0002-0000-0100-000010000000}"/>
    <dataValidation allowBlank="1" showInputMessage="1" showErrorMessage="1" prompt="Se refiere a la denominación dada al indicador,que exprese la característica, el evento o el hecho que se pretende medir con el mismo. " sqref="A297 A339 A381" xr:uid="{00000000-0002-0000-0100-000011000000}"/>
    <dataValidation allowBlank="1" showInputMessage="1" showErrorMessage="1" prompt="Indica la periodicidad en que se reporta el indicador (Anual, Semestral, Trimestral, Bimestral o Mensual)" sqref="E304 E346 E388" xr:uid="{00000000-0002-0000-0100-000012000000}"/>
    <dataValidation allowBlank="1" showInputMessage="1" showErrorMessage="1" prompt="Corresponde al valor total obtenido y reportado por las Áreas en la vigencia inmediatamente anterior. En el caso de que no exista se colocará “No Aplica - N/A”" sqref="H304 H346 H388" xr:uid="{00000000-0002-0000-0100-000013000000}"/>
    <dataValidation allowBlank="1" showInputMessage="1" showErrorMessage="1" prompt="Corresponde al día, mes y año en que la dependencia realiza la programación de los indicadores a efectuar seguimiento en la vigencia" sqref="A298 A340 A382" xr:uid="{00000000-0002-0000-0100-000014000000}"/>
    <dataValidation allowBlank="1" showInputMessage="1" showErrorMessage="1" prompt="Es la fecha de inicio de la medición del indicador en la_x000a_vigencia. (Ej: enero de 2020)" sqref="A299 A341 A383" xr:uid="{00000000-0002-0000-0100-000015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300 A342 A384" xr:uid="{00000000-0002-0000-0100-000016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300 C342 C384" xr:uid="{00000000-0002-0000-0100-000017000000}"/>
    <dataValidation allowBlank="1" showInputMessage="1" showErrorMessage="1" prompt="Campo destinado para registrar una breve justificación cuando el valor de la meta sea inferior a la línea base_x000a_" sqref="E300 E342 E384" xr:uid="{00000000-0002-0000-0100-000018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302 A344 A386" xr:uid="{00000000-0002-0000-0100-000019000000}"/>
    <dataValidation allowBlank="1" showInputMessage="1" showErrorMessage="1" prompt="Es  la cuantificación o unidad de medida de lo que se pretende medir con el indicador, ej: Km, m, km/hora, personas, etc" sqref="A303 A345 A387" xr:uid="{00000000-0002-0000-0100-00001A000000}"/>
    <dataValidation allowBlank="1" showInputMessage="1" showErrorMessage="1" prompt="Define si el indicador es de eficacia, eficiencia, efectividad, o calidad._x000a_Guía para la construcción y análisis de indicadores de gestión V.4_DAFP" sqref="C304 C346 C388" xr:uid="{00000000-0002-0000-0100-00001B000000}"/>
    <dataValidation allowBlank="1" showInputMessage="1" showErrorMessage="1" prompt="Señalar la justificación y/o normatividad que le aplique para el diseño del indicador (PMM, PDD, Decretos, etc)" sqref="A305 A347 A389" xr:uid="{00000000-0002-0000-0100-00001C000000}"/>
    <dataValidation allowBlank="1" showInputMessage="1" showErrorMessage="1" prompt="Propósito que se pretende alcanzar con la medición de dicho indicador, es decir, la finalidad e importancia del indicador." sqref="A306 A348 A390" xr:uid="{00000000-0002-0000-0100-00001D000000}"/>
    <dataValidation allowBlank="1" showInputMessage="1" showErrorMessage="1" prompt="Representación matemática del cálculo del indicador. La fórmula se debe presentar con siglas claras o abreviación de variables" sqref="A308 A350 A392" xr:uid="{00000000-0002-0000-0100-00001E000000}"/>
    <dataValidation allowBlank="1" showInputMessage="1" showErrorMessage="1" prompt="Presente el nombre de cada una de las variables a partir de las cuales se construye la fórmula del indicador." sqref="A310 A352 A394" xr:uid="{00000000-0002-0000-0100-00001F000000}"/>
    <dataValidation allowBlank="1" showInputMessage="1" showErrorMessage="1" prompt="Indicar el parámetro de referencia para la medición, de acuerdo con la(s) variable(s) establecidas, Ejemplo: porcentaje, número, kilo, grados, hectáreas, personas, hogares, etc." sqref="A311 A353 A395" xr:uid="{00000000-0002-0000-0100-000020000000}"/>
    <dataValidation allowBlank="1" showInputMessage="1" showErrorMessage="1" prompt="Indica la periodicidad en que se reporta la variable (Anual, Semestral, Trimestral, Bimestral o Mensual)" sqref="A313 A355 A397" xr:uid="{00000000-0002-0000-0100-000021000000}"/>
    <dataValidation allowBlank="1" showInputMessage="1" showErrorMessage="1" prompt="Describe de dónde se obtiene la información_x000a_para alimentar o establecer la información de la variable" sqref="A314 A356 A398" xr:uid="{00000000-0002-0000-0100-000022000000}"/>
    <dataValidation allowBlank="1" showInputMessage="1" showErrorMessage="1" prompt="Descripción corta que explique el contenido, objeto o lo que mide la variable que compone el indicador._x000a_" sqref="A315 A357 A399" xr:uid="{00000000-0002-0000-0100-000023000000}"/>
    <dataValidation allowBlank="1" showInputMessage="1" showErrorMessage="1" prompt="Señalar el enlace donde está publicados los resultados del indicador. (Si aplica)" sqref="E320 E362 E404" xr:uid="{00000000-0002-0000-0100-000024000000}"/>
    <dataValidation allowBlank="1" showInputMessage="1" showErrorMessage="1" prompt="Corresponde al tipo de proceso (Misional, Estratégico, de Apoyo o de Evaluación), conforme al mapa de procesos de la entidad." sqref="H294:I294 H336:I336 H378:I378" xr:uid="{00000000-0002-0000-0100-000025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304 A346 A388" xr:uid="{00000000-0002-0000-0100-000026000000}"/>
  </dataValidations>
  <pageMargins left="0.7" right="0.7" top="0.75" bottom="0.75" header="0" footer="0"/>
  <pageSetup paperSize="9" orientation="portrait" r:id="rId1"/>
  <colBreaks count="1" manualBreakCount="1">
    <brk id="1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B2:D187"/>
  <sheetViews>
    <sheetView workbookViewId="0"/>
  </sheetViews>
  <sheetFormatPr baseColWidth="10" defaultColWidth="14.42578125" defaultRowHeight="15" customHeight="1" x14ac:dyDescent="0.25"/>
  <cols>
    <col min="1" max="1" width="4.42578125" customWidth="1"/>
    <col min="2" max="2" width="3.28515625" customWidth="1"/>
    <col min="3" max="3" width="9.28515625" customWidth="1"/>
    <col min="4" max="4" width="198.7109375" customWidth="1"/>
    <col min="5" max="26" width="9.28515625" customWidth="1"/>
  </cols>
  <sheetData>
    <row r="2" spans="2:4" ht="14.25" customHeight="1" x14ac:dyDescent="0.25">
      <c r="B2" s="420">
        <v>1</v>
      </c>
      <c r="C2" s="423" t="s">
        <v>175</v>
      </c>
      <c r="D2" s="424"/>
    </row>
    <row r="3" spans="2:4" ht="14.25" customHeight="1" x14ac:dyDescent="0.25">
      <c r="B3" s="421"/>
      <c r="C3" s="21">
        <v>1</v>
      </c>
      <c r="D3" s="22" t="s">
        <v>176</v>
      </c>
    </row>
    <row r="4" spans="2:4" ht="14.25" customHeight="1" x14ac:dyDescent="0.25">
      <c r="B4" s="421"/>
      <c r="C4" s="21">
        <v>2</v>
      </c>
      <c r="D4" s="22" t="s">
        <v>177</v>
      </c>
    </row>
    <row r="5" spans="2:4" ht="14.25" customHeight="1" x14ac:dyDescent="0.25">
      <c r="B5" s="421"/>
      <c r="C5" s="21">
        <v>3</v>
      </c>
      <c r="D5" s="22" t="s">
        <v>178</v>
      </c>
    </row>
    <row r="6" spans="2:4" ht="14.25" customHeight="1" x14ac:dyDescent="0.25">
      <c r="B6" s="421"/>
      <c r="C6" s="21">
        <v>4</v>
      </c>
      <c r="D6" s="22" t="s">
        <v>179</v>
      </c>
    </row>
    <row r="7" spans="2:4" ht="14.25" customHeight="1" x14ac:dyDescent="0.25">
      <c r="B7" s="421"/>
      <c r="C7" s="21">
        <v>5</v>
      </c>
      <c r="D7" s="22" t="s">
        <v>180</v>
      </c>
    </row>
    <row r="8" spans="2:4" ht="14.25" customHeight="1" x14ac:dyDescent="0.25">
      <c r="B8" s="421"/>
      <c r="C8" s="21">
        <v>6</v>
      </c>
      <c r="D8" s="22" t="s">
        <v>181</v>
      </c>
    </row>
    <row r="9" spans="2:4" ht="14.25" customHeight="1" x14ac:dyDescent="0.25">
      <c r="B9" s="422"/>
      <c r="C9" s="21">
        <v>7</v>
      </c>
      <c r="D9" s="22" t="s">
        <v>182</v>
      </c>
    </row>
    <row r="10" spans="2:4" ht="14.25" customHeight="1" x14ac:dyDescent="0.25">
      <c r="B10" s="420">
        <v>2</v>
      </c>
      <c r="C10" s="423" t="s">
        <v>183</v>
      </c>
      <c r="D10" s="424"/>
    </row>
    <row r="11" spans="2:4" ht="14.25" customHeight="1" x14ac:dyDescent="0.25">
      <c r="B11" s="421"/>
      <c r="C11" s="21">
        <v>8</v>
      </c>
      <c r="D11" s="22" t="s">
        <v>184</v>
      </c>
    </row>
    <row r="12" spans="2:4" ht="14.25" customHeight="1" x14ac:dyDescent="0.25">
      <c r="B12" s="421"/>
      <c r="C12" s="21">
        <v>9</v>
      </c>
      <c r="D12" s="22" t="s">
        <v>185</v>
      </c>
    </row>
    <row r="13" spans="2:4" ht="14.25" customHeight="1" x14ac:dyDescent="0.25">
      <c r="B13" s="421"/>
      <c r="C13" s="21">
        <v>10</v>
      </c>
      <c r="D13" s="22" t="s">
        <v>186</v>
      </c>
    </row>
    <row r="14" spans="2:4" ht="14.25" customHeight="1" x14ac:dyDescent="0.25">
      <c r="B14" s="421"/>
      <c r="C14" s="21">
        <v>11</v>
      </c>
      <c r="D14" s="22" t="s">
        <v>187</v>
      </c>
    </row>
    <row r="15" spans="2:4" ht="14.25" customHeight="1" x14ac:dyDescent="0.25">
      <c r="B15" s="421"/>
      <c r="C15" s="21">
        <v>12</v>
      </c>
      <c r="D15" s="22" t="s">
        <v>188</v>
      </c>
    </row>
    <row r="16" spans="2:4" ht="14.25" customHeight="1" x14ac:dyDescent="0.25">
      <c r="B16" s="421"/>
      <c r="C16" s="21">
        <v>13</v>
      </c>
      <c r="D16" s="22" t="s">
        <v>189</v>
      </c>
    </row>
    <row r="17" spans="2:4" ht="14.25" customHeight="1" x14ac:dyDescent="0.25">
      <c r="B17" s="421"/>
      <c r="C17" s="21">
        <v>14</v>
      </c>
      <c r="D17" s="22" t="s">
        <v>190</v>
      </c>
    </row>
    <row r="18" spans="2:4" ht="14.25" customHeight="1" x14ac:dyDescent="0.25">
      <c r="B18" s="422"/>
      <c r="C18" s="21">
        <v>15</v>
      </c>
      <c r="D18" s="22" t="s">
        <v>191</v>
      </c>
    </row>
    <row r="19" spans="2:4" ht="14.25" customHeight="1" x14ac:dyDescent="0.25">
      <c r="B19" s="420">
        <v>3</v>
      </c>
      <c r="C19" s="423" t="s">
        <v>192</v>
      </c>
      <c r="D19" s="424"/>
    </row>
    <row r="20" spans="2:4" ht="14.25" customHeight="1" x14ac:dyDescent="0.25">
      <c r="B20" s="421"/>
      <c r="C20" s="21">
        <v>16</v>
      </c>
      <c r="D20" s="22" t="s">
        <v>193</v>
      </c>
    </row>
    <row r="21" spans="2:4" ht="14.25" customHeight="1" x14ac:dyDescent="0.25">
      <c r="B21" s="421"/>
      <c r="C21" s="21">
        <v>17</v>
      </c>
      <c r="D21" s="22" t="s">
        <v>194</v>
      </c>
    </row>
    <row r="22" spans="2:4" ht="14.25" customHeight="1" x14ac:dyDescent="0.25">
      <c r="B22" s="421"/>
      <c r="C22" s="21">
        <v>18</v>
      </c>
      <c r="D22" s="22" t="s">
        <v>195</v>
      </c>
    </row>
    <row r="23" spans="2:4" ht="14.25" customHeight="1" x14ac:dyDescent="0.25">
      <c r="B23" s="421"/>
      <c r="C23" s="21">
        <v>19</v>
      </c>
      <c r="D23" s="22" t="s">
        <v>196</v>
      </c>
    </row>
    <row r="24" spans="2:4" ht="14.25" customHeight="1" x14ac:dyDescent="0.25">
      <c r="B24" s="421"/>
      <c r="C24" s="21">
        <v>20</v>
      </c>
      <c r="D24" s="22" t="s">
        <v>197</v>
      </c>
    </row>
    <row r="25" spans="2:4" ht="14.25" customHeight="1" x14ac:dyDescent="0.25">
      <c r="B25" s="421"/>
      <c r="C25" s="23">
        <v>21</v>
      </c>
      <c r="D25" s="24" t="s">
        <v>198</v>
      </c>
    </row>
    <row r="26" spans="2:4" ht="14.25" customHeight="1" x14ac:dyDescent="0.25">
      <c r="B26" s="421"/>
      <c r="C26" s="21">
        <v>22</v>
      </c>
      <c r="D26" s="22" t="s">
        <v>199</v>
      </c>
    </row>
    <row r="27" spans="2:4" ht="14.25" customHeight="1" x14ac:dyDescent="0.25">
      <c r="B27" s="421"/>
      <c r="C27" s="21">
        <v>23</v>
      </c>
      <c r="D27" s="22" t="s">
        <v>200</v>
      </c>
    </row>
    <row r="28" spans="2:4" ht="14.25" customHeight="1" x14ac:dyDescent="0.25">
      <c r="B28" s="421"/>
      <c r="C28" s="21">
        <v>24</v>
      </c>
      <c r="D28" s="22" t="s">
        <v>201</v>
      </c>
    </row>
    <row r="29" spans="2:4" ht="14.25" customHeight="1" x14ac:dyDescent="0.25">
      <c r="B29" s="421"/>
      <c r="C29" s="21">
        <v>25</v>
      </c>
      <c r="D29" s="22" t="s">
        <v>202</v>
      </c>
    </row>
    <row r="30" spans="2:4" ht="14.25" customHeight="1" x14ac:dyDescent="0.25">
      <c r="B30" s="421"/>
      <c r="C30" s="21">
        <v>26</v>
      </c>
      <c r="D30" s="22" t="s">
        <v>203</v>
      </c>
    </row>
    <row r="31" spans="2:4" ht="14.25" customHeight="1" x14ac:dyDescent="0.25">
      <c r="B31" s="421"/>
      <c r="C31" s="21">
        <v>27</v>
      </c>
      <c r="D31" s="22" t="s">
        <v>204</v>
      </c>
    </row>
    <row r="32" spans="2:4" ht="14.25" customHeight="1" x14ac:dyDescent="0.25">
      <c r="B32" s="422"/>
      <c r="C32" s="21">
        <v>28</v>
      </c>
      <c r="D32" s="22" t="s">
        <v>205</v>
      </c>
    </row>
    <row r="33" spans="2:4" ht="14.25" customHeight="1" x14ac:dyDescent="0.25">
      <c r="B33" s="420">
        <v>4</v>
      </c>
      <c r="C33" s="423" t="s">
        <v>206</v>
      </c>
      <c r="D33" s="424"/>
    </row>
    <row r="34" spans="2:4" ht="14.25" customHeight="1" x14ac:dyDescent="0.25">
      <c r="B34" s="421"/>
      <c r="C34" s="21">
        <v>29</v>
      </c>
      <c r="D34" s="22" t="s">
        <v>207</v>
      </c>
    </row>
    <row r="35" spans="2:4" ht="14.25" customHeight="1" x14ac:dyDescent="0.25">
      <c r="B35" s="421"/>
      <c r="C35" s="21">
        <v>30</v>
      </c>
      <c r="D35" s="22" t="s">
        <v>208</v>
      </c>
    </row>
    <row r="36" spans="2:4" ht="14.25" customHeight="1" x14ac:dyDescent="0.25">
      <c r="B36" s="421"/>
      <c r="C36" s="21">
        <v>31</v>
      </c>
      <c r="D36" s="22" t="s">
        <v>209</v>
      </c>
    </row>
    <row r="37" spans="2:4" ht="14.25" customHeight="1" x14ac:dyDescent="0.25">
      <c r="B37" s="421"/>
      <c r="C37" s="21">
        <v>32</v>
      </c>
      <c r="D37" s="22" t="s">
        <v>210</v>
      </c>
    </row>
    <row r="38" spans="2:4" ht="14.25" customHeight="1" x14ac:dyDescent="0.25">
      <c r="B38" s="421"/>
      <c r="C38" s="21">
        <v>33</v>
      </c>
      <c r="D38" s="22" t="s">
        <v>211</v>
      </c>
    </row>
    <row r="39" spans="2:4" ht="14.25" customHeight="1" x14ac:dyDescent="0.25">
      <c r="B39" s="421"/>
      <c r="C39" s="21">
        <v>34</v>
      </c>
      <c r="D39" s="22" t="s">
        <v>212</v>
      </c>
    </row>
    <row r="40" spans="2:4" ht="14.25" customHeight="1" x14ac:dyDescent="0.25">
      <c r="B40" s="421"/>
      <c r="C40" s="21">
        <v>35</v>
      </c>
      <c r="D40" s="22" t="s">
        <v>213</v>
      </c>
    </row>
    <row r="41" spans="2:4" ht="14.25" customHeight="1" x14ac:dyDescent="0.25">
      <c r="B41" s="421"/>
      <c r="C41" s="21">
        <v>36</v>
      </c>
      <c r="D41" s="22" t="s">
        <v>214</v>
      </c>
    </row>
    <row r="42" spans="2:4" ht="14.25" customHeight="1" x14ac:dyDescent="0.25">
      <c r="B42" s="421"/>
      <c r="C42" s="21">
        <v>37</v>
      </c>
      <c r="D42" s="22" t="s">
        <v>215</v>
      </c>
    </row>
    <row r="43" spans="2:4" ht="14.25" customHeight="1" x14ac:dyDescent="0.25">
      <c r="B43" s="422"/>
      <c r="C43" s="21">
        <v>38</v>
      </c>
      <c r="D43" s="22" t="s">
        <v>216</v>
      </c>
    </row>
    <row r="44" spans="2:4" ht="14.25" customHeight="1" x14ac:dyDescent="0.25">
      <c r="B44" s="420">
        <v>5</v>
      </c>
      <c r="C44" s="423" t="s">
        <v>217</v>
      </c>
      <c r="D44" s="424"/>
    </row>
    <row r="45" spans="2:4" ht="14.25" customHeight="1" x14ac:dyDescent="0.25">
      <c r="B45" s="421"/>
      <c r="C45" s="21">
        <v>39</v>
      </c>
      <c r="D45" s="22" t="s">
        <v>218</v>
      </c>
    </row>
    <row r="46" spans="2:4" ht="14.25" customHeight="1" x14ac:dyDescent="0.25">
      <c r="B46" s="421"/>
      <c r="C46" s="21">
        <v>40</v>
      </c>
      <c r="D46" s="22" t="s">
        <v>219</v>
      </c>
    </row>
    <row r="47" spans="2:4" ht="14.25" customHeight="1" x14ac:dyDescent="0.25">
      <c r="B47" s="421"/>
      <c r="C47" s="21">
        <v>41</v>
      </c>
      <c r="D47" s="22" t="s">
        <v>220</v>
      </c>
    </row>
    <row r="48" spans="2:4" ht="14.25" customHeight="1" x14ac:dyDescent="0.25">
      <c r="B48" s="421"/>
      <c r="C48" s="21">
        <v>42</v>
      </c>
      <c r="D48" s="22" t="s">
        <v>221</v>
      </c>
    </row>
    <row r="49" spans="2:4" ht="14.25" customHeight="1" x14ac:dyDescent="0.25">
      <c r="B49" s="421"/>
      <c r="C49" s="21">
        <v>43</v>
      </c>
      <c r="D49" s="22" t="s">
        <v>222</v>
      </c>
    </row>
    <row r="50" spans="2:4" ht="14.25" customHeight="1" x14ac:dyDescent="0.25">
      <c r="B50" s="421"/>
      <c r="C50" s="21">
        <v>44</v>
      </c>
      <c r="D50" s="22" t="s">
        <v>223</v>
      </c>
    </row>
    <row r="51" spans="2:4" ht="14.25" customHeight="1" x14ac:dyDescent="0.25">
      <c r="B51" s="421"/>
      <c r="C51" s="21">
        <v>45</v>
      </c>
      <c r="D51" s="22" t="s">
        <v>224</v>
      </c>
    </row>
    <row r="52" spans="2:4" ht="14.25" customHeight="1" x14ac:dyDescent="0.25">
      <c r="B52" s="421"/>
      <c r="C52" s="21">
        <v>46</v>
      </c>
      <c r="D52" s="22" t="s">
        <v>225</v>
      </c>
    </row>
    <row r="53" spans="2:4" ht="14.25" customHeight="1" x14ac:dyDescent="0.25">
      <c r="B53" s="422"/>
      <c r="C53" s="21">
        <v>47</v>
      </c>
      <c r="D53" s="22" t="s">
        <v>226</v>
      </c>
    </row>
    <row r="54" spans="2:4" ht="14.25" customHeight="1" x14ac:dyDescent="0.25">
      <c r="B54" s="420">
        <v>6</v>
      </c>
      <c r="C54" s="423" t="s">
        <v>227</v>
      </c>
      <c r="D54" s="424"/>
    </row>
    <row r="55" spans="2:4" ht="14.25" customHeight="1" x14ac:dyDescent="0.25">
      <c r="B55" s="421"/>
      <c r="C55" s="21">
        <v>48</v>
      </c>
      <c r="D55" s="22" t="s">
        <v>228</v>
      </c>
    </row>
    <row r="56" spans="2:4" ht="14.25" customHeight="1" x14ac:dyDescent="0.25">
      <c r="B56" s="421"/>
      <c r="C56" s="21">
        <v>49</v>
      </c>
      <c r="D56" s="22" t="s">
        <v>229</v>
      </c>
    </row>
    <row r="57" spans="2:4" ht="14.25" customHeight="1" x14ac:dyDescent="0.25">
      <c r="B57" s="421"/>
      <c r="C57" s="21">
        <v>50</v>
      </c>
      <c r="D57" s="22" t="s">
        <v>230</v>
      </c>
    </row>
    <row r="58" spans="2:4" ht="14.25" customHeight="1" x14ac:dyDescent="0.25">
      <c r="B58" s="421"/>
      <c r="C58" s="21">
        <v>51</v>
      </c>
      <c r="D58" s="22" t="s">
        <v>231</v>
      </c>
    </row>
    <row r="59" spans="2:4" ht="14.25" customHeight="1" x14ac:dyDescent="0.25">
      <c r="B59" s="421"/>
      <c r="C59" s="21">
        <v>52</v>
      </c>
      <c r="D59" s="22" t="s">
        <v>232</v>
      </c>
    </row>
    <row r="60" spans="2:4" ht="14.25" customHeight="1" x14ac:dyDescent="0.25">
      <c r="B60" s="421"/>
      <c r="C60" s="21">
        <v>53</v>
      </c>
      <c r="D60" s="22" t="s">
        <v>233</v>
      </c>
    </row>
    <row r="61" spans="2:4" ht="14.25" customHeight="1" x14ac:dyDescent="0.25">
      <c r="B61" s="421"/>
      <c r="C61" s="21">
        <v>54</v>
      </c>
      <c r="D61" s="22" t="s">
        <v>234</v>
      </c>
    </row>
    <row r="62" spans="2:4" ht="14.25" customHeight="1" x14ac:dyDescent="0.25">
      <c r="B62" s="422"/>
      <c r="C62" s="21">
        <v>55</v>
      </c>
      <c r="D62" s="22" t="s">
        <v>235</v>
      </c>
    </row>
    <row r="63" spans="2:4" ht="14.25" customHeight="1" x14ac:dyDescent="0.25">
      <c r="B63" s="420">
        <v>7</v>
      </c>
      <c r="C63" s="423" t="s">
        <v>236</v>
      </c>
      <c r="D63" s="424"/>
    </row>
    <row r="64" spans="2:4" ht="14.25" customHeight="1" x14ac:dyDescent="0.25">
      <c r="B64" s="421"/>
      <c r="C64" s="21">
        <v>56</v>
      </c>
      <c r="D64" s="22" t="s">
        <v>237</v>
      </c>
    </row>
    <row r="65" spans="2:4" ht="14.25" customHeight="1" x14ac:dyDescent="0.25">
      <c r="B65" s="421"/>
      <c r="C65" s="21">
        <v>57</v>
      </c>
      <c r="D65" s="22" t="s">
        <v>238</v>
      </c>
    </row>
    <row r="66" spans="2:4" ht="14.25" customHeight="1" x14ac:dyDescent="0.25">
      <c r="B66" s="421"/>
      <c r="C66" s="21">
        <v>58</v>
      </c>
      <c r="D66" s="22" t="s">
        <v>239</v>
      </c>
    </row>
    <row r="67" spans="2:4" ht="14.25" customHeight="1" x14ac:dyDescent="0.25">
      <c r="B67" s="421"/>
      <c r="C67" s="21">
        <v>59</v>
      </c>
      <c r="D67" s="22" t="s">
        <v>240</v>
      </c>
    </row>
    <row r="68" spans="2:4" ht="14.25" customHeight="1" x14ac:dyDescent="0.25">
      <c r="B68" s="422"/>
      <c r="C68" s="21">
        <v>60</v>
      </c>
      <c r="D68" s="22" t="s">
        <v>241</v>
      </c>
    </row>
    <row r="69" spans="2:4" ht="14.25" customHeight="1" x14ac:dyDescent="0.25">
      <c r="B69" s="420">
        <v>8</v>
      </c>
      <c r="C69" s="423" t="s">
        <v>242</v>
      </c>
      <c r="D69" s="424"/>
    </row>
    <row r="70" spans="2:4" ht="14.25" customHeight="1" x14ac:dyDescent="0.25">
      <c r="B70" s="421"/>
      <c r="C70" s="21">
        <v>61</v>
      </c>
      <c r="D70" s="22" t="s">
        <v>243</v>
      </c>
    </row>
    <row r="71" spans="2:4" ht="14.25" customHeight="1" x14ac:dyDescent="0.25">
      <c r="B71" s="421"/>
      <c r="C71" s="21">
        <v>62</v>
      </c>
      <c r="D71" s="22" t="s">
        <v>244</v>
      </c>
    </row>
    <row r="72" spans="2:4" ht="14.25" customHeight="1" x14ac:dyDescent="0.25">
      <c r="B72" s="421"/>
      <c r="C72" s="21">
        <v>63</v>
      </c>
      <c r="D72" s="22" t="s">
        <v>245</v>
      </c>
    </row>
    <row r="73" spans="2:4" ht="14.25" customHeight="1" x14ac:dyDescent="0.25">
      <c r="B73" s="421"/>
      <c r="C73" s="21">
        <v>64</v>
      </c>
      <c r="D73" s="22" t="s">
        <v>246</v>
      </c>
    </row>
    <row r="74" spans="2:4" ht="14.25" customHeight="1" x14ac:dyDescent="0.25">
      <c r="B74" s="421"/>
      <c r="C74" s="21">
        <v>65</v>
      </c>
      <c r="D74" s="22" t="s">
        <v>247</v>
      </c>
    </row>
    <row r="75" spans="2:4" ht="14.25" customHeight="1" x14ac:dyDescent="0.25">
      <c r="B75" s="421"/>
      <c r="C75" s="21">
        <v>66</v>
      </c>
      <c r="D75" s="22" t="s">
        <v>248</v>
      </c>
    </row>
    <row r="76" spans="2:4" ht="14.25" customHeight="1" x14ac:dyDescent="0.25">
      <c r="B76" s="421"/>
      <c r="C76" s="21">
        <v>67</v>
      </c>
      <c r="D76" s="22" t="s">
        <v>249</v>
      </c>
    </row>
    <row r="77" spans="2:4" ht="14.25" customHeight="1" x14ac:dyDescent="0.25">
      <c r="B77" s="421"/>
      <c r="C77" s="21">
        <v>68</v>
      </c>
      <c r="D77" s="22" t="s">
        <v>250</v>
      </c>
    </row>
    <row r="78" spans="2:4" ht="14.25" customHeight="1" x14ac:dyDescent="0.25">
      <c r="B78" s="421"/>
      <c r="C78" s="21">
        <v>69</v>
      </c>
      <c r="D78" s="22" t="s">
        <v>251</v>
      </c>
    </row>
    <row r="79" spans="2:4" ht="14.25" customHeight="1" x14ac:dyDescent="0.25">
      <c r="B79" s="421"/>
      <c r="C79" s="21">
        <v>70</v>
      </c>
      <c r="D79" s="22" t="s">
        <v>252</v>
      </c>
    </row>
    <row r="80" spans="2:4" ht="14.25" customHeight="1" x14ac:dyDescent="0.25">
      <c r="B80" s="421"/>
      <c r="C80" s="21">
        <v>71</v>
      </c>
      <c r="D80" s="22" t="s">
        <v>253</v>
      </c>
    </row>
    <row r="81" spans="2:4" ht="14.25" customHeight="1" x14ac:dyDescent="0.25">
      <c r="B81" s="422"/>
      <c r="C81" s="21">
        <v>72</v>
      </c>
      <c r="D81" s="22" t="s">
        <v>254</v>
      </c>
    </row>
    <row r="82" spans="2:4" ht="14.25" customHeight="1" x14ac:dyDescent="0.25">
      <c r="B82" s="420">
        <v>9</v>
      </c>
      <c r="C82" s="423" t="s">
        <v>255</v>
      </c>
      <c r="D82" s="424"/>
    </row>
    <row r="83" spans="2:4" ht="14.25" customHeight="1" x14ac:dyDescent="0.25">
      <c r="B83" s="421"/>
      <c r="C83" s="21">
        <v>73</v>
      </c>
      <c r="D83" s="22" t="s">
        <v>256</v>
      </c>
    </row>
    <row r="84" spans="2:4" ht="14.25" customHeight="1" x14ac:dyDescent="0.25">
      <c r="B84" s="421"/>
      <c r="C84" s="21">
        <v>74</v>
      </c>
      <c r="D84" s="22" t="s">
        <v>257</v>
      </c>
    </row>
    <row r="85" spans="2:4" ht="14.25" customHeight="1" x14ac:dyDescent="0.25">
      <c r="B85" s="421"/>
      <c r="C85" s="21">
        <v>75</v>
      </c>
      <c r="D85" s="22" t="s">
        <v>258</v>
      </c>
    </row>
    <row r="86" spans="2:4" ht="14.25" customHeight="1" x14ac:dyDescent="0.25">
      <c r="B86" s="421"/>
      <c r="C86" s="21">
        <v>76</v>
      </c>
      <c r="D86" s="22" t="s">
        <v>259</v>
      </c>
    </row>
    <row r="87" spans="2:4" ht="14.25" customHeight="1" x14ac:dyDescent="0.25">
      <c r="B87" s="421"/>
      <c r="C87" s="21">
        <v>77</v>
      </c>
      <c r="D87" s="22" t="s">
        <v>260</v>
      </c>
    </row>
    <row r="88" spans="2:4" ht="14.25" customHeight="1" x14ac:dyDescent="0.25">
      <c r="B88" s="421"/>
      <c r="C88" s="21">
        <v>78</v>
      </c>
      <c r="D88" s="22" t="s">
        <v>261</v>
      </c>
    </row>
    <row r="89" spans="2:4" ht="14.25" customHeight="1" x14ac:dyDescent="0.25">
      <c r="B89" s="421"/>
      <c r="C89" s="21">
        <v>79</v>
      </c>
      <c r="D89" s="22" t="s">
        <v>262</v>
      </c>
    </row>
    <row r="90" spans="2:4" ht="14.25" customHeight="1" x14ac:dyDescent="0.25">
      <c r="B90" s="422"/>
      <c r="C90" s="21">
        <v>80</v>
      </c>
      <c r="D90" s="22" t="s">
        <v>263</v>
      </c>
    </row>
    <row r="91" spans="2:4" ht="14.25" customHeight="1" x14ac:dyDescent="0.25">
      <c r="B91" s="420">
        <v>10</v>
      </c>
      <c r="C91" s="423" t="s">
        <v>264</v>
      </c>
      <c r="D91" s="424"/>
    </row>
    <row r="92" spans="2:4" ht="14.25" customHeight="1" x14ac:dyDescent="0.25">
      <c r="B92" s="421"/>
      <c r="C92" s="21">
        <v>81</v>
      </c>
      <c r="D92" s="22" t="s">
        <v>265</v>
      </c>
    </row>
    <row r="93" spans="2:4" ht="14.25" customHeight="1" x14ac:dyDescent="0.25">
      <c r="B93" s="421"/>
      <c r="C93" s="21">
        <v>82</v>
      </c>
      <c r="D93" s="22" t="s">
        <v>266</v>
      </c>
    </row>
    <row r="94" spans="2:4" ht="14.25" customHeight="1" x14ac:dyDescent="0.25">
      <c r="B94" s="421"/>
      <c r="C94" s="21">
        <v>83</v>
      </c>
      <c r="D94" s="22" t="s">
        <v>267</v>
      </c>
    </row>
    <row r="95" spans="2:4" ht="14.25" customHeight="1" x14ac:dyDescent="0.25">
      <c r="B95" s="421"/>
      <c r="C95" s="21">
        <v>84</v>
      </c>
      <c r="D95" s="22" t="s">
        <v>268</v>
      </c>
    </row>
    <row r="96" spans="2:4" ht="14.25" customHeight="1" x14ac:dyDescent="0.25">
      <c r="B96" s="421"/>
      <c r="C96" s="21">
        <v>85</v>
      </c>
      <c r="D96" s="22" t="s">
        <v>269</v>
      </c>
    </row>
    <row r="97" spans="2:4" ht="14.25" customHeight="1" x14ac:dyDescent="0.25">
      <c r="B97" s="421"/>
      <c r="C97" s="21">
        <v>86</v>
      </c>
      <c r="D97" s="22" t="s">
        <v>270</v>
      </c>
    </row>
    <row r="98" spans="2:4" ht="14.25" customHeight="1" x14ac:dyDescent="0.25">
      <c r="B98" s="421"/>
      <c r="C98" s="21">
        <v>87</v>
      </c>
      <c r="D98" s="22" t="s">
        <v>271</v>
      </c>
    </row>
    <row r="99" spans="2:4" ht="14.25" customHeight="1" x14ac:dyDescent="0.25">
      <c r="B99" s="421"/>
      <c r="C99" s="21">
        <v>88</v>
      </c>
      <c r="D99" s="22" t="s">
        <v>272</v>
      </c>
    </row>
    <row r="100" spans="2:4" ht="14.25" customHeight="1" x14ac:dyDescent="0.25">
      <c r="B100" s="421"/>
      <c r="C100" s="21">
        <v>89</v>
      </c>
      <c r="D100" s="22" t="s">
        <v>273</v>
      </c>
    </row>
    <row r="101" spans="2:4" ht="14.25" customHeight="1" x14ac:dyDescent="0.25">
      <c r="B101" s="422"/>
      <c r="C101" s="21">
        <v>90</v>
      </c>
      <c r="D101" s="22" t="s">
        <v>274</v>
      </c>
    </row>
    <row r="102" spans="2:4" ht="14.25" customHeight="1" x14ac:dyDescent="0.25">
      <c r="B102" s="420">
        <v>11</v>
      </c>
      <c r="C102" s="423" t="s">
        <v>275</v>
      </c>
      <c r="D102" s="424"/>
    </row>
    <row r="103" spans="2:4" ht="14.25" customHeight="1" x14ac:dyDescent="0.25">
      <c r="B103" s="421"/>
      <c r="C103" s="23">
        <v>91</v>
      </c>
      <c r="D103" s="24" t="s">
        <v>276</v>
      </c>
    </row>
    <row r="104" spans="2:4" ht="14.25" customHeight="1" x14ac:dyDescent="0.25">
      <c r="B104" s="421"/>
      <c r="C104" s="23">
        <v>92</v>
      </c>
      <c r="D104" s="24" t="s">
        <v>277</v>
      </c>
    </row>
    <row r="105" spans="2:4" ht="14.25" customHeight="1" x14ac:dyDescent="0.25">
      <c r="B105" s="421"/>
      <c r="C105" s="21">
        <v>93</v>
      </c>
      <c r="D105" s="22" t="s">
        <v>278</v>
      </c>
    </row>
    <row r="106" spans="2:4" ht="14.25" customHeight="1" x14ac:dyDescent="0.25">
      <c r="B106" s="421"/>
      <c r="C106" s="21">
        <v>94</v>
      </c>
      <c r="D106" s="22" t="s">
        <v>279</v>
      </c>
    </row>
    <row r="107" spans="2:4" ht="14.25" customHeight="1" x14ac:dyDescent="0.25">
      <c r="B107" s="421"/>
      <c r="C107" s="21">
        <v>95</v>
      </c>
      <c r="D107" s="22" t="s">
        <v>280</v>
      </c>
    </row>
    <row r="108" spans="2:4" ht="14.25" customHeight="1" x14ac:dyDescent="0.25">
      <c r="B108" s="421"/>
      <c r="C108" s="21">
        <v>96</v>
      </c>
      <c r="D108" s="22" t="s">
        <v>281</v>
      </c>
    </row>
    <row r="109" spans="2:4" ht="14.25" customHeight="1" x14ac:dyDescent="0.25">
      <c r="B109" s="421"/>
      <c r="C109" s="21">
        <v>97</v>
      </c>
      <c r="D109" s="22" t="s">
        <v>282</v>
      </c>
    </row>
    <row r="110" spans="2:4" ht="14.25" customHeight="1" x14ac:dyDescent="0.25">
      <c r="B110" s="421"/>
      <c r="C110" s="21">
        <v>98</v>
      </c>
      <c r="D110" s="22" t="s">
        <v>283</v>
      </c>
    </row>
    <row r="111" spans="2:4" ht="14.25" customHeight="1" x14ac:dyDescent="0.25">
      <c r="B111" s="421"/>
      <c r="C111" s="21">
        <v>99</v>
      </c>
      <c r="D111" s="22" t="s">
        <v>284</v>
      </c>
    </row>
    <row r="112" spans="2:4" ht="14.25" customHeight="1" x14ac:dyDescent="0.25">
      <c r="B112" s="422"/>
      <c r="C112" s="21">
        <v>100</v>
      </c>
      <c r="D112" s="22" t="s">
        <v>285</v>
      </c>
    </row>
    <row r="113" spans="2:4" ht="14.25" customHeight="1" x14ac:dyDescent="0.25">
      <c r="B113" s="420">
        <v>12</v>
      </c>
      <c r="C113" s="423" t="s">
        <v>286</v>
      </c>
      <c r="D113" s="424"/>
    </row>
    <row r="114" spans="2:4" ht="14.25" customHeight="1" x14ac:dyDescent="0.25">
      <c r="B114" s="421"/>
      <c r="C114" s="21">
        <v>101</v>
      </c>
      <c r="D114" s="22" t="s">
        <v>287</v>
      </c>
    </row>
    <row r="115" spans="2:4" ht="14.25" customHeight="1" x14ac:dyDescent="0.25">
      <c r="B115" s="421"/>
      <c r="C115" s="21">
        <v>102</v>
      </c>
      <c r="D115" s="22" t="s">
        <v>288</v>
      </c>
    </row>
    <row r="116" spans="2:4" ht="14.25" customHeight="1" x14ac:dyDescent="0.25">
      <c r="B116" s="421"/>
      <c r="C116" s="21">
        <v>103</v>
      </c>
      <c r="D116" s="22" t="s">
        <v>289</v>
      </c>
    </row>
    <row r="117" spans="2:4" ht="14.25" customHeight="1" x14ac:dyDescent="0.25">
      <c r="B117" s="421"/>
      <c r="C117" s="21">
        <v>104</v>
      </c>
      <c r="D117" s="22" t="s">
        <v>290</v>
      </c>
    </row>
    <row r="118" spans="2:4" ht="14.25" customHeight="1" x14ac:dyDescent="0.25">
      <c r="B118" s="421"/>
      <c r="C118" s="21">
        <v>105</v>
      </c>
      <c r="D118" s="22" t="s">
        <v>291</v>
      </c>
    </row>
    <row r="119" spans="2:4" ht="14.25" customHeight="1" x14ac:dyDescent="0.25">
      <c r="B119" s="421"/>
      <c r="C119" s="21">
        <v>106</v>
      </c>
      <c r="D119" s="22" t="s">
        <v>292</v>
      </c>
    </row>
    <row r="120" spans="2:4" ht="14.25" customHeight="1" x14ac:dyDescent="0.25">
      <c r="B120" s="421"/>
      <c r="C120" s="21">
        <v>107</v>
      </c>
      <c r="D120" s="22" t="s">
        <v>293</v>
      </c>
    </row>
    <row r="121" spans="2:4" ht="14.25" customHeight="1" x14ac:dyDescent="0.25">
      <c r="B121" s="421"/>
      <c r="C121" s="21">
        <v>108</v>
      </c>
      <c r="D121" s="22" t="s">
        <v>294</v>
      </c>
    </row>
    <row r="122" spans="2:4" ht="14.25" customHeight="1" x14ac:dyDescent="0.25">
      <c r="B122" s="421"/>
      <c r="C122" s="21">
        <v>109</v>
      </c>
      <c r="D122" s="22" t="s">
        <v>295</v>
      </c>
    </row>
    <row r="123" spans="2:4" ht="14.25" customHeight="1" x14ac:dyDescent="0.25">
      <c r="B123" s="421"/>
      <c r="C123" s="21">
        <v>110</v>
      </c>
      <c r="D123" s="22" t="s">
        <v>296</v>
      </c>
    </row>
    <row r="124" spans="2:4" ht="14.25" customHeight="1" x14ac:dyDescent="0.25">
      <c r="B124" s="422"/>
      <c r="C124" s="21">
        <v>111</v>
      </c>
      <c r="D124" s="22" t="s">
        <v>297</v>
      </c>
    </row>
    <row r="125" spans="2:4" ht="14.25" customHeight="1" x14ac:dyDescent="0.25">
      <c r="B125" s="420">
        <v>13</v>
      </c>
      <c r="C125" s="423" t="s">
        <v>298</v>
      </c>
      <c r="D125" s="424"/>
    </row>
    <row r="126" spans="2:4" ht="14.25" customHeight="1" x14ac:dyDescent="0.25">
      <c r="B126" s="421"/>
      <c r="C126" s="21">
        <v>112</v>
      </c>
      <c r="D126" s="22" t="s">
        <v>299</v>
      </c>
    </row>
    <row r="127" spans="2:4" ht="14.25" customHeight="1" x14ac:dyDescent="0.25">
      <c r="B127" s="421"/>
      <c r="C127" s="21">
        <v>113</v>
      </c>
      <c r="D127" s="22" t="s">
        <v>300</v>
      </c>
    </row>
    <row r="128" spans="2:4" ht="14.25" customHeight="1" x14ac:dyDescent="0.25">
      <c r="B128" s="421"/>
      <c r="C128" s="21">
        <v>114</v>
      </c>
      <c r="D128" s="22" t="s">
        <v>301</v>
      </c>
    </row>
    <row r="129" spans="2:4" ht="14.25" customHeight="1" x14ac:dyDescent="0.25">
      <c r="B129" s="421"/>
      <c r="C129" s="21">
        <v>115</v>
      </c>
      <c r="D129" s="22" t="s">
        <v>302</v>
      </c>
    </row>
    <row r="130" spans="2:4" ht="14.25" customHeight="1" x14ac:dyDescent="0.25">
      <c r="B130" s="422"/>
      <c r="C130" s="21">
        <v>116</v>
      </c>
      <c r="D130" s="22" t="s">
        <v>303</v>
      </c>
    </row>
    <row r="131" spans="2:4" ht="14.25" customHeight="1" x14ac:dyDescent="0.25">
      <c r="B131" s="420">
        <v>14</v>
      </c>
      <c r="C131" s="423" t="s">
        <v>304</v>
      </c>
      <c r="D131" s="424"/>
    </row>
    <row r="132" spans="2:4" ht="14.25" customHeight="1" x14ac:dyDescent="0.25">
      <c r="B132" s="421"/>
      <c r="C132" s="21">
        <v>117</v>
      </c>
      <c r="D132" s="22" t="s">
        <v>305</v>
      </c>
    </row>
    <row r="133" spans="2:4" ht="14.25" customHeight="1" x14ac:dyDescent="0.25">
      <c r="B133" s="421"/>
      <c r="C133" s="21">
        <v>118</v>
      </c>
      <c r="D133" s="22" t="s">
        <v>306</v>
      </c>
    </row>
    <row r="134" spans="2:4" ht="14.25" customHeight="1" x14ac:dyDescent="0.25">
      <c r="B134" s="421"/>
      <c r="C134" s="21">
        <v>119</v>
      </c>
      <c r="D134" s="22" t="s">
        <v>307</v>
      </c>
    </row>
    <row r="135" spans="2:4" ht="14.25" customHeight="1" x14ac:dyDescent="0.25">
      <c r="B135" s="421"/>
      <c r="C135" s="21">
        <v>120</v>
      </c>
      <c r="D135" s="22" t="s">
        <v>308</v>
      </c>
    </row>
    <row r="136" spans="2:4" ht="14.25" customHeight="1" x14ac:dyDescent="0.25">
      <c r="B136" s="421"/>
      <c r="C136" s="21">
        <v>121</v>
      </c>
      <c r="D136" s="22" t="s">
        <v>309</v>
      </c>
    </row>
    <row r="137" spans="2:4" ht="14.25" customHeight="1" x14ac:dyDescent="0.25">
      <c r="B137" s="421"/>
      <c r="C137" s="21">
        <v>122</v>
      </c>
      <c r="D137" s="22" t="s">
        <v>310</v>
      </c>
    </row>
    <row r="138" spans="2:4" ht="14.25" customHeight="1" x14ac:dyDescent="0.25">
      <c r="B138" s="421"/>
      <c r="C138" s="21">
        <v>123</v>
      </c>
      <c r="D138" s="22" t="s">
        <v>311</v>
      </c>
    </row>
    <row r="139" spans="2:4" ht="14.25" customHeight="1" x14ac:dyDescent="0.25">
      <c r="B139" s="421"/>
      <c r="C139" s="21">
        <v>124</v>
      </c>
      <c r="D139" s="22" t="s">
        <v>312</v>
      </c>
    </row>
    <row r="140" spans="2:4" ht="14.25" customHeight="1" x14ac:dyDescent="0.25">
      <c r="B140" s="421"/>
      <c r="C140" s="21">
        <v>125</v>
      </c>
      <c r="D140" s="22" t="s">
        <v>313</v>
      </c>
    </row>
    <row r="141" spans="2:4" ht="14.25" customHeight="1" x14ac:dyDescent="0.25">
      <c r="B141" s="422"/>
      <c r="C141" s="21">
        <v>126</v>
      </c>
      <c r="D141" s="22" t="s">
        <v>314</v>
      </c>
    </row>
    <row r="142" spans="2:4" ht="14.25" customHeight="1" x14ac:dyDescent="0.25">
      <c r="B142" s="420">
        <v>15</v>
      </c>
      <c r="C142" s="423" t="s">
        <v>315</v>
      </c>
      <c r="D142" s="424"/>
    </row>
    <row r="143" spans="2:4" ht="14.25" customHeight="1" x14ac:dyDescent="0.25">
      <c r="B143" s="421"/>
      <c r="C143" s="21">
        <v>127</v>
      </c>
      <c r="D143" s="22" t="s">
        <v>316</v>
      </c>
    </row>
    <row r="144" spans="2:4" ht="14.25" customHeight="1" x14ac:dyDescent="0.25">
      <c r="B144" s="421"/>
      <c r="C144" s="21">
        <v>128</v>
      </c>
      <c r="D144" s="22" t="s">
        <v>317</v>
      </c>
    </row>
    <row r="145" spans="2:4" ht="14.25" customHeight="1" x14ac:dyDescent="0.25">
      <c r="B145" s="421"/>
      <c r="C145" s="21">
        <v>129</v>
      </c>
      <c r="D145" s="22" t="s">
        <v>318</v>
      </c>
    </row>
    <row r="146" spans="2:4" ht="14.25" customHeight="1" x14ac:dyDescent="0.25">
      <c r="B146" s="421"/>
      <c r="C146" s="21">
        <v>130</v>
      </c>
      <c r="D146" s="22" t="s">
        <v>319</v>
      </c>
    </row>
    <row r="147" spans="2:4" ht="14.25" customHeight="1" x14ac:dyDescent="0.25">
      <c r="B147" s="421"/>
      <c r="C147" s="21">
        <v>131</v>
      </c>
      <c r="D147" s="22" t="s">
        <v>320</v>
      </c>
    </row>
    <row r="148" spans="2:4" ht="14.25" customHeight="1" x14ac:dyDescent="0.25">
      <c r="B148" s="421"/>
      <c r="C148" s="21">
        <v>132</v>
      </c>
      <c r="D148" s="22" t="s">
        <v>321</v>
      </c>
    </row>
    <row r="149" spans="2:4" ht="14.25" customHeight="1" x14ac:dyDescent="0.25">
      <c r="B149" s="421"/>
      <c r="C149" s="21">
        <v>133</v>
      </c>
      <c r="D149" s="22" t="s">
        <v>322</v>
      </c>
    </row>
    <row r="150" spans="2:4" ht="14.25" customHeight="1" x14ac:dyDescent="0.25">
      <c r="B150" s="421"/>
      <c r="C150" s="21">
        <v>134</v>
      </c>
      <c r="D150" s="22" t="s">
        <v>323</v>
      </c>
    </row>
    <row r="151" spans="2:4" ht="14.25" customHeight="1" x14ac:dyDescent="0.25">
      <c r="B151" s="421"/>
      <c r="C151" s="21">
        <v>135</v>
      </c>
      <c r="D151" s="22" t="s">
        <v>324</v>
      </c>
    </row>
    <row r="152" spans="2:4" ht="14.25" customHeight="1" x14ac:dyDescent="0.25">
      <c r="B152" s="421"/>
      <c r="C152" s="21">
        <v>136</v>
      </c>
      <c r="D152" s="22" t="s">
        <v>325</v>
      </c>
    </row>
    <row r="153" spans="2:4" ht="14.25" customHeight="1" x14ac:dyDescent="0.25">
      <c r="B153" s="421"/>
      <c r="C153" s="21">
        <v>137</v>
      </c>
      <c r="D153" s="22" t="s">
        <v>326</v>
      </c>
    </row>
    <row r="154" spans="2:4" ht="14.25" customHeight="1" x14ac:dyDescent="0.25">
      <c r="B154" s="422"/>
      <c r="C154" s="21">
        <v>138</v>
      </c>
      <c r="D154" s="22" t="s">
        <v>327</v>
      </c>
    </row>
    <row r="155" spans="2:4" ht="14.25" customHeight="1" x14ac:dyDescent="0.25">
      <c r="B155" s="420">
        <v>16</v>
      </c>
      <c r="C155" s="423" t="s">
        <v>328</v>
      </c>
      <c r="D155" s="424"/>
    </row>
    <row r="156" spans="2:4" ht="14.25" customHeight="1" x14ac:dyDescent="0.25">
      <c r="B156" s="421"/>
      <c r="C156" s="21">
        <v>139</v>
      </c>
      <c r="D156" s="25" t="s">
        <v>329</v>
      </c>
    </row>
    <row r="157" spans="2:4" ht="14.25" customHeight="1" x14ac:dyDescent="0.25">
      <c r="B157" s="421"/>
      <c r="C157" s="21">
        <v>140</v>
      </c>
      <c r="D157" s="22" t="s">
        <v>330</v>
      </c>
    </row>
    <row r="158" spans="2:4" ht="14.25" customHeight="1" x14ac:dyDescent="0.25">
      <c r="B158" s="421"/>
      <c r="C158" s="21">
        <v>141</v>
      </c>
      <c r="D158" s="22" t="s">
        <v>331</v>
      </c>
    </row>
    <row r="159" spans="2:4" ht="14.25" customHeight="1" x14ac:dyDescent="0.25">
      <c r="B159" s="421"/>
      <c r="C159" s="21">
        <v>142</v>
      </c>
      <c r="D159" s="22" t="s">
        <v>332</v>
      </c>
    </row>
    <row r="160" spans="2:4" ht="14.25" customHeight="1" x14ac:dyDescent="0.25">
      <c r="B160" s="421"/>
      <c r="C160" s="23">
        <v>143</v>
      </c>
      <c r="D160" s="24" t="s">
        <v>333</v>
      </c>
    </row>
    <row r="161" spans="2:4" ht="14.25" customHeight="1" x14ac:dyDescent="0.25">
      <c r="B161" s="421"/>
      <c r="C161" s="23">
        <v>144</v>
      </c>
      <c r="D161" s="24" t="s">
        <v>334</v>
      </c>
    </row>
    <row r="162" spans="2:4" ht="14.25" customHeight="1" x14ac:dyDescent="0.25">
      <c r="B162" s="421"/>
      <c r="C162" s="23">
        <v>145</v>
      </c>
      <c r="D162" s="24" t="s">
        <v>335</v>
      </c>
    </row>
    <row r="163" spans="2:4" ht="14.25" customHeight="1" x14ac:dyDescent="0.25">
      <c r="B163" s="421"/>
      <c r="C163" s="21">
        <v>146</v>
      </c>
      <c r="D163" s="22" t="s">
        <v>336</v>
      </c>
    </row>
    <row r="164" spans="2:4" ht="14.25" customHeight="1" x14ac:dyDescent="0.25">
      <c r="B164" s="421"/>
      <c r="C164" s="21">
        <v>147</v>
      </c>
      <c r="D164" s="22" t="s">
        <v>337</v>
      </c>
    </row>
    <row r="165" spans="2:4" ht="14.25" customHeight="1" x14ac:dyDescent="0.25">
      <c r="B165" s="421"/>
      <c r="C165" s="23">
        <v>148</v>
      </c>
      <c r="D165" s="24" t="s">
        <v>338</v>
      </c>
    </row>
    <row r="166" spans="2:4" ht="14.25" customHeight="1" x14ac:dyDescent="0.25">
      <c r="B166" s="421"/>
      <c r="C166" s="21">
        <v>149</v>
      </c>
      <c r="D166" s="22" t="s">
        <v>339</v>
      </c>
    </row>
    <row r="167" spans="2:4" ht="14.25" customHeight="1" x14ac:dyDescent="0.25">
      <c r="B167" s="422"/>
      <c r="C167" s="21">
        <v>150</v>
      </c>
      <c r="D167" s="22" t="s">
        <v>340</v>
      </c>
    </row>
    <row r="168" spans="2:4" ht="14.25" customHeight="1" x14ac:dyDescent="0.25">
      <c r="B168" s="420">
        <v>17</v>
      </c>
      <c r="C168" s="423" t="s">
        <v>341</v>
      </c>
      <c r="D168" s="424"/>
    </row>
    <row r="169" spans="2:4" ht="14.25" customHeight="1" x14ac:dyDescent="0.25">
      <c r="B169" s="421"/>
      <c r="C169" s="21">
        <v>151</v>
      </c>
      <c r="D169" s="22" t="s">
        <v>342</v>
      </c>
    </row>
    <row r="170" spans="2:4" ht="14.25" customHeight="1" x14ac:dyDescent="0.25">
      <c r="B170" s="421"/>
      <c r="C170" s="21">
        <v>152</v>
      </c>
      <c r="D170" s="22" t="s">
        <v>343</v>
      </c>
    </row>
    <row r="171" spans="2:4" ht="14.25" customHeight="1" x14ac:dyDescent="0.25">
      <c r="B171" s="421"/>
      <c r="C171" s="21">
        <v>153</v>
      </c>
      <c r="D171" s="22" t="s">
        <v>344</v>
      </c>
    </row>
    <row r="172" spans="2:4" ht="14.25" customHeight="1" x14ac:dyDescent="0.25">
      <c r="B172" s="421"/>
      <c r="C172" s="21">
        <v>154</v>
      </c>
      <c r="D172" s="22" t="s">
        <v>345</v>
      </c>
    </row>
    <row r="173" spans="2:4" ht="14.25" customHeight="1" x14ac:dyDescent="0.25">
      <c r="B173" s="421"/>
      <c r="C173" s="21">
        <v>155</v>
      </c>
      <c r="D173" s="22" t="s">
        <v>346</v>
      </c>
    </row>
    <row r="174" spans="2:4" ht="14.25" customHeight="1" x14ac:dyDescent="0.25">
      <c r="B174" s="421"/>
      <c r="C174" s="21">
        <v>156</v>
      </c>
      <c r="D174" s="22" t="s">
        <v>347</v>
      </c>
    </row>
    <row r="175" spans="2:4" ht="14.25" customHeight="1" x14ac:dyDescent="0.25">
      <c r="B175" s="421"/>
      <c r="C175" s="21">
        <v>157</v>
      </c>
      <c r="D175" s="22" t="s">
        <v>348</v>
      </c>
    </row>
    <row r="176" spans="2:4" ht="14.25" customHeight="1" x14ac:dyDescent="0.25">
      <c r="B176" s="421"/>
      <c r="C176" s="21">
        <v>158</v>
      </c>
      <c r="D176" s="22" t="s">
        <v>349</v>
      </c>
    </row>
    <row r="177" spans="2:4" ht="14.25" customHeight="1" x14ac:dyDescent="0.25">
      <c r="B177" s="421"/>
      <c r="C177" s="21">
        <v>159</v>
      </c>
      <c r="D177" s="22" t="s">
        <v>350</v>
      </c>
    </row>
    <row r="178" spans="2:4" ht="14.25" customHeight="1" x14ac:dyDescent="0.25">
      <c r="B178" s="421"/>
      <c r="C178" s="21">
        <v>160</v>
      </c>
      <c r="D178" s="22" t="s">
        <v>351</v>
      </c>
    </row>
    <row r="179" spans="2:4" ht="14.25" customHeight="1" x14ac:dyDescent="0.25">
      <c r="B179" s="421"/>
      <c r="C179" s="21">
        <v>161</v>
      </c>
      <c r="D179" s="22" t="s">
        <v>352</v>
      </c>
    </row>
    <row r="180" spans="2:4" ht="14.25" customHeight="1" x14ac:dyDescent="0.25">
      <c r="B180" s="421"/>
      <c r="C180" s="21">
        <v>162</v>
      </c>
      <c r="D180" s="22" t="s">
        <v>353</v>
      </c>
    </row>
    <row r="181" spans="2:4" ht="14.25" customHeight="1" x14ac:dyDescent="0.25">
      <c r="B181" s="421"/>
      <c r="C181" s="21">
        <v>163</v>
      </c>
      <c r="D181" s="22" t="s">
        <v>354</v>
      </c>
    </row>
    <row r="182" spans="2:4" ht="14.25" customHeight="1" x14ac:dyDescent="0.25">
      <c r="B182" s="421"/>
      <c r="C182" s="21">
        <v>164</v>
      </c>
      <c r="D182" s="22" t="s">
        <v>355</v>
      </c>
    </row>
    <row r="183" spans="2:4" ht="14.25" customHeight="1" x14ac:dyDescent="0.25">
      <c r="B183" s="421"/>
      <c r="C183" s="21">
        <v>165</v>
      </c>
      <c r="D183" s="22" t="s">
        <v>356</v>
      </c>
    </row>
    <row r="184" spans="2:4" ht="14.25" customHeight="1" x14ac:dyDescent="0.25">
      <c r="B184" s="421"/>
      <c r="C184" s="21">
        <v>166</v>
      </c>
      <c r="D184" s="22" t="s">
        <v>357</v>
      </c>
    </row>
    <row r="185" spans="2:4" ht="14.25" customHeight="1" x14ac:dyDescent="0.25">
      <c r="B185" s="421"/>
      <c r="C185" s="21">
        <v>167</v>
      </c>
      <c r="D185" s="22" t="s">
        <v>358</v>
      </c>
    </row>
    <row r="186" spans="2:4" ht="14.25" customHeight="1" x14ac:dyDescent="0.25">
      <c r="B186" s="421"/>
      <c r="C186" s="21">
        <v>168</v>
      </c>
      <c r="D186" s="22" t="s">
        <v>359</v>
      </c>
    </row>
    <row r="187" spans="2:4" ht="14.25" customHeight="1" x14ac:dyDescent="0.25">
      <c r="B187" s="422"/>
      <c r="C187" s="21">
        <v>169</v>
      </c>
      <c r="D187" s="22" t="s">
        <v>360</v>
      </c>
    </row>
  </sheetData>
  <mergeCells count="34">
    <mergeCell ref="C142:D142"/>
    <mergeCell ref="C155:D155"/>
    <mergeCell ref="C168:D168"/>
    <mergeCell ref="C44:D44"/>
    <mergeCell ref="C54:D54"/>
    <mergeCell ref="C63:D63"/>
    <mergeCell ref="C69:D69"/>
    <mergeCell ref="C82:D82"/>
    <mergeCell ref="C91:D91"/>
    <mergeCell ref="C102:D102"/>
    <mergeCell ref="B142:B154"/>
    <mergeCell ref="B155:B167"/>
    <mergeCell ref="B168:B187"/>
    <mergeCell ref="B33:B43"/>
    <mergeCell ref="B44:B53"/>
    <mergeCell ref="B54:B62"/>
    <mergeCell ref="B63:B68"/>
    <mergeCell ref="B69:B81"/>
    <mergeCell ref="B82:B90"/>
    <mergeCell ref="B91:B101"/>
    <mergeCell ref="C33:D33"/>
    <mergeCell ref="B102:B112"/>
    <mergeCell ref="B113:B124"/>
    <mergeCell ref="B125:B130"/>
    <mergeCell ref="B131:B141"/>
    <mergeCell ref="C113:D113"/>
    <mergeCell ref="C125:D125"/>
    <mergeCell ref="C131:D131"/>
    <mergeCell ref="B2:B9"/>
    <mergeCell ref="C2:D2"/>
    <mergeCell ref="B10:B18"/>
    <mergeCell ref="C10:D10"/>
    <mergeCell ref="B19:B32"/>
    <mergeCell ref="C19:D19"/>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T77"/>
  <sheetViews>
    <sheetView workbookViewId="0"/>
  </sheetViews>
  <sheetFormatPr baseColWidth="10" defaultColWidth="14.42578125" defaultRowHeight="15" customHeight="1" x14ac:dyDescent="0.25"/>
  <cols>
    <col min="1" max="1" width="65.28515625" customWidth="1"/>
    <col min="2" max="2" width="11.42578125" customWidth="1"/>
    <col min="3" max="3" width="63.42578125" customWidth="1"/>
    <col min="4" max="5" width="11.42578125" customWidth="1"/>
    <col min="6" max="6" width="18.7109375" customWidth="1"/>
    <col min="7" max="7" width="11.42578125" customWidth="1"/>
    <col min="8" max="11" width="20.7109375" customWidth="1"/>
    <col min="12" max="12" width="35" customWidth="1"/>
    <col min="13" max="16" width="11.42578125" customWidth="1"/>
    <col min="17" max="17" width="15.7109375" customWidth="1"/>
    <col min="18" max="20" width="11.42578125" customWidth="1"/>
    <col min="21" max="26" width="10.7109375" customWidth="1"/>
  </cols>
  <sheetData>
    <row r="1" spans="1:20" ht="16.5" customHeight="1" x14ac:dyDescent="0.3">
      <c r="A1" s="26" t="s">
        <v>361</v>
      </c>
      <c r="B1" s="27"/>
      <c r="C1" s="26" t="s">
        <v>362</v>
      </c>
      <c r="D1" s="28"/>
      <c r="E1" s="29" t="s">
        <v>363</v>
      </c>
      <c r="F1" s="29" t="s">
        <v>364</v>
      </c>
      <c r="G1" s="27"/>
      <c r="H1" s="431" t="s">
        <v>365</v>
      </c>
      <c r="I1" s="432"/>
      <c r="J1" s="432"/>
      <c r="K1" s="433"/>
      <c r="L1" s="434" t="s">
        <v>366</v>
      </c>
      <c r="M1" s="432"/>
      <c r="N1" s="432"/>
      <c r="O1" s="433"/>
      <c r="P1" s="30"/>
      <c r="Q1" s="435" t="s">
        <v>367</v>
      </c>
      <c r="R1" s="432"/>
      <c r="S1" s="432"/>
      <c r="T1" s="433"/>
    </row>
    <row r="2" spans="1:20" ht="12" customHeight="1" x14ac:dyDescent="0.3">
      <c r="A2" s="31" t="s">
        <v>368</v>
      </c>
      <c r="B2" s="27"/>
      <c r="C2" s="32" t="s">
        <v>369</v>
      </c>
      <c r="D2" s="28"/>
      <c r="E2" s="33">
        <v>1</v>
      </c>
      <c r="F2" s="33" t="s">
        <v>370</v>
      </c>
      <c r="G2" s="27"/>
      <c r="H2" s="425" t="s">
        <v>371</v>
      </c>
      <c r="I2" s="426"/>
      <c r="J2" s="426"/>
      <c r="K2" s="427"/>
      <c r="L2" s="27"/>
      <c r="M2" s="29">
        <v>2012</v>
      </c>
      <c r="N2" s="29"/>
      <c r="O2" s="29"/>
      <c r="P2" s="27"/>
      <c r="Q2" s="29"/>
      <c r="R2" s="34" t="s">
        <v>372</v>
      </c>
      <c r="S2" s="34" t="s">
        <v>373</v>
      </c>
      <c r="T2" s="34" t="s">
        <v>374</v>
      </c>
    </row>
    <row r="3" spans="1:20" ht="12" customHeight="1" x14ac:dyDescent="0.3">
      <c r="A3" s="31" t="s">
        <v>375</v>
      </c>
      <c r="B3" s="27"/>
      <c r="C3" s="32" t="s">
        <v>376</v>
      </c>
      <c r="D3" s="28"/>
      <c r="E3" s="33"/>
      <c r="F3" s="33"/>
      <c r="G3" s="27"/>
      <c r="H3" s="35"/>
      <c r="I3" s="36"/>
      <c r="J3" s="36"/>
      <c r="K3" s="37"/>
      <c r="L3" s="27"/>
      <c r="M3" s="29"/>
      <c r="N3" s="29"/>
      <c r="O3" s="29"/>
      <c r="P3" s="27"/>
      <c r="Q3" s="29"/>
      <c r="R3" s="34"/>
      <c r="S3" s="34"/>
      <c r="T3" s="34"/>
    </row>
    <row r="4" spans="1:20" ht="12" customHeight="1" x14ac:dyDescent="0.3">
      <c r="A4" s="31" t="s">
        <v>377</v>
      </c>
      <c r="B4" s="27"/>
      <c r="C4" s="32" t="s">
        <v>378</v>
      </c>
      <c r="D4" s="28"/>
      <c r="E4" s="33"/>
      <c r="F4" s="33"/>
      <c r="G4" s="27"/>
      <c r="H4" s="35"/>
      <c r="I4" s="36"/>
      <c r="J4" s="36"/>
      <c r="K4" s="37"/>
      <c r="L4" s="27"/>
      <c r="M4" s="29"/>
      <c r="N4" s="29"/>
      <c r="O4" s="29"/>
      <c r="P4" s="27"/>
      <c r="Q4" s="29"/>
      <c r="R4" s="34"/>
      <c r="S4" s="34"/>
      <c r="T4" s="34"/>
    </row>
    <row r="5" spans="1:20" ht="12" customHeight="1" x14ac:dyDescent="0.3">
      <c r="A5" s="31" t="s">
        <v>379</v>
      </c>
      <c r="B5" s="27"/>
      <c r="C5" s="32" t="s">
        <v>380</v>
      </c>
      <c r="D5" s="28"/>
      <c r="E5" s="33">
        <v>2</v>
      </c>
      <c r="F5" s="33" t="s">
        <v>381</v>
      </c>
      <c r="G5" s="27"/>
      <c r="H5" s="436" t="s">
        <v>382</v>
      </c>
      <c r="I5" s="38">
        <v>2017</v>
      </c>
      <c r="J5" s="39"/>
      <c r="K5" s="40"/>
      <c r="L5" s="27"/>
      <c r="M5" s="41" t="s">
        <v>372</v>
      </c>
      <c r="N5" s="41" t="s">
        <v>373</v>
      </c>
      <c r="O5" s="41" t="s">
        <v>374</v>
      </c>
      <c r="P5" s="27"/>
      <c r="Q5" s="42" t="s">
        <v>383</v>
      </c>
      <c r="R5" s="43">
        <v>479830</v>
      </c>
      <c r="S5" s="43">
        <v>222331</v>
      </c>
      <c r="T5" s="43">
        <v>257499</v>
      </c>
    </row>
    <row r="6" spans="1:20" ht="12" customHeight="1" x14ac:dyDescent="0.3">
      <c r="A6" s="31" t="s">
        <v>384</v>
      </c>
      <c r="B6" s="27"/>
      <c r="C6" s="32" t="s">
        <v>385</v>
      </c>
      <c r="D6" s="28"/>
      <c r="E6" s="33">
        <v>3</v>
      </c>
      <c r="F6" s="33" t="s">
        <v>386</v>
      </c>
      <c r="G6" s="27"/>
      <c r="H6" s="437"/>
      <c r="I6" s="44" t="s">
        <v>372</v>
      </c>
      <c r="J6" s="45" t="s">
        <v>373</v>
      </c>
      <c r="K6" s="46" t="s">
        <v>374</v>
      </c>
      <c r="L6" s="27"/>
      <c r="M6" s="43">
        <v>7571345</v>
      </c>
      <c r="N6" s="43">
        <v>3653868</v>
      </c>
      <c r="O6" s="43">
        <v>3917477</v>
      </c>
      <c r="P6" s="27"/>
      <c r="Q6" s="42" t="s">
        <v>387</v>
      </c>
      <c r="R6" s="43">
        <v>135160</v>
      </c>
      <c r="S6" s="43">
        <v>62795</v>
      </c>
      <c r="T6" s="43">
        <v>72365</v>
      </c>
    </row>
    <row r="7" spans="1:20" ht="12.75" customHeight="1" x14ac:dyDescent="0.3">
      <c r="A7" s="27"/>
      <c r="B7" s="27"/>
      <c r="C7" s="32" t="s">
        <v>388</v>
      </c>
      <c r="D7" s="28"/>
      <c r="E7" s="33">
        <v>4</v>
      </c>
      <c r="F7" s="33" t="s">
        <v>389</v>
      </c>
      <c r="G7" s="27"/>
      <c r="H7" s="47" t="s">
        <v>390</v>
      </c>
      <c r="I7" s="48"/>
      <c r="J7" s="49"/>
      <c r="K7" s="50"/>
      <c r="L7" s="27"/>
      <c r="M7" s="51">
        <v>120482</v>
      </c>
      <c r="N7" s="51">
        <v>61704</v>
      </c>
      <c r="O7" s="51">
        <v>58778</v>
      </c>
      <c r="P7" s="27"/>
      <c r="Q7" s="42" t="s">
        <v>391</v>
      </c>
      <c r="R7" s="43">
        <v>109955</v>
      </c>
      <c r="S7" s="43">
        <v>55153</v>
      </c>
      <c r="T7" s="43">
        <v>54802</v>
      </c>
    </row>
    <row r="8" spans="1:20" ht="12" customHeight="1" x14ac:dyDescent="0.3">
      <c r="A8" s="26" t="s">
        <v>392</v>
      </c>
      <c r="B8" s="27"/>
      <c r="C8" s="32" t="s">
        <v>393</v>
      </c>
      <c r="D8" s="28"/>
      <c r="E8" s="33">
        <v>5</v>
      </c>
      <c r="F8" s="33" t="s">
        <v>394</v>
      </c>
      <c r="G8" s="27"/>
      <c r="H8" s="52" t="s">
        <v>372</v>
      </c>
      <c r="I8" s="53">
        <v>8080734</v>
      </c>
      <c r="J8" s="53">
        <v>3912910</v>
      </c>
      <c r="K8" s="53">
        <v>4167824</v>
      </c>
      <c r="L8" s="27"/>
      <c r="M8" s="51">
        <v>120064</v>
      </c>
      <c r="N8" s="51">
        <v>61454</v>
      </c>
      <c r="O8" s="51">
        <v>58610</v>
      </c>
      <c r="P8" s="27"/>
      <c r="Q8" s="42" t="s">
        <v>395</v>
      </c>
      <c r="R8" s="43">
        <v>409257</v>
      </c>
      <c r="S8" s="43">
        <v>199566</v>
      </c>
      <c r="T8" s="43">
        <v>209691</v>
      </c>
    </row>
    <row r="9" spans="1:20" ht="12" customHeight="1" x14ac:dyDescent="0.3">
      <c r="A9" s="42" t="s">
        <v>396</v>
      </c>
      <c r="B9" s="27"/>
      <c r="C9" s="27"/>
      <c r="D9" s="28"/>
      <c r="E9" s="33">
        <v>6</v>
      </c>
      <c r="F9" s="33" t="s">
        <v>397</v>
      </c>
      <c r="G9" s="27"/>
      <c r="H9" s="54" t="s">
        <v>398</v>
      </c>
      <c r="I9" s="55">
        <v>607390</v>
      </c>
      <c r="J9" s="55">
        <v>312062</v>
      </c>
      <c r="K9" s="55">
        <v>295328</v>
      </c>
      <c r="L9" s="27"/>
      <c r="M9" s="51">
        <v>119780</v>
      </c>
      <c r="N9" s="51">
        <v>61272</v>
      </c>
      <c r="O9" s="51">
        <v>58508</v>
      </c>
      <c r="P9" s="27"/>
      <c r="Q9" s="42" t="s">
        <v>399</v>
      </c>
      <c r="R9" s="43">
        <v>400686</v>
      </c>
      <c r="S9" s="43">
        <v>197911</v>
      </c>
      <c r="T9" s="43">
        <v>202775</v>
      </c>
    </row>
    <row r="10" spans="1:20" ht="12" customHeight="1" x14ac:dyDescent="0.3">
      <c r="A10" s="42" t="s">
        <v>400</v>
      </c>
      <c r="B10" s="27"/>
      <c r="C10" s="27"/>
      <c r="D10" s="28"/>
      <c r="E10" s="33">
        <v>7</v>
      </c>
      <c r="F10" s="33" t="s">
        <v>401</v>
      </c>
      <c r="G10" s="27"/>
      <c r="H10" s="54" t="s">
        <v>402</v>
      </c>
      <c r="I10" s="55">
        <v>601914</v>
      </c>
      <c r="J10" s="55">
        <v>308936</v>
      </c>
      <c r="K10" s="55">
        <v>292978</v>
      </c>
      <c r="L10" s="27"/>
      <c r="M10" s="51">
        <v>119273</v>
      </c>
      <c r="N10" s="51">
        <v>61064</v>
      </c>
      <c r="O10" s="51">
        <v>58209</v>
      </c>
      <c r="P10" s="27"/>
      <c r="Q10" s="42" t="s">
        <v>403</v>
      </c>
      <c r="R10" s="43">
        <v>201593</v>
      </c>
      <c r="S10" s="43">
        <v>99557</v>
      </c>
      <c r="T10" s="43">
        <v>102036</v>
      </c>
    </row>
    <row r="11" spans="1:20" ht="12" customHeight="1" x14ac:dyDescent="0.3">
      <c r="A11" s="42" t="s">
        <v>404</v>
      </c>
      <c r="B11" s="27"/>
      <c r="C11" s="26" t="s">
        <v>405</v>
      </c>
      <c r="D11" s="28"/>
      <c r="E11" s="33">
        <v>8</v>
      </c>
      <c r="F11" s="33" t="s">
        <v>406</v>
      </c>
      <c r="G11" s="27"/>
      <c r="H11" s="54" t="s">
        <v>407</v>
      </c>
      <c r="I11" s="55">
        <v>602967</v>
      </c>
      <c r="J11" s="55">
        <v>308654</v>
      </c>
      <c r="K11" s="55">
        <v>294313</v>
      </c>
      <c r="L11" s="27"/>
      <c r="M11" s="51">
        <v>118935</v>
      </c>
      <c r="N11" s="51">
        <v>60931</v>
      </c>
      <c r="O11" s="51">
        <v>58004</v>
      </c>
      <c r="P11" s="27"/>
      <c r="Q11" s="42" t="s">
        <v>408</v>
      </c>
      <c r="R11" s="43">
        <v>597522</v>
      </c>
      <c r="S11" s="43">
        <v>292176</v>
      </c>
      <c r="T11" s="43">
        <v>305346</v>
      </c>
    </row>
    <row r="12" spans="1:20" ht="12" customHeight="1" x14ac:dyDescent="0.3">
      <c r="A12" s="42" t="s">
        <v>409</v>
      </c>
      <c r="B12" s="27"/>
      <c r="C12" s="32" t="s">
        <v>410</v>
      </c>
      <c r="D12" s="28"/>
      <c r="E12" s="33">
        <v>9</v>
      </c>
      <c r="F12" s="33" t="s">
        <v>411</v>
      </c>
      <c r="G12" s="27"/>
      <c r="H12" s="54" t="s">
        <v>412</v>
      </c>
      <c r="I12" s="55">
        <v>632370</v>
      </c>
      <c r="J12" s="55">
        <v>321173</v>
      </c>
      <c r="K12" s="55">
        <v>311197</v>
      </c>
      <c r="L12" s="27"/>
      <c r="M12" s="51">
        <v>118833</v>
      </c>
      <c r="N12" s="51">
        <v>60903</v>
      </c>
      <c r="O12" s="51">
        <v>57930</v>
      </c>
      <c r="P12" s="27"/>
      <c r="Q12" s="42" t="s">
        <v>413</v>
      </c>
      <c r="R12" s="43">
        <v>1030623</v>
      </c>
      <c r="S12" s="43">
        <v>502287</v>
      </c>
      <c r="T12" s="43">
        <v>528336</v>
      </c>
    </row>
    <row r="13" spans="1:20" ht="12" customHeight="1" x14ac:dyDescent="0.3">
      <c r="A13" s="42" t="s">
        <v>414</v>
      </c>
      <c r="B13" s="27"/>
      <c r="C13" s="32" t="s">
        <v>415</v>
      </c>
      <c r="D13" s="28"/>
      <c r="E13" s="33">
        <v>10</v>
      </c>
      <c r="F13" s="33" t="s">
        <v>416</v>
      </c>
      <c r="G13" s="27"/>
      <c r="H13" s="54" t="s">
        <v>417</v>
      </c>
      <c r="I13" s="55">
        <v>672749</v>
      </c>
      <c r="J13" s="55">
        <v>339928</v>
      </c>
      <c r="K13" s="55">
        <v>332821</v>
      </c>
      <c r="L13" s="27"/>
      <c r="M13" s="51">
        <v>118730</v>
      </c>
      <c r="N13" s="51">
        <v>60874</v>
      </c>
      <c r="O13" s="51">
        <v>57856</v>
      </c>
      <c r="P13" s="27"/>
      <c r="Q13" s="42" t="s">
        <v>418</v>
      </c>
      <c r="R13" s="43">
        <v>353859</v>
      </c>
      <c r="S13" s="43">
        <v>167533</v>
      </c>
      <c r="T13" s="43">
        <v>186326</v>
      </c>
    </row>
    <row r="14" spans="1:20" ht="12" customHeight="1" x14ac:dyDescent="0.3">
      <c r="A14" s="42" t="s">
        <v>419</v>
      </c>
      <c r="B14" s="27"/>
      <c r="C14" s="32" t="s">
        <v>420</v>
      </c>
      <c r="D14" s="28"/>
      <c r="E14" s="33">
        <v>11</v>
      </c>
      <c r="F14" s="33" t="s">
        <v>421</v>
      </c>
      <c r="G14" s="27"/>
      <c r="H14" s="54" t="s">
        <v>422</v>
      </c>
      <c r="I14" s="55">
        <v>650902</v>
      </c>
      <c r="J14" s="55">
        <v>329064</v>
      </c>
      <c r="K14" s="55">
        <v>321838</v>
      </c>
      <c r="L14" s="27"/>
      <c r="M14" s="51">
        <v>118696</v>
      </c>
      <c r="N14" s="51">
        <v>60878</v>
      </c>
      <c r="O14" s="51">
        <v>57818</v>
      </c>
      <c r="P14" s="27"/>
      <c r="Q14" s="42" t="s">
        <v>423</v>
      </c>
      <c r="R14" s="43">
        <v>851299</v>
      </c>
      <c r="S14" s="43">
        <v>406597</v>
      </c>
      <c r="T14" s="43">
        <v>444702</v>
      </c>
    </row>
    <row r="15" spans="1:20" ht="12" customHeight="1" x14ac:dyDescent="0.3">
      <c r="A15" s="42" t="s">
        <v>424</v>
      </c>
      <c r="B15" s="27"/>
      <c r="C15" s="32" t="s">
        <v>425</v>
      </c>
      <c r="D15" s="28"/>
      <c r="E15" s="33">
        <v>12</v>
      </c>
      <c r="F15" s="33" t="s">
        <v>426</v>
      </c>
      <c r="G15" s="27"/>
      <c r="H15" s="54" t="s">
        <v>427</v>
      </c>
      <c r="I15" s="55">
        <v>651442</v>
      </c>
      <c r="J15" s="55">
        <v>316050</v>
      </c>
      <c r="K15" s="55">
        <v>335392</v>
      </c>
      <c r="L15" s="27"/>
      <c r="M15" s="51">
        <v>119101</v>
      </c>
      <c r="N15" s="51">
        <v>61076</v>
      </c>
      <c r="O15" s="51">
        <v>58025</v>
      </c>
      <c r="P15" s="27"/>
      <c r="Q15" s="42" t="s">
        <v>428</v>
      </c>
      <c r="R15" s="43">
        <v>1094488</v>
      </c>
      <c r="S15" s="43">
        <v>518960</v>
      </c>
      <c r="T15" s="43">
        <v>575528</v>
      </c>
    </row>
    <row r="16" spans="1:20" ht="12" customHeight="1" x14ac:dyDescent="0.3">
      <c r="A16" s="42" t="s">
        <v>429</v>
      </c>
      <c r="B16" s="27"/>
      <c r="C16" s="32" t="s">
        <v>430</v>
      </c>
      <c r="D16" s="28"/>
      <c r="E16" s="33">
        <v>13</v>
      </c>
      <c r="F16" s="33" t="s">
        <v>431</v>
      </c>
      <c r="G16" s="27"/>
      <c r="H16" s="54" t="s">
        <v>432</v>
      </c>
      <c r="I16" s="55">
        <v>640060</v>
      </c>
      <c r="J16" s="55">
        <v>303971</v>
      </c>
      <c r="K16" s="55">
        <v>336089</v>
      </c>
      <c r="L16" s="27"/>
      <c r="M16" s="51">
        <v>119856</v>
      </c>
      <c r="N16" s="51">
        <v>61418</v>
      </c>
      <c r="O16" s="51">
        <v>58438</v>
      </c>
      <c r="P16" s="27"/>
      <c r="Q16" s="42" t="s">
        <v>433</v>
      </c>
      <c r="R16" s="43">
        <v>234948</v>
      </c>
      <c r="S16" s="43">
        <v>112703</v>
      </c>
      <c r="T16" s="43">
        <v>122245</v>
      </c>
    </row>
    <row r="17" spans="1:20" ht="12" customHeight="1" x14ac:dyDescent="0.3">
      <c r="A17" s="42" t="s">
        <v>434</v>
      </c>
      <c r="B17" s="27"/>
      <c r="C17" s="32" t="s">
        <v>435</v>
      </c>
      <c r="D17" s="28"/>
      <c r="E17" s="33">
        <v>14</v>
      </c>
      <c r="F17" s="33" t="s">
        <v>436</v>
      </c>
      <c r="G17" s="27"/>
      <c r="H17" s="54" t="s">
        <v>437</v>
      </c>
      <c r="I17" s="55">
        <v>563389</v>
      </c>
      <c r="J17" s="55">
        <v>268367</v>
      </c>
      <c r="K17" s="55">
        <v>295022</v>
      </c>
      <c r="L17" s="27"/>
      <c r="M17" s="51">
        <v>121019</v>
      </c>
      <c r="N17" s="51">
        <v>61921</v>
      </c>
      <c r="O17" s="51">
        <v>59098</v>
      </c>
      <c r="P17" s="27"/>
      <c r="Q17" s="42" t="s">
        <v>438</v>
      </c>
      <c r="R17" s="43">
        <v>147933</v>
      </c>
      <c r="S17" s="43">
        <v>68544</v>
      </c>
      <c r="T17" s="43">
        <v>79389</v>
      </c>
    </row>
    <row r="18" spans="1:20" ht="12" customHeight="1" x14ac:dyDescent="0.3">
      <c r="A18" s="42" t="s">
        <v>439</v>
      </c>
      <c r="B18" s="27"/>
      <c r="C18" s="32" t="s">
        <v>440</v>
      </c>
      <c r="D18" s="28"/>
      <c r="E18" s="33">
        <v>15</v>
      </c>
      <c r="F18" s="33" t="s">
        <v>441</v>
      </c>
      <c r="G18" s="27"/>
      <c r="H18" s="54" t="s">
        <v>442</v>
      </c>
      <c r="I18" s="55">
        <v>519261</v>
      </c>
      <c r="J18" s="55">
        <v>244556</v>
      </c>
      <c r="K18" s="55">
        <v>274705</v>
      </c>
      <c r="L18" s="27"/>
      <c r="M18" s="51">
        <v>122272</v>
      </c>
      <c r="N18" s="51">
        <v>62471</v>
      </c>
      <c r="O18" s="51">
        <v>59801</v>
      </c>
      <c r="P18" s="27"/>
      <c r="Q18" s="42" t="s">
        <v>443</v>
      </c>
      <c r="R18" s="43">
        <v>98209</v>
      </c>
      <c r="S18" s="43">
        <v>49277</v>
      </c>
      <c r="T18" s="43">
        <v>48932</v>
      </c>
    </row>
    <row r="19" spans="1:20" ht="12" customHeight="1" x14ac:dyDescent="0.3">
      <c r="A19" s="26" t="s">
        <v>444</v>
      </c>
      <c r="B19" s="27"/>
      <c r="C19" s="32" t="s">
        <v>445</v>
      </c>
      <c r="D19" s="28"/>
      <c r="E19" s="33">
        <v>16</v>
      </c>
      <c r="F19" s="33" t="s">
        <v>446</v>
      </c>
      <c r="G19" s="27"/>
      <c r="H19" s="54" t="s">
        <v>447</v>
      </c>
      <c r="I19" s="55">
        <v>503389</v>
      </c>
      <c r="J19" s="55">
        <v>233302</v>
      </c>
      <c r="K19" s="55">
        <v>270087</v>
      </c>
      <c r="L19" s="27"/>
      <c r="M19" s="51">
        <v>123722</v>
      </c>
      <c r="N19" s="51">
        <v>63080</v>
      </c>
      <c r="O19" s="51">
        <v>60642</v>
      </c>
      <c r="P19" s="27"/>
      <c r="Q19" s="42" t="s">
        <v>448</v>
      </c>
      <c r="R19" s="43">
        <v>108457</v>
      </c>
      <c r="S19" s="43">
        <v>52580</v>
      </c>
      <c r="T19" s="43">
        <v>55877</v>
      </c>
    </row>
    <row r="20" spans="1:20" ht="12" customHeight="1" x14ac:dyDescent="0.3">
      <c r="A20" s="56" t="s">
        <v>449</v>
      </c>
      <c r="B20" s="27"/>
      <c r="C20" s="32" t="s">
        <v>450</v>
      </c>
      <c r="D20" s="28"/>
      <c r="E20" s="33">
        <v>17</v>
      </c>
      <c r="F20" s="33" t="s">
        <v>451</v>
      </c>
      <c r="G20" s="27"/>
      <c r="H20" s="54" t="s">
        <v>452</v>
      </c>
      <c r="I20" s="55">
        <v>439872</v>
      </c>
      <c r="J20" s="55">
        <v>200142</v>
      </c>
      <c r="K20" s="55">
        <v>239730</v>
      </c>
      <c r="L20" s="27"/>
      <c r="M20" s="51">
        <v>125124</v>
      </c>
      <c r="N20" s="51">
        <v>63639</v>
      </c>
      <c r="O20" s="51">
        <v>61485</v>
      </c>
      <c r="P20" s="27"/>
      <c r="Q20" s="42" t="s">
        <v>453</v>
      </c>
      <c r="R20" s="43">
        <v>258212</v>
      </c>
      <c r="S20" s="43">
        <v>125944</v>
      </c>
      <c r="T20" s="43">
        <v>132268</v>
      </c>
    </row>
    <row r="21" spans="1:20" ht="12" customHeight="1" x14ac:dyDescent="0.3">
      <c r="A21" s="56" t="s">
        <v>454</v>
      </c>
      <c r="B21" s="27"/>
      <c r="C21" s="32" t="s">
        <v>455</v>
      </c>
      <c r="D21" s="28"/>
      <c r="E21" s="33">
        <v>18</v>
      </c>
      <c r="F21" s="33" t="s">
        <v>456</v>
      </c>
      <c r="G21" s="27"/>
      <c r="H21" s="54" t="s">
        <v>457</v>
      </c>
      <c r="I21" s="55">
        <v>341916</v>
      </c>
      <c r="J21" s="55">
        <v>152813</v>
      </c>
      <c r="K21" s="55">
        <v>189103</v>
      </c>
      <c r="L21" s="27"/>
      <c r="M21" s="51">
        <v>126598</v>
      </c>
      <c r="N21" s="51">
        <v>64282</v>
      </c>
      <c r="O21" s="51">
        <v>62316</v>
      </c>
      <c r="P21" s="27"/>
      <c r="Q21" s="42" t="s">
        <v>458</v>
      </c>
      <c r="R21" s="43">
        <v>24160</v>
      </c>
      <c r="S21" s="43">
        <v>12726</v>
      </c>
      <c r="T21" s="43">
        <v>11434</v>
      </c>
    </row>
    <row r="22" spans="1:20" ht="12" customHeight="1" x14ac:dyDescent="0.3">
      <c r="A22" s="56" t="s">
        <v>459</v>
      </c>
      <c r="B22" s="27"/>
      <c r="C22" s="32" t="s">
        <v>460</v>
      </c>
      <c r="D22" s="28"/>
      <c r="E22" s="33">
        <v>19</v>
      </c>
      <c r="F22" s="33" t="s">
        <v>461</v>
      </c>
      <c r="G22" s="27"/>
      <c r="H22" s="54" t="s">
        <v>462</v>
      </c>
      <c r="I22" s="55">
        <v>253646</v>
      </c>
      <c r="J22" s="55">
        <v>111646</v>
      </c>
      <c r="K22" s="55">
        <v>142000</v>
      </c>
      <c r="L22" s="27"/>
      <c r="M22" s="51">
        <v>128143</v>
      </c>
      <c r="N22" s="51">
        <v>65043</v>
      </c>
      <c r="O22" s="51">
        <v>63100</v>
      </c>
      <c r="P22" s="27"/>
      <c r="Q22" s="42" t="s">
        <v>463</v>
      </c>
      <c r="R22" s="43">
        <v>377272</v>
      </c>
      <c r="S22" s="43">
        <v>184951</v>
      </c>
      <c r="T22" s="43">
        <v>192321</v>
      </c>
    </row>
    <row r="23" spans="1:20" ht="12" customHeight="1" x14ac:dyDescent="0.3">
      <c r="A23" s="56" t="s">
        <v>464</v>
      </c>
      <c r="B23" s="27"/>
      <c r="C23" s="32" t="s">
        <v>465</v>
      </c>
      <c r="D23" s="28"/>
      <c r="E23" s="33">
        <v>20</v>
      </c>
      <c r="F23" s="33" t="s">
        <v>466</v>
      </c>
      <c r="G23" s="27"/>
      <c r="H23" s="54" t="s">
        <v>467</v>
      </c>
      <c r="I23" s="55">
        <v>177853</v>
      </c>
      <c r="J23" s="55">
        <v>76747</v>
      </c>
      <c r="K23" s="55">
        <v>101106</v>
      </c>
      <c r="L23" s="27"/>
      <c r="M23" s="51">
        <v>129625</v>
      </c>
      <c r="N23" s="51">
        <v>65820</v>
      </c>
      <c r="O23" s="51">
        <v>63805</v>
      </c>
      <c r="P23" s="27"/>
      <c r="Q23" s="42" t="s">
        <v>468</v>
      </c>
      <c r="R23" s="43">
        <v>651586</v>
      </c>
      <c r="S23" s="43">
        <v>319009</v>
      </c>
      <c r="T23" s="43">
        <v>332577</v>
      </c>
    </row>
    <row r="24" spans="1:20" ht="12" customHeight="1" x14ac:dyDescent="0.3">
      <c r="A24" s="56" t="s">
        <v>469</v>
      </c>
      <c r="B24" s="27"/>
      <c r="C24" s="32" t="s">
        <v>470</v>
      </c>
      <c r="D24" s="28"/>
      <c r="E24" s="33">
        <v>55</v>
      </c>
      <c r="F24" s="33" t="s">
        <v>471</v>
      </c>
      <c r="G24" s="27"/>
      <c r="H24" s="54" t="s">
        <v>472</v>
      </c>
      <c r="I24" s="55">
        <v>113108</v>
      </c>
      <c r="J24" s="55">
        <v>45521</v>
      </c>
      <c r="K24" s="55">
        <v>67587</v>
      </c>
      <c r="L24" s="27"/>
      <c r="M24" s="51">
        <v>131107</v>
      </c>
      <c r="N24" s="51">
        <v>66558</v>
      </c>
      <c r="O24" s="51">
        <v>64549</v>
      </c>
      <c r="P24" s="27"/>
      <c r="Q24" s="42" t="s">
        <v>473</v>
      </c>
      <c r="R24" s="43">
        <v>6296</v>
      </c>
      <c r="S24" s="43">
        <v>3268</v>
      </c>
      <c r="T24" s="43">
        <v>3028</v>
      </c>
    </row>
    <row r="25" spans="1:20" ht="12" customHeight="1" x14ac:dyDescent="0.3">
      <c r="A25" s="56" t="s">
        <v>474</v>
      </c>
      <c r="B25" s="27"/>
      <c r="C25" s="56" t="s">
        <v>475</v>
      </c>
      <c r="D25" s="28"/>
      <c r="E25" s="33">
        <v>66</v>
      </c>
      <c r="F25" s="33" t="s">
        <v>476</v>
      </c>
      <c r="G25" s="27"/>
      <c r="H25" s="54" t="s">
        <v>477</v>
      </c>
      <c r="I25" s="55">
        <v>108506</v>
      </c>
      <c r="J25" s="55">
        <v>39978</v>
      </c>
      <c r="K25" s="55">
        <v>68528</v>
      </c>
      <c r="L25" s="27"/>
      <c r="M25" s="51">
        <v>132790</v>
      </c>
      <c r="N25" s="51">
        <v>67353</v>
      </c>
      <c r="O25" s="51">
        <v>65437</v>
      </c>
      <c r="P25" s="27"/>
      <c r="Q25" s="57" t="s">
        <v>372</v>
      </c>
      <c r="R25" s="51">
        <f t="shared" ref="R25:T25" si="0">SUM(R5:R24)</f>
        <v>7571345</v>
      </c>
      <c r="S25" s="51">
        <f t="shared" si="0"/>
        <v>3653868</v>
      </c>
      <c r="T25" s="51">
        <f t="shared" si="0"/>
        <v>3917477</v>
      </c>
    </row>
    <row r="26" spans="1:20" ht="12" customHeight="1" x14ac:dyDescent="0.3">
      <c r="A26" s="56" t="s">
        <v>478</v>
      </c>
      <c r="B26" s="27"/>
      <c r="C26" s="32" t="s">
        <v>479</v>
      </c>
      <c r="D26" s="28"/>
      <c r="E26" s="33">
        <v>77</v>
      </c>
      <c r="F26" s="33" t="s">
        <v>480</v>
      </c>
      <c r="G26" s="27"/>
      <c r="H26" s="27"/>
      <c r="I26" s="27"/>
      <c r="J26" s="27"/>
      <c r="K26" s="27"/>
      <c r="L26" s="27"/>
      <c r="M26" s="51">
        <v>133340</v>
      </c>
      <c r="N26" s="51">
        <v>67602</v>
      </c>
      <c r="O26" s="51">
        <v>65738</v>
      </c>
      <c r="P26" s="27"/>
      <c r="Q26" s="27"/>
      <c r="R26" s="27"/>
      <c r="S26" s="27"/>
      <c r="T26" s="27"/>
    </row>
    <row r="27" spans="1:20" ht="12" customHeight="1" x14ac:dyDescent="0.3">
      <c r="A27" s="56" t="s">
        <v>481</v>
      </c>
      <c r="B27" s="27"/>
      <c r="C27" s="32" t="s">
        <v>482</v>
      </c>
      <c r="D27" s="28"/>
      <c r="E27" s="33">
        <v>88</v>
      </c>
      <c r="F27" s="33" t="s">
        <v>483</v>
      </c>
      <c r="G27" s="27"/>
      <c r="H27" s="27"/>
      <c r="I27" s="27"/>
      <c r="J27" s="27"/>
      <c r="K27" s="27"/>
      <c r="L27" s="27"/>
      <c r="M27" s="51">
        <v>132165</v>
      </c>
      <c r="N27" s="51">
        <v>67024</v>
      </c>
      <c r="O27" s="51">
        <v>65141</v>
      </c>
      <c r="P27" s="27"/>
      <c r="Q27" s="438" t="s">
        <v>484</v>
      </c>
      <c r="R27" s="439"/>
      <c r="S27" s="439"/>
      <c r="T27" s="440"/>
    </row>
    <row r="28" spans="1:20" ht="12" customHeight="1" x14ac:dyDescent="0.3">
      <c r="A28" s="58" t="s">
        <v>485</v>
      </c>
      <c r="B28" s="27"/>
      <c r="C28" s="32" t="s">
        <v>486</v>
      </c>
      <c r="D28" s="28"/>
      <c r="E28" s="33">
        <v>98</v>
      </c>
      <c r="F28" s="33" t="s">
        <v>487</v>
      </c>
      <c r="G28" s="27"/>
      <c r="H28" s="27"/>
      <c r="I28" s="27"/>
      <c r="J28" s="27"/>
      <c r="K28" s="27"/>
      <c r="L28" s="27"/>
      <c r="M28" s="51">
        <v>129957</v>
      </c>
      <c r="N28" s="51">
        <v>65924</v>
      </c>
      <c r="O28" s="51">
        <v>64033</v>
      </c>
      <c r="P28" s="27"/>
      <c r="Q28" s="425" t="s">
        <v>371</v>
      </c>
      <c r="R28" s="426"/>
      <c r="S28" s="426"/>
      <c r="T28" s="427"/>
    </row>
    <row r="29" spans="1:20" ht="12" customHeight="1" x14ac:dyDescent="0.3">
      <c r="A29" s="59" t="s">
        <v>488</v>
      </c>
      <c r="B29" s="27"/>
      <c r="C29" s="32" t="s">
        <v>489</v>
      </c>
      <c r="D29" s="28"/>
      <c r="E29" s="60"/>
      <c r="F29" s="60"/>
      <c r="G29" s="27"/>
      <c r="H29" s="27"/>
      <c r="I29" s="27"/>
      <c r="J29" s="27"/>
      <c r="K29" s="27"/>
      <c r="L29" s="27"/>
      <c r="M29" s="51">
        <v>127797</v>
      </c>
      <c r="N29" s="51">
        <v>64838</v>
      </c>
      <c r="O29" s="51">
        <v>62959</v>
      </c>
      <c r="P29" s="27"/>
      <c r="Q29" s="436" t="s">
        <v>382</v>
      </c>
      <c r="R29" s="428">
        <v>2015</v>
      </c>
      <c r="S29" s="429"/>
      <c r="T29" s="430"/>
    </row>
    <row r="30" spans="1:20" ht="12" customHeight="1" x14ac:dyDescent="0.3">
      <c r="A30" s="59" t="s">
        <v>490</v>
      </c>
      <c r="B30" s="27"/>
      <c r="C30" s="32" t="s">
        <v>491</v>
      </c>
      <c r="D30" s="28"/>
      <c r="E30" s="60"/>
      <c r="F30" s="60"/>
      <c r="G30" s="27"/>
      <c r="H30" s="27"/>
      <c r="I30" s="27"/>
      <c r="J30" s="27"/>
      <c r="K30" s="27"/>
      <c r="L30" s="27"/>
      <c r="M30" s="51">
        <v>125232</v>
      </c>
      <c r="N30" s="51">
        <v>63602</v>
      </c>
      <c r="O30" s="51">
        <v>61630</v>
      </c>
      <c r="P30" s="27"/>
      <c r="Q30" s="437"/>
      <c r="R30" s="44" t="s">
        <v>372</v>
      </c>
      <c r="S30" s="45" t="s">
        <v>373</v>
      </c>
      <c r="T30" s="46" t="s">
        <v>374</v>
      </c>
    </row>
    <row r="31" spans="1:20" ht="12" customHeight="1" x14ac:dyDescent="0.3">
      <c r="A31" s="59" t="s">
        <v>492</v>
      </c>
      <c r="B31" s="27"/>
      <c r="C31" s="32" t="s">
        <v>493</v>
      </c>
      <c r="D31" s="28"/>
      <c r="E31" s="60"/>
      <c r="F31" s="60"/>
      <c r="G31" s="27"/>
      <c r="H31" s="27"/>
      <c r="I31" s="27"/>
      <c r="J31" s="27"/>
      <c r="K31" s="27"/>
      <c r="L31" s="27"/>
      <c r="M31" s="51">
        <v>124055</v>
      </c>
      <c r="N31" s="51">
        <v>62761</v>
      </c>
      <c r="O31" s="51">
        <v>61294</v>
      </c>
      <c r="P31" s="27"/>
      <c r="Q31" s="47" t="s">
        <v>390</v>
      </c>
      <c r="R31" s="48"/>
      <c r="S31" s="49"/>
      <c r="T31" s="50"/>
    </row>
    <row r="32" spans="1:20" ht="12" customHeight="1" x14ac:dyDescent="0.3">
      <c r="A32" s="59" t="s">
        <v>494</v>
      </c>
      <c r="B32" s="27"/>
      <c r="C32" s="32" t="s">
        <v>495</v>
      </c>
      <c r="D32" s="28"/>
      <c r="E32" s="60"/>
      <c r="F32" s="60"/>
      <c r="G32" s="27"/>
      <c r="H32" s="27"/>
      <c r="I32" s="27"/>
      <c r="J32" s="27"/>
      <c r="K32" s="27"/>
      <c r="L32" s="27"/>
      <c r="M32" s="51">
        <v>125190</v>
      </c>
      <c r="N32" s="51">
        <v>62619</v>
      </c>
      <c r="O32" s="51">
        <v>62571</v>
      </c>
      <c r="P32" s="27"/>
      <c r="Q32" s="61" t="s">
        <v>372</v>
      </c>
      <c r="R32" s="62">
        <v>7878783</v>
      </c>
      <c r="S32" s="63">
        <v>3810013</v>
      </c>
      <c r="T32" s="64">
        <v>4068770</v>
      </c>
    </row>
    <row r="33" spans="1:20" ht="12" customHeight="1" x14ac:dyDescent="0.3">
      <c r="A33" s="58" t="s">
        <v>496</v>
      </c>
      <c r="B33" s="27"/>
      <c r="C33" s="32" t="s">
        <v>497</v>
      </c>
      <c r="D33" s="28"/>
      <c r="E33" s="60"/>
      <c r="F33" s="60"/>
      <c r="G33" s="27"/>
      <c r="H33" s="27"/>
      <c r="I33" s="27"/>
      <c r="J33" s="27"/>
      <c r="K33" s="27"/>
      <c r="L33" s="27"/>
      <c r="M33" s="51">
        <v>127692</v>
      </c>
      <c r="N33" s="51">
        <v>62895</v>
      </c>
      <c r="O33" s="51">
        <v>64797</v>
      </c>
      <c r="P33" s="27"/>
      <c r="Q33" s="65" t="s">
        <v>398</v>
      </c>
      <c r="R33" s="66">
        <v>603230</v>
      </c>
      <c r="S33" s="67">
        <v>309432</v>
      </c>
      <c r="T33" s="68">
        <v>293798</v>
      </c>
    </row>
    <row r="34" spans="1:20" ht="12" customHeight="1" x14ac:dyDescent="0.3">
      <c r="A34" s="69" t="s">
        <v>498</v>
      </c>
      <c r="B34" s="27"/>
      <c r="C34" s="32" t="s">
        <v>499</v>
      </c>
      <c r="D34" s="28"/>
      <c r="E34" s="60"/>
      <c r="F34" s="60"/>
      <c r="G34" s="27"/>
      <c r="H34" s="27"/>
      <c r="I34" s="27"/>
      <c r="J34" s="27"/>
      <c r="K34" s="27"/>
      <c r="L34" s="27"/>
      <c r="M34" s="51">
        <v>129742</v>
      </c>
      <c r="N34" s="51">
        <v>62993</v>
      </c>
      <c r="O34" s="51">
        <v>66749</v>
      </c>
      <c r="P34" s="27"/>
      <c r="Q34" s="65" t="s">
        <v>402</v>
      </c>
      <c r="R34" s="66">
        <v>598182</v>
      </c>
      <c r="S34" s="67">
        <v>306434</v>
      </c>
      <c r="T34" s="68">
        <v>291748</v>
      </c>
    </row>
    <row r="35" spans="1:20" ht="12" customHeight="1" x14ac:dyDescent="0.3">
      <c r="A35" s="69" t="s">
        <v>500</v>
      </c>
      <c r="B35" s="27"/>
      <c r="C35" s="26" t="s">
        <v>501</v>
      </c>
      <c r="D35" s="28"/>
      <c r="E35" s="60"/>
      <c r="F35" s="60"/>
      <c r="G35" s="27"/>
      <c r="H35" s="27"/>
      <c r="I35" s="27"/>
      <c r="J35" s="27"/>
      <c r="K35" s="27"/>
      <c r="L35" s="27"/>
      <c r="M35" s="51">
        <v>131768</v>
      </c>
      <c r="N35" s="51">
        <v>63030</v>
      </c>
      <c r="O35" s="51">
        <v>68738</v>
      </c>
      <c r="P35" s="27"/>
      <c r="Q35" s="65" t="s">
        <v>407</v>
      </c>
      <c r="R35" s="66">
        <v>605068</v>
      </c>
      <c r="S35" s="67">
        <v>309819</v>
      </c>
      <c r="T35" s="68">
        <v>295249</v>
      </c>
    </row>
    <row r="36" spans="1:20" ht="12" customHeight="1" x14ac:dyDescent="0.3">
      <c r="A36" s="69" t="s">
        <v>502</v>
      </c>
      <c r="B36" s="27"/>
      <c r="C36" s="32" t="s">
        <v>393</v>
      </c>
      <c r="D36" s="28"/>
      <c r="E36" s="60"/>
      <c r="F36" s="60"/>
      <c r="G36" s="27"/>
      <c r="H36" s="27"/>
      <c r="I36" s="27"/>
      <c r="J36" s="27"/>
      <c r="K36" s="27"/>
      <c r="L36" s="27"/>
      <c r="M36" s="51">
        <v>132712</v>
      </c>
      <c r="N36" s="51">
        <v>62862</v>
      </c>
      <c r="O36" s="51">
        <v>69850</v>
      </c>
      <c r="P36" s="27"/>
      <c r="Q36" s="65" t="s">
        <v>412</v>
      </c>
      <c r="R36" s="66">
        <v>642476</v>
      </c>
      <c r="S36" s="67">
        <v>325752</v>
      </c>
      <c r="T36" s="68">
        <v>316724</v>
      </c>
    </row>
    <row r="37" spans="1:20" ht="12" customHeight="1" x14ac:dyDescent="0.3">
      <c r="A37" s="69" t="s">
        <v>503</v>
      </c>
      <c r="B37" s="27"/>
      <c r="C37" s="32" t="s">
        <v>504</v>
      </c>
      <c r="D37" s="28"/>
      <c r="E37" s="60"/>
      <c r="F37" s="60"/>
      <c r="G37" s="27"/>
      <c r="H37" s="27"/>
      <c r="I37" s="27"/>
      <c r="J37" s="27"/>
      <c r="K37" s="27"/>
      <c r="L37" s="27"/>
      <c r="M37" s="51">
        <v>131882</v>
      </c>
      <c r="N37" s="51">
        <v>62354</v>
      </c>
      <c r="O37" s="51">
        <v>69528</v>
      </c>
      <c r="P37" s="27"/>
      <c r="Q37" s="65" t="s">
        <v>417</v>
      </c>
      <c r="R37" s="66">
        <v>669960</v>
      </c>
      <c r="S37" s="67">
        <v>338888</v>
      </c>
      <c r="T37" s="68">
        <v>331072</v>
      </c>
    </row>
    <row r="38" spans="1:20" ht="12" customHeight="1" x14ac:dyDescent="0.3">
      <c r="A38" s="69" t="s">
        <v>505</v>
      </c>
      <c r="B38" s="27"/>
      <c r="C38" s="32" t="s">
        <v>506</v>
      </c>
      <c r="D38" s="28"/>
      <c r="E38" s="60"/>
      <c r="F38" s="60"/>
      <c r="G38" s="27"/>
      <c r="H38" s="27"/>
      <c r="I38" s="27"/>
      <c r="J38" s="27"/>
      <c r="K38" s="27"/>
      <c r="L38" s="27"/>
      <c r="M38" s="51">
        <v>129823</v>
      </c>
      <c r="N38" s="51">
        <v>61588</v>
      </c>
      <c r="O38" s="51">
        <v>68235</v>
      </c>
      <c r="P38" s="27"/>
      <c r="Q38" s="65" t="s">
        <v>422</v>
      </c>
      <c r="R38" s="66">
        <v>635633</v>
      </c>
      <c r="S38" s="67">
        <v>319048</v>
      </c>
      <c r="T38" s="68">
        <v>316585</v>
      </c>
    </row>
    <row r="39" spans="1:20" ht="12" customHeight="1" x14ac:dyDescent="0.3">
      <c r="A39" s="69" t="s">
        <v>507</v>
      </c>
      <c r="B39" s="27"/>
      <c r="C39" s="32" t="s">
        <v>508</v>
      </c>
      <c r="D39" s="70"/>
      <c r="E39" s="60"/>
      <c r="F39" s="60"/>
      <c r="G39" s="27"/>
      <c r="H39" s="27"/>
      <c r="I39" s="27"/>
      <c r="J39" s="27"/>
      <c r="K39" s="27"/>
      <c r="L39" s="27"/>
      <c r="M39" s="51">
        <v>127922</v>
      </c>
      <c r="N39" s="51">
        <v>60850</v>
      </c>
      <c r="O39" s="51">
        <v>67072</v>
      </c>
      <c r="P39" s="27"/>
      <c r="Q39" s="65" t="s">
        <v>427</v>
      </c>
      <c r="R39" s="66">
        <v>657874</v>
      </c>
      <c r="S39" s="67">
        <v>313458</v>
      </c>
      <c r="T39" s="68">
        <v>344416</v>
      </c>
    </row>
    <row r="40" spans="1:20" ht="12" customHeight="1" x14ac:dyDescent="0.3">
      <c r="A40" s="26" t="s">
        <v>509</v>
      </c>
      <c r="B40" s="27"/>
      <c r="C40" s="32" t="s">
        <v>510</v>
      </c>
      <c r="D40" s="28"/>
      <c r="E40" s="60"/>
      <c r="F40" s="60"/>
      <c r="G40" s="27"/>
      <c r="H40" s="27"/>
      <c r="I40" s="27"/>
      <c r="J40" s="27"/>
      <c r="K40" s="27"/>
      <c r="L40" s="27"/>
      <c r="M40" s="51">
        <v>126082</v>
      </c>
      <c r="N40" s="51">
        <v>60165</v>
      </c>
      <c r="O40" s="51">
        <v>65917</v>
      </c>
      <c r="P40" s="27"/>
      <c r="Q40" s="65" t="s">
        <v>432</v>
      </c>
      <c r="R40" s="66">
        <v>614779</v>
      </c>
      <c r="S40" s="67">
        <v>293158</v>
      </c>
      <c r="T40" s="68">
        <v>321621</v>
      </c>
    </row>
    <row r="41" spans="1:20" ht="12" customHeight="1" x14ac:dyDescent="0.3">
      <c r="A41" s="32" t="s">
        <v>511</v>
      </c>
      <c r="B41" s="27"/>
      <c r="C41" s="71" t="s">
        <v>512</v>
      </c>
      <c r="D41" s="28"/>
      <c r="E41" s="60"/>
      <c r="F41" s="60"/>
      <c r="G41" s="27"/>
      <c r="H41" s="27"/>
      <c r="I41" s="27"/>
      <c r="J41" s="27"/>
      <c r="K41" s="27"/>
      <c r="L41" s="27"/>
      <c r="M41" s="51"/>
      <c r="N41" s="51"/>
      <c r="O41" s="51"/>
      <c r="P41" s="27"/>
      <c r="Q41" s="65"/>
      <c r="R41" s="66"/>
      <c r="S41" s="67"/>
      <c r="T41" s="68"/>
    </row>
    <row r="42" spans="1:20" ht="12" customHeight="1" x14ac:dyDescent="0.3">
      <c r="A42" s="32" t="s">
        <v>513</v>
      </c>
      <c r="B42" s="27"/>
      <c r="C42" s="72" t="s">
        <v>514</v>
      </c>
      <c r="D42" s="28"/>
      <c r="E42" s="60"/>
      <c r="F42" s="60"/>
      <c r="G42" s="27"/>
      <c r="H42" s="27"/>
      <c r="I42" s="27"/>
      <c r="J42" s="27"/>
      <c r="K42" s="27"/>
      <c r="L42" s="27"/>
      <c r="M42" s="51"/>
      <c r="N42" s="51"/>
      <c r="O42" s="51"/>
      <c r="P42" s="27"/>
      <c r="Q42" s="65"/>
      <c r="R42" s="66"/>
      <c r="S42" s="67"/>
      <c r="T42" s="68"/>
    </row>
    <row r="43" spans="1:20" ht="12" customHeight="1" x14ac:dyDescent="0.3">
      <c r="A43" s="32" t="s">
        <v>515</v>
      </c>
      <c r="B43" s="27"/>
      <c r="C43" s="28"/>
      <c r="D43" s="28"/>
      <c r="E43" s="60"/>
      <c r="F43" s="60"/>
      <c r="G43" s="27"/>
      <c r="H43" s="27"/>
      <c r="I43" s="27"/>
      <c r="J43" s="27"/>
      <c r="K43" s="27"/>
      <c r="L43" s="27"/>
      <c r="M43" s="51"/>
      <c r="N43" s="51"/>
      <c r="O43" s="51"/>
      <c r="P43" s="27"/>
      <c r="Q43" s="65"/>
      <c r="R43" s="66"/>
      <c r="S43" s="67"/>
      <c r="T43" s="68"/>
    </row>
    <row r="44" spans="1:20" ht="12" customHeight="1" x14ac:dyDescent="0.3">
      <c r="A44" s="32" t="s">
        <v>516</v>
      </c>
      <c r="B44" s="27"/>
      <c r="C44" s="28"/>
      <c r="D44" s="28"/>
      <c r="E44" s="60"/>
      <c r="F44" s="60"/>
      <c r="G44" s="27"/>
      <c r="H44" s="27"/>
      <c r="I44" s="27"/>
      <c r="J44" s="27"/>
      <c r="K44" s="27"/>
      <c r="L44" s="27"/>
      <c r="M44" s="51"/>
      <c r="N44" s="51"/>
      <c r="O44" s="51"/>
      <c r="P44" s="27"/>
      <c r="Q44" s="65"/>
      <c r="R44" s="66"/>
      <c r="S44" s="67"/>
      <c r="T44" s="68"/>
    </row>
    <row r="45" spans="1:20" ht="12" customHeight="1" x14ac:dyDescent="0.3">
      <c r="A45" s="32" t="s">
        <v>517</v>
      </c>
      <c r="B45" s="27"/>
      <c r="C45" s="27"/>
      <c r="D45" s="28"/>
      <c r="E45" s="60"/>
      <c r="F45" s="60"/>
      <c r="G45" s="27"/>
      <c r="H45" s="27"/>
      <c r="I45" s="27"/>
      <c r="J45" s="27"/>
      <c r="K45" s="27"/>
      <c r="L45" s="27"/>
      <c r="M45" s="51">
        <v>123600</v>
      </c>
      <c r="N45" s="51">
        <v>59117</v>
      </c>
      <c r="O45" s="51">
        <v>64483</v>
      </c>
      <c r="P45" s="27"/>
      <c r="Q45" s="65" t="s">
        <v>437</v>
      </c>
      <c r="R45" s="66">
        <v>536343</v>
      </c>
      <c r="S45" s="67">
        <v>254902</v>
      </c>
      <c r="T45" s="68">
        <v>281441</v>
      </c>
    </row>
    <row r="46" spans="1:20" ht="12" customHeight="1" x14ac:dyDescent="0.3">
      <c r="A46" s="26" t="s">
        <v>518</v>
      </c>
      <c r="B46" s="27"/>
      <c r="C46" s="27"/>
      <c r="D46" s="28"/>
      <c r="E46" s="60"/>
      <c r="F46" s="60"/>
      <c r="G46" s="27"/>
      <c r="H46" s="27"/>
      <c r="I46" s="27"/>
      <c r="J46" s="27"/>
      <c r="K46" s="27"/>
      <c r="L46" s="27"/>
      <c r="M46" s="51"/>
      <c r="N46" s="51"/>
      <c r="O46" s="51"/>
      <c r="P46" s="27"/>
      <c r="Q46" s="65"/>
      <c r="R46" s="66"/>
      <c r="S46" s="67"/>
      <c r="T46" s="68"/>
    </row>
    <row r="47" spans="1:20" ht="12" customHeight="1" x14ac:dyDescent="0.3">
      <c r="A47" s="32" t="s">
        <v>519</v>
      </c>
      <c r="B47" s="27"/>
      <c r="C47" s="27"/>
      <c r="D47" s="28"/>
      <c r="E47" s="60"/>
      <c r="F47" s="60"/>
      <c r="G47" s="27"/>
      <c r="H47" s="27"/>
      <c r="I47" s="27"/>
      <c r="J47" s="27"/>
      <c r="K47" s="27"/>
      <c r="L47" s="27"/>
      <c r="M47" s="51"/>
      <c r="N47" s="51"/>
      <c r="O47" s="51"/>
      <c r="P47" s="27"/>
      <c r="Q47" s="65"/>
      <c r="R47" s="66"/>
      <c r="S47" s="67"/>
      <c r="T47" s="68"/>
    </row>
    <row r="48" spans="1:20" ht="12" customHeight="1" x14ac:dyDescent="0.3">
      <c r="A48" s="32" t="s">
        <v>520</v>
      </c>
      <c r="B48" s="27"/>
      <c r="C48" s="27"/>
      <c r="D48" s="28"/>
      <c r="E48" s="60"/>
      <c r="F48" s="60"/>
      <c r="G48" s="27"/>
      <c r="H48" s="27"/>
      <c r="I48" s="27"/>
      <c r="J48" s="27"/>
      <c r="K48" s="27"/>
      <c r="L48" s="27"/>
      <c r="M48" s="51"/>
      <c r="N48" s="51"/>
      <c r="O48" s="51"/>
      <c r="P48" s="27"/>
      <c r="Q48" s="65"/>
      <c r="R48" s="66"/>
      <c r="S48" s="67"/>
      <c r="T48" s="68"/>
    </row>
    <row r="49" spans="1:20" ht="12" customHeight="1" x14ac:dyDescent="0.3">
      <c r="A49" s="73" t="s">
        <v>521</v>
      </c>
      <c r="B49" s="27"/>
      <c r="C49" s="27"/>
      <c r="D49" s="28"/>
      <c r="E49" s="60"/>
      <c r="F49" s="60"/>
      <c r="G49" s="27"/>
      <c r="H49" s="27"/>
      <c r="I49" s="27"/>
      <c r="J49" s="27"/>
      <c r="K49" s="27"/>
      <c r="L49" s="27"/>
      <c r="M49" s="51">
        <v>120324</v>
      </c>
      <c r="N49" s="51">
        <v>57551</v>
      </c>
      <c r="O49" s="51">
        <v>62773</v>
      </c>
      <c r="P49" s="27"/>
      <c r="Q49" s="65" t="s">
        <v>442</v>
      </c>
      <c r="R49" s="66">
        <v>516837</v>
      </c>
      <c r="S49" s="67">
        <v>242123</v>
      </c>
      <c r="T49" s="68">
        <v>274714</v>
      </c>
    </row>
    <row r="50" spans="1:20" ht="12" customHeight="1" x14ac:dyDescent="0.3">
      <c r="A50" s="42" t="s">
        <v>522</v>
      </c>
      <c r="B50" s="27"/>
      <c r="C50" s="28"/>
      <c r="D50" s="28"/>
      <c r="E50" s="60"/>
      <c r="F50" s="60"/>
      <c r="G50" s="27"/>
      <c r="H50" s="27"/>
      <c r="I50" s="27"/>
      <c r="J50" s="27"/>
      <c r="K50" s="27"/>
      <c r="L50" s="27"/>
      <c r="M50" s="51">
        <v>116606</v>
      </c>
      <c r="N50" s="51">
        <v>55686</v>
      </c>
      <c r="O50" s="51">
        <v>60920</v>
      </c>
      <c r="P50" s="27"/>
      <c r="Q50" s="65" t="s">
        <v>447</v>
      </c>
      <c r="R50" s="66">
        <v>489703</v>
      </c>
      <c r="S50" s="67">
        <v>225926</v>
      </c>
      <c r="T50" s="68">
        <v>263777</v>
      </c>
    </row>
    <row r="51" spans="1:20" ht="12" customHeight="1" x14ac:dyDescent="0.3">
      <c r="A51" s="42" t="s">
        <v>523</v>
      </c>
      <c r="B51" s="27"/>
      <c r="C51" s="28"/>
      <c r="D51" s="28"/>
      <c r="E51" s="60"/>
      <c r="F51" s="60"/>
      <c r="G51" s="27"/>
      <c r="H51" s="27"/>
      <c r="I51" s="27"/>
      <c r="J51" s="27"/>
      <c r="K51" s="27"/>
      <c r="L51" s="27"/>
      <c r="M51" s="51">
        <v>112852</v>
      </c>
      <c r="N51" s="51">
        <v>53849</v>
      </c>
      <c r="O51" s="51">
        <v>59003</v>
      </c>
      <c r="P51" s="27"/>
      <c r="Q51" s="65" t="s">
        <v>452</v>
      </c>
      <c r="R51" s="66">
        <v>406084</v>
      </c>
      <c r="S51" s="67">
        <v>183930</v>
      </c>
      <c r="T51" s="68">
        <v>222154</v>
      </c>
    </row>
    <row r="52" spans="1:20" ht="12" customHeight="1" x14ac:dyDescent="0.3">
      <c r="A52" s="26" t="s">
        <v>524</v>
      </c>
      <c r="B52" s="27"/>
      <c r="C52" s="28"/>
      <c r="D52" s="28"/>
      <c r="E52" s="60"/>
      <c r="F52" s="60"/>
      <c r="G52" s="27"/>
      <c r="H52" s="27"/>
      <c r="I52" s="27"/>
      <c r="J52" s="27"/>
      <c r="K52" s="27"/>
      <c r="L52" s="27"/>
      <c r="M52" s="51">
        <v>97001</v>
      </c>
      <c r="N52" s="51">
        <v>44730</v>
      </c>
      <c r="O52" s="51">
        <v>52271</v>
      </c>
      <c r="P52" s="27"/>
      <c r="Q52" s="27"/>
      <c r="R52" s="27"/>
      <c r="S52" s="27"/>
      <c r="T52" s="27"/>
    </row>
    <row r="53" spans="1:20" ht="12" customHeight="1" x14ac:dyDescent="0.3">
      <c r="A53" s="73" t="s">
        <v>525</v>
      </c>
      <c r="B53" s="27"/>
      <c r="C53" s="28"/>
      <c r="D53" s="28"/>
      <c r="E53" s="60"/>
      <c r="F53" s="60"/>
      <c r="G53" s="27"/>
      <c r="H53" s="27"/>
      <c r="I53" s="27"/>
      <c r="J53" s="27"/>
      <c r="K53" s="27"/>
      <c r="L53" s="27"/>
      <c r="M53" s="51">
        <v>93445</v>
      </c>
      <c r="N53" s="51">
        <v>42931</v>
      </c>
      <c r="O53" s="51">
        <v>50514</v>
      </c>
      <c r="P53" s="27"/>
      <c r="Q53" s="27"/>
      <c r="R53" s="27"/>
      <c r="S53" s="27"/>
      <c r="T53" s="27"/>
    </row>
    <row r="54" spans="1:20" ht="12" customHeight="1" x14ac:dyDescent="0.3">
      <c r="A54" s="73" t="s">
        <v>526</v>
      </c>
      <c r="B54" s="27"/>
      <c r="C54" s="28"/>
      <c r="D54" s="28"/>
      <c r="E54" s="60"/>
      <c r="F54" s="60"/>
      <c r="G54" s="27"/>
      <c r="H54" s="27"/>
      <c r="I54" s="27"/>
      <c r="J54" s="27"/>
      <c r="K54" s="27"/>
      <c r="L54" s="27"/>
      <c r="M54" s="51">
        <v>89853</v>
      </c>
      <c r="N54" s="51">
        <v>41126</v>
      </c>
      <c r="O54" s="51">
        <v>48727</v>
      </c>
      <c r="P54" s="27"/>
      <c r="Q54" s="27"/>
      <c r="R54" s="27"/>
      <c r="S54" s="27"/>
      <c r="T54" s="27"/>
    </row>
    <row r="55" spans="1:20" ht="12" customHeight="1" x14ac:dyDescent="0.3">
      <c r="A55" s="26" t="s">
        <v>527</v>
      </c>
      <c r="B55" s="27"/>
      <c r="C55" s="28"/>
      <c r="D55" s="28"/>
      <c r="E55" s="60"/>
      <c r="F55" s="60"/>
      <c r="G55" s="27"/>
      <c r="H55" s="27"/>
      <c r="I55" s="27"/>
      <c r="J55" s="27"/>
      <c r="K55" s="27"/>
      <c r="L55" s="27"/>
      <c r="M55" s="51">
        <v>66807</v>
      </c>
      <c r="N55" s="51">
        <v>30117</v>
      </c>
      <c r="O55" s="51">
        <v>36690</v>
      </c>
      <c r="P55" s="27"/>
      <c r="Q55" s="27"/>
      <c r="R55" s="27"/>
      <c r="S55" s="27"/>
      <c r="T55" s="27"/>
    </row>
    <row r="56" spans="1:20" ht="12" customHeight="1" x14ac:dyDescent="0.3">
      <c r="A56" s="73" t="s">
        <v>528</v>
      </c>
      <c r="B56" s="27"/>
      <c r="C56" s="28"/>
      <c r="D56" s="28"/>
      <c r="E56" s="60"/>
      <c r="F56" s="60"/>
      <c r="G56" s="27"/>
      <c r="H56" s="27"/>
      <c r="I56" s="27"/>
      <c r="J56" s="27"/>
      <c r="K56" s="27"/>
      <c r="L56" s="27"/>
      <c r="M56" s="51">
        <v>63071</v>
      </c>
      <c r="N56" s="51">
        <v>28387</v>
      </c>
      <c r="O56" s="51">
        <v>34684</v>
      </c>
      <c r="P56" s="27"/>
      <c r="Q56" s="27"/>
      <c r="R56" s="27"/>
      <c r="S56" s="27"/>
      <c r="T56" s="27"/>
    </row>
    <row r="57" spans="1:20" ht="12" customHeight="1" x14ac:dyDescent="0.3">
      <c r="A57" s="73" t="s">
        <v>529</v>
      </c>
      <c r="B57" s="27"/>
      <c r="C57" s="28"/>
      <c r="D57" s="28"/>
      <c r="E57" s="60"/>
      <c r="F57" s="60"/>
      <c r="G57" s="27"/>
      <c r="H57" s="27"/>
      <c r="I57" s="27"/>
      <c r="J57" s="27"/>
      <c r="K57" s="27"/>
      <c r="L57" s="27"/>
      <c r="M57" s="51">
        <v>59761</v>
      </c>
      <c r="N57" s="51">
        <v>26856</v>
      </c>
      <c r="O57" s="51">
        <v>32905</v>
      </c>
      <c r="P57" s="27"/>
      <c r="Q57" s="27"/>
      <c r="R57" s="27"/>
      <c r="S57" s="27"/>
      <c r="T57" s="27"/>
    </row>
    <row r="58" spans="1:20" ht="12" customHeight="1" x14ac:dyDescent="0.3">
      <c r="A58" s="73" t="s">
        <v>530</v>
      </c>
      <c r="B58" s="27"/>
      <c r="C58" s="28"/>
      <c r="D58" s="28"/>
      <c r="E58" s="60"/>
      <c r="F58" s="60"/>
      <c r="G58" s="27"/>
      <c r="H58" s="27"/>
      <c r="I58" s="27"/>
      <c r="J58" s="27"/>
      <c r="K58" s="27"/>
      <c r="L58" s="27"/>
      <c r="M58" s="51">
        <v>56749</v>
      </c>
      <c r="N58" s="51">
        <v>25466</v>
      </c>
      <c r="O58" s="51">
        <v>31283</v>
      </c>
      <c r="P58" s="27"/>
      <c r="Q58" s="27"/>
      <c r="R58" s="27"/>
      <c r="S58" s="27"/>
      <c r="T58" s="27"/>
    </row>
    <row r="59" spans="1:20" ht="16.5" customHeight="1" x14ac:dyDescent="0.3">
      <c r="A59" s="27"/>
      <c r="B59" s="27"/>
      <c r="C59" s="28"/>
      <c r="D59" s="28"/>
      <c r="E59" s="60"/>
      <c r="F59" s="60"/>
      <c r="G59" s="27"/>
      <c r="H59" s="27"/>
      <c r="I59" s="27"/>
      <c r="J59" s="27"/>
      <c r="K59" s="27"/>
      <c r="L59" s="27"/>
      <c r="M59" s="51">
        <v>53748</v>
      </c>
      <c r="N59" s="51">
        <v>24086</v>
      </c>
      <c r="O59" s="51">
        <v>29662</v>
      </c>
      <c r="P59" s="27"/>
      <c r="Q59" s="27"/>
      <c r="R59" s="27"/>
      <c r="S59" s="27"/>
      <c r="T59" s="27"/>
    </row>
    <row r="60" spans="1:20" ht="16.5" customHeight="1" x14ac:dyDescent="0.3">
      <c r="A60" s="27"/>
      <c r="B60" s="27"/>
      <c r="C60" s="28"/>
      <c r="D60" s="28"/>
      <c r="E60" s="60"/>
      <c r="F60" s="60"/>
      <c r="G60" s="27"/>
      <c r="H60" s="27"/>
      <c r="I60" s="27"/>
      <c r="J60" s="27"/>
      <c r="K60" s="27"/>
      <c r="L60" s="27"/>
      <c r="M60" s="51">
        <v>50833</v>
      </c>
      <c r="N60" s="51">
        <v>22745</v>
      </c>
      <c r="O60" s="51">
        <v>28088</v>
      </c>
      <c r="P60" s="27"/>
      <c r="Q60" s="27"/>
      <c r="R60" s="27"/>
      <c r="S60" s="27"/>
      <c r="T60" s="27"/>
    </row>
    <row r="61" spans="1:20" ht="16.5" customHeight="1" x14ac:dyDescent="0.3">
      <c r="A61" s="27"/>
      <c r="B61" s="27"/>
      <c r="C61" s="28"/>
      <c r="D61" s="28"/>
      <c r="E61" s="60"/>
      <c r="F61" s="60"/>
      <c r="G61" s="27"/>
      <c r="H61" s="27"/>
      <c r="I61" s="27"/>
      <c r="J61" s="27"/>
      <c r="K61" s="27"/>
      <c r="L61" s="27"/>
      <c r="M61" s="51">
        <v>47916</v>
      </c>
      <c r="N61" s="51">
        <v>21407</v>
      </c>
      <c r="O61" s="51">
        <v>26509</v>
      </c>
      <c r="P61" s="27"/>
      <c r="Q61" s="27"/>
      <c r="R61" s="27"/>
      <c r="S61" s="27"/>
      <c r="T61" s="27"/>
    </row>
    <row r="62" spans="1:20" ht="16.5" customHeight="1" x14ac:dyDescent="0.3">
      <c r="A62" s="27"/>
      <c r="B62" s="27"/>
      <c r="C62" s="28"/>
      <c r="D62" s="28"/>
      <c r="E62" s="60"/>
      <c r="F62" s="60"/>
      <c r="G62" s="27"/>
      <c r="H62" s="27"/>
      <c r="I62" s="27"/>
      <c r="J62" s="27"/>
      <c r="K62" s="27"/>
      <c r="L62" s="27"/>
      <c r="M62" s="51">
        <v>44929</v>
      </c>
      <c r="N62" s="51">
        <v>20042</v>
      </c>
      <c r="O62" s="51">
        <v>24887</v>
      </c>
      <c r="P62" s="27"/>
      <c r="Q62" s="27"/>
      <c r="R62" s="27"/>
      <c r="S62" s="27"/>
      <c r="T62" s="27"/>
    </row>
    <row r="63" spans="1:20" ht="16.5" customHeight="1" x14ac:dyDescent="0.3">
      <c r="A63" s="27"/>
      <c r="B63" s="27"/>
      <c r="C63" s="28"/>
      <c r="D63" s="28"/>
      <c r="E63" s="60"/>
      <c r="F63" s="60"/>
      <c r="G63" s="27"/>
      <c r="H63" s="27"/>
      <c r="I63" s="27"/>
      <c r="J63" s="27"/>
      <c r="K63" s="27"/>
      <c r="L63" s="27"/>
      <c r="M63" s="51">
        <v>41939</v>
      </c>
      <c r="N63" s="51">
        <v>18676</v>
      </c>
      <c r="O63" s="51">
        <v>23263</v>
      </c>
      <c r="P63" s="27"/>
      <c r="Q63" s="27"/>
      <c r="R63" s="27"/>
      <c r="S63" s="27"/>
      <c r="T63" s="27"/>
    </row>
    <row r="64" spans="1:20" ht="16.5" customHeight="1" x14ac:dyDescent="0.3">
      <c r="A64" s="27"/>
      <c r="B64" s="27"/>
      <c r="C64" s="28"/>
      <c r="D64" s="28"/>
      <c r="E64" s="60"/>
      <c r="F64" s="60"/>
      <c r="G64" s="27"/>
      <c r="H64" s="27"/>
      <c r="I64" s="27"/>
      <c r="J64" s="27"/>
      <c r="K64" s="27"/>
      <c r="L64" s="27"/>
      <c r="M64" s="51">
        <v>39086</v>
      </c>
      <c r="N64" s="51">
        <v>17369</v>
      </c>
      <c r="O64" s="51">
        <v>21717</v>
      </c>
      <c r="P64" s="27"/>
      <c r="Q64" s="27"/>
      <c r="R64" s="27"/>
      <c r="S64" s="27"/>
      <c r="T64" s="27"/>
    </row>
    <row r="65" spans="13:15" ht="16.5" customHeight="1" x14ac:dyDescent="0.3">
      <c r="M65" s="51">
        <v>36348</v>
      </c>
      <c r="N65" s="51">
        <v>16117</v>
      </c>
      <c r="O65" s="51">
        <v>20231</v>
      </c>
    </row>
    <row r="66" spans="13:15" ht="16.5" customHeight="1" x14ac:dyDescent="0.3">
      <c r="M66" s="51">
        <v>33755</v>
      </c>
      <c r="N66" s="51">
        <v>14898</v>
      </c>
      <c r="O66" s="51">
        <v>18857</v>
      </c>
    </row>
    <row r="67" spans="13:15" ht="16.5" customHeight="1" x14ac:dyDescent="0.3">
      <c r="M67" s="51">
        <v>31333</v>
      </c>
      <c r="N67" s="51">
        <v>13708</v>
      </c>
      <c r="O67" s="51">
        <v>17625</v>
      </c>
    </row>
    <row r="68" spans="13:15" ht="16.5" customHeight="1" x14ac:dyDescent="0.3">
      <c r="M68" s="51">
        <v>28832</v>
      </c>
      <c r="N68" s="51">
        <v>12440</v>
      </c>
      <c r="O68" s="51">
        <v>16392</v>
      </c>
    </row>
    <row r="69" spans="13:15" ht="16.5" customHeight="1" x14ac:dyDescent="0.3">
      <c r="M69" s="51">
        <v>26662</v>
      </c>
      <c r="N69" s="51">
        <v>11342</v>
      </c>
      <c r="O69" s="51">
        <v>15320</v>
      </c>
    </row>
    <row r="70" spans="13:15" ht="16.5" customHeight="1" x14ac:dyDescent="0.3">
      <c r="M70" s="51">
        <v>24625</v>
      </c>
      <c r="N70" s="51">
        <v>10306</v>
      </c>
      <c r="O70" s="51">
        <v>14319</v>
      </c>
    </row>
    <row r="71" spans="13:15" ht="16.5" customHeight="1" x14ac:dyDescent="0.3">
      <c r="M71" s="51">
        <v>22734</v>
      </c>
      <c r="N71" s="51">
        <v>9334</v>
      </c>
      <c r="O71" s="51">
        <v>13400</v>
      </c>
    </row>
    <row r="72" spans="13:15" ht="16.5" customHeight="1" x14ac:dyDescent="0.3">
      <c r="M72" s="51">
        <v>20994</v>
      </c>
      <c r="N72" s="51">
        <v>8432</v>
      </c>
      <c r="O72" s="51">
        <v>12562</v>
      </c>
    </row>
    <row r="73" spans="13:15" ht="16.5" customHeight="1" x14ac:dyDescent="0.3">
      <c r="M73" s="51">
        <v>19408</v>
      </c>
      <c r="N73" s="51">
        <v>7603</v>
      </c>
      <c r="O73" s="51">
        <v>11805</v>
      </c>
    </row>
    <row r="74" spans="13:15" ht="16.5" customHeight="1" x14ac:dyDescent="0.3">
      <c r="M74" s="51">
        <v>17988</v>
      </c>
      <c r="N74" s="51">
        <v>7002</v>
      </c>
      <c r="O74" s="51">
        <v>10986</v>
      </c>
    </row>
    <row r="75" spans="13:15" ht="16.5" customHeight="1" x14ac:dyDescent="0.3">
      <c r="M75" s="51">
        <v>16675</v>
      </c>
      <c r="N75" s="51">
        <v>6510</v>
      </c>
      <c r="O75" s="51">
        <v>10165</v>
      </c>
    </row>
    <row r="76" spans="13:15" ht="16.5" customHeight="1" x14ac:dyDescent="0.3">
      <c r="M76" s="51">
        <v>15472</v>
      </c>
      <c r="N76" s="51">
        <v>6134</v>
      </c>
      <c r="O76" s="51">
        <v>9338</v>
      </c>
    </row>
    <row r="77" spans="13:15" ht="16.5" customHeight="1" x14ac:dyDescent="0.3">
      <c r="M77" s="42">
        <v>89747</v>
      </c>
      <c r="N77" s="42">
        <v>33084</v>
      </c>
      <c r="O77" s="42">
        <v>56663</v>
      </c>
    </row>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300-000000000000}">
      <formula1>$A$15:$A$50</formula1>
    </dataValidation>
  </dataValidation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B1:D27"/>
  <sheetViews>
    <sheetView workbookViewId="0"/>
  </sheetViews>
  <sheetFormatPr baseColWidth="10" defaultColWidth="14.42578125" defaultRowHeight="15" customHeight="1" x14ac:dyDescent="0.25"/>
  <cols>
    <col min="1" max="2" width="3.7109375" customWidth="1"/>
    <col min="3" max="3" width="32.28515625" customWidth="1"/>
    <col min="4" max="4" width="224" customWidth="1"/>
    <col min="5" max="5" width="3.5703125" customWidth="1"/>
    <col min="6" max="6" width="11.42578125" customWidth="1"/>
    <col min="7" max="26" width="10.7109375" customWidth="1"/>
  </cols>
  <sheetData>
    <row r="1" spans="2:4" ht="44.25" customHeight="1" x14ac:dyDescent="0.25">
      <c r="B1" s="74"/>
      <c r="C1" s="443" t="s">
        <v>531</v>
      </c>
      <c r="D1" s="444"/>
    </row>
    <row r="2" spans="2:4" ht="13.5" customHeight="1" x14ac:dyDescent="0.25">
      <c r="B2" s="74"/>
      <c r="C2" s="74"/>
      <c r="D2" s="74"/>
    </row>
    <row r="3" spans="2:4" ht="13.5" customHeight="1" x14ac:dyDescent="0.25">
      <c r="B3" s="74"/>
      <c r="C3" s="75" t="s">
        <v>532</v>
      </c>
      <c r="D3" s="76"/>
    </row>
    <row r="4" spans="2:4" ht="13.5" customHeight="1" x14ac:dyDescent="0.25">
      <c r="B4" s="74"/>
      <c r="C4" s="77"/>
      <c r="D4" s="74"/>
    </row>
    <row r="5" spans="2:4" ht="13.5" customHeight="1" x14ac:dyDescent="0.25">
      <c r="B5" s="78">
        <v>1</v>
      </c>
      <c r="C5" s="441" t="s">
        <v>533</v>
      </c>
      <c r="D5" s="302"/>
    </row>
    <row r="6" spans="2:4" ht="13.5" customHeight="1" x14ac:dyDescent="0.25">
      <c r="B6" s="78">
        <v>2</v>
      </c>
      <c r="C6" s="441" t="s">
        <v>534</v>
      </c>
      <c r="D6" s="302"/>
    </row>
    <row r="7" spans="2:4" ht="13.5" customHeight="1" x14ac:dyDescent="0.25">
      <c r="B7" s="78">
        <v>3</v>
      </c>
      <c r="C7" s="441" t="s">
        <v>535</v>
      </c>
      <c r="D7" s="302"/>
    </row>
    <row r="8" spans="2:4" ht="13.5" customHeight="1" x14ac:dyDescent="0.25">
      <c r="B8" s="78">
        <v>4</v>
      </c>
      <c r="C8" s="441" t="s">
        <v>536</v>
      </c>
      <c r="D8" s="302"/>
    </row>
    <row r="9" spans="2:4" ht="45" customHeight="1" x14ac:dyDescent="0.25">
      <c r="B9" s="78">
        <v>5</v>
      </c>
      <c r="C9" s="441" t="s">
        <v>537</v>
      </c>
      <c r="D9" s="302"/>
    </row>
    <row r="10" spans="2:4" ht="12.75" customHeight="1" x14ac:dyDescent="0.25">
      <c r="B10" s="78">
        <v>6</v>
      </c>
      <c r="C10" s="441" t="s">
        <v>538</v>
      </c>
      <c r="D10" s="302"/>
    </row>
    <row r="11" spans="2:4" ht="31.5" customHeight="1" x14ac:dyDescent="0.25">
      <c r="B11" s="78">
        <v>7</v>
      </c>
      <c r="C11" s="441" t="s">
        <v>539</v>
      </c>
      <c r="D11" s="302"/>
    </row>
    <row r="12" spans="2:4" ht="9.75" customHeight="1" x14ac:dyDescent="0.3">
      <c r="B12" s="78">
        <v>8</v>
      </c>
      <c r="C12" s="79" t="s">
        <v>540</v>
      </c>
      <c r="D12" s="79"/>
    </row>
    <row r="13" spans="2:4" ht="15.75" customHeight="1" x14ac:dyDescent="0.3">
      <c r="B13" s="78">
        <v>9</v>
      </c>
      <c r="C13" s="79" t="s">
        <v>541</v>
      </c>
      <c r="D13" s="79"/>
    </row>
    <row r="14" spans="2:4" ht="15.75" customHeight="1" x14ac:dyDescent="0.25">
      <c r="B14" s="78">
        <v>10</v>
      </c>
      <c r="C14" s="442" t="s">
        <v>542</v>
      </c>
      <c r="D14" s="302"/>
    </row>
    <row r="15" spans="2:4" ht="13.5" customHeight="1" x14ac:dyDescent="0.25">
      <c r="B15" s="78">
        <v>11</v>
      </c>
      <c r="C15" s="442" t="s">
        <v>543</v>
      </c>
      <c r="D15" s="302"/>
    </row>
    <row r="16" spans="2:4" ht="15.75" customHeight="1" x14ac:dyDescent="0.25">
      <c r="B16" s="78">
        <v>12</v>
      </c>
      <c r="C16" s="442" t="s">
        <v>544</v>
      </c>
      <c r="D16" s="302"/>
    </row>
    <row r="19" spans="3:4" ht="15" customHeight="1" x14ac:dyDescent="0.25">
      <c r="C19" s="80" t="s">
        <v>545</v>
      </c>
      <c r="D19" s="80" t="s">
        <v>546</v>
      </c>
    </row>
    <row r="20" spans="3:4" ht="147.75" customHeight="1" x14ac:dyDescent="0.25">
      <c r="C20" s="81" t="s">
        <v>547</v>
      </c>
      <c r="D20" s="82" t="s">
        <v>548</v>
      </c>
    </row>
    <row r="21" spans="3:4" ht="195" customHeight="1" x14ac:dyDescent="0.25">
      <c r="C21" s="81" t="s">
        <v>549</v>
      </c>
      <c r="D21" s="82" t="s">
        <v>550</v>
      </c>
    </row>
    <row r="22" spans="3:4" ht="245.25" customHeight="1" x14ac:dyDescent="0.25">
      <c r="C22" s="81" t="s">
        <v>551</v>
      </c>
      <c r="D22" s="82" t="s">
        <v>552</v>
      </c>
    </row>
    <row r="23" spans="3:4" ht="324.75" customHeight="1" x14ac:dyDescent="0.25">
      <c r="C23" s="83" t="s">
        <v>553</v>
      </c>
      <c r="D23" s="82" t="s">
        <v>554</v>
      </c>
    </row>
    <row r="24" spans="3:4" ht="202.5" customHeight="1" x14ac:dyDescent="0.25">
      <c r="C24" s="81" t="s">
        <v>555</v>
      </c>
      <c r="D24" s="82" t="s">
        <v>556</v>
      </c>
    </row>
    <row r="25" spans="3:4" ht="386.25" customHeight="1" x14ac:dyDescent="0.25">
      <c r="C25" s="83" t="s">
        <v>557</v>
      </c>
      <c r="D25" s="82" t="s">
        <v>558</v>
      </c>
    </row>
    <row r="26" spans="3:4" ht="13.5" customHeight="1" x14ac:dyDescent="0.25">
      <c r="C26" s="83" t="s">
        <v>559</v>
      </c>
      <c r="D26" s="84" t="s">
        <v>560</v>
      </c>
    </row>
    <row r="27" spans="3:4" ht="187.5" customHeight="1" x14ac:dyDescent="0.25">
      <c r="C27" s="86" t="s">
        <v>561</v>
      </c>
      <c r="D27" s="85" t="s">
        <v>562</v>
      </c>
    </row>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400-000000000000}"/>
    <hyperlink ref="C25" location="null!_Toc461442754" display="'2. SEGUIMIENTO METAS PRODUCTO'!_Toc461442754" xr:uid="{00000000-0004-0000-0400-000001000000}"/>
    <hyperlink ref="C26" location="null!Área_de_impresión" display="'4. METAS RESULTADO PDD'!Área_de_impresión" xr:uid="{00000000-0004-0000-0400-000002000000}"/>
  </hyperlinks>
  <pageMargins left="0.25" right="0.25" top="0.75" bottom="0.75" header="0" footer="0"/>
  <pageSetup orientation="portrait" r:id="rId1"/>
  <colBreaks count="1" manualBreakCount="1">
    <brk id="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BT31"/>
  <sheetViews>
    <sheetView showGridLines="0" tabSelected="1" topLeftCell="AF2" zoomScale="80" zoomScaleNormal="80" workbookViewId="0">
      <pane ySplit="2" topLeftCell="A4" activePane="bottomLeft" state="frozen"/>
      <selection activeCell="A2" sqref="A2"/>
      <selection pane="bottomLeft" activeCell="AH30" sqref="AH30:AH31"/>
    </sheetView>
  </sheetViews>
  <sheetFormatPr baseColWidth="10" defaultColWidth="22.28515625" defaultRowHeight="15" customHeight="1" x14ac:dyDescent="0.25"/>
  <cols>
    <col min="4" max="4" width="42.7109375" customWidth="1"/>
    <col min="5" max="5" width="29.85546875" customWidth="1"/>
    <col min="7" max="7" width="32.28515625" customWidth="1"/>
    <col min="8" max="12" width="22.28515625" customWidth="1"/>
    <col min="13" max="13" width="63.28515625" customWidth="1"/>
    <col min="14" max="17" width="22.28515625" customWidth="1"/>
    <col min="18" max="18" width="43.85546875" customWidth="1"/>
    <col min="19" max="29" width="22.28515625" customWidth="1"/>
    <col min="30" max="30" width="79.5703125" style="280" customWidth="1"/>
    <col min="31" max="32" width="22.28515625" style="280" customWidth="1"/>
    <col min="34" max="34" width="49" customWidth="1"/>
    <col min="36" max="36" width="0" hidden="1" customWidth="1"/>
    <col min="37" max="37" width="63.7109375" hidden="1" customWidth="1"/>
    <col min="38" max="38" width="0" hidden="1" customWidth="1"/>
    <col min="42" max="44" width="0" hidden="1" customWidth="1"/>
    <col min="48" max="50" width="0" hidden="1" customWidth="1"/>
    <col min="54" max="56" width="0" hidden="1" customWidth="1"/>
  </cols>
  <sheetData>
    <row r="1" spans="1:72" ht="36" customHeight="1" x14ac:dyDescent="0.25">
      <c r="A1" s="87"/>
      <c r="B1" s="88"/>
      <c r="C1" s="88"/>
      <c r="D1" s="87"/>
      <c r="E1" s="87"/>
      <c r="F1" s="87"/>
      <c r="G1" s="87"/>
      <c r="H1" s="87"/>
      <c r="I1" s="87"/>
      <c r="J1" s="87"/>
      <c r="K1" s="272"/>
      <c r="L1" s="87"/>
      <c r="M1" s="272"/>
      <c r="N1" s="272"/>
      <c r="O1" s="87"/>
      <c r="P1" s="89"/>
      <c r="Q1" s="89"/>
      <c r="R1" s="90"/>
      <c r="S1" s="90"/>
      <c r="T1" s="87"/>
      <c r="U1" s="87"/>
      <c r="V1" s="87"/>
      <c r="W1" s="87"/>
      <c r="X1" s="87"/>
      <c r="Y1" s="90"/>
      <c r="Z1" s="90"/>
      <c r="AA1" s="90"/>
      <c r="AB1" s="90"/>
      <c r="AC1" s="90"/>
      <c r="AD1" s="273"/>
      <c r="AE1" s="273"/>
      <c r="AF1" s="274"/>
      <c r="AG1" s="456"/>
      <c r="AH1" s="331"/>
      <c r="AI1" s="444"/>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456" t="s">
        <v>563</v>
      </c>
      <c r="BM1" s="331"/>
      <c r="BN1" s="331"/>
      <c r="BO1" s="331"/>
      <c r="BP1" s="331"/>
      <c r="BQ1" s="331"/>
      <c r="BR1" s="331"/>
      <c r="BS1" s="331"/>
      <c r="BT1" s="444"/>
    </row>
    <row r="2" spans="1:72" ht="33" customHeight="1" x14ac:dyDescent="0.25">
      <c r="A2" s="457" t="s">
        <v>564</v>
      </c>
      <c r="B2" s="460" t="s">
        <v>565</v>
      </c>
      <c r="C2" s="309"/>
      <c r="D2" s="309"/>
      <c r="E2" s="302"/>
      <c r="F2" s="457" t="s">
        <v>566</v>
      </c>
      <c r="G2" s="457" t="s">
        <v>567</v>
      </c>
      <c r="H2" s="457" t="s">
        <v>568</v>
      </c>
      <c r="I2" s="457" t="s">
        <v>569</v>
      </c>
      <c r="J2" s="461" t="s">
        <v>570</v>
      </c>
      <c r="K2" s="309"/>
      <c r="L2" s="309"/>
      <c r="M2" s="309"/>
      <c r="N2" s="302"/>
      <c r="O2" s="462" t="s">
        <v>571</v>
      </c>
      <c r="P2" s="309"/>
      <c r="Q2" s="309"/>
      <c r="R2" s="309"/>
      <c r="S2" s="302"/>
      <c r="T2" s="463" t="s">
        <v>572</v>
      </c>
      <c r="U2" s="309"/>
      <c r="V2" s="309"/>
      <c r="W2" s="309"/>
      <c r="X2" s="302"/>
      <c r="Y2" s="464" t="s">
        <v>573</v>
      </c>
      <c r="Z2" s="465"/>
      <c r="AA2" s="465"/>
      <c r="AB2" s="465"/>
      <c r="AC2" s="466"/>
      <c r="AD2" s="464" t="s">
        <v>574</v>
      </c>
      <c r="AE2" s="465"/>
      <c r="AF2" s="465"/>
      <c r="AG2" s="467" t="s">
        <v>575</v>
      </c>
      <c r="AH2" s="334"/>
      <c r="AI2" s="336"/>
      <c r="AJ2" s="468" t="s">
        <v>576</v>
      </c>
      <c r="AK2" s="309"/>
      <c r="AL2" s="302"/>
      <c r="AM2" s="469" t="s">
        <v>570</v>
      </c>
      <c r="AN2" s="309"/>
      <c r="AO2" s="309"/>
      <c r="AP2" s="309"/>
      <c r="AQ2" s="309"/>
      <c r="AR2" s="302"/>
      <c r="AS2" s="469" t="s">
        <v>571</v>
      </c>
      <c r="AT2" s="309"/>
      <c r="AU2" s="309"/>
      <c r="AV2" s="309"/>
      <c r="AW2" s="309"/>
      <c r="AX2" s="302"/>
      <c r="AY2" s="469" t="s">
        <v>572</v>
      </c>
      <c r="AZ2" s="309"/>
      <c r="BA2" s="309"/>
      <c r="BB2" s="309"/>
      <c r="BC2" s="309"/>
      <c r="BD2" s="302"/>
      <c r="BE2" s="469" t="s">
        <v>573</v>
      </c>
      <c r="BF2" s="309"/>
      <c r="BG2" s="309"/>
      <c r="BH2" s="309"/>
      <c r="BI2" s="309"/>
      <c r="BJ2" s="302"/>
      <c r="BK2" s="91"/>
      <c r="BL2" s="474" t="s">
        <v>577</v>
      </c>
      <c r="BM2" s="334"/>
      <c r="BN2" s="336"/>
      <c r="BO2" s="467" t="s">
        <v>578</v>
      </c>
      <c r="BP2" s="334"/>
      <c r="BQ2" s="336"/>
      <c r="BR2" s="459" t="s">
        <v>579</v>
      </c>
      <c r="BS2" s="334"/>
      <c r="BT2" s="336"/>
    </row>
    <row r="3" spans="1:72" ht="123.75" customHeight="1" x14ac:dyDescent="0.25">
      <c r="A3" s="458"/>
      <c r="B3" s="92" t="s">
        <v>580</v>
      </c>
      <c r="C3" s="92" t="s">
        <v>581</v>
      </c>
      <c r="D3" s="92" t="s">
        <v>582</v>
      </c>
      <c r="E3" s="92" t="s">
        <v>583</v>
      </c>
      <c r="F3" s="458"/>
      <c r="G3" s="458"/>
      <c r="H3" s="458"/>
      <c r="I3" s="458"/>
      <c r="J3" s="93" t="s">
        <v>584</v>
      </c>
      <c r="K3" s="93" t="s">
        <v>585</v>
      </c>
      <c r="L3" s="93" t="s">
        <v>586</v>
      </c>
      <c r="M3" s="93" t="s">
        <v>587</v>
      </c>
      <c r="N3" s="93" t="s">
        <v>588</v>
      </c>
      <c r="O3" s="94" t="s">
        <v>589</v>
      </c>
      <c r="P3" s="94" t="s">
        <v>590</v>
      </c>
      <c r="Q3" s="94" t="s">
        <v>586</v>
      </c>
      <c r="R3" s="94" t="s">
        <v>587</v>
      </c>
      <c r="S3" s="94" t="s">
        <v>588</v>
      </c>
      <c r="T3" s="95" t="s">
        <v>591</v>
      </c>
      <c r="U3" s="95" t="s">
        <v>592</v>
      </c>
      <c r="V3" s="95" t="s">
        <v>586</v>
      </c>
      <c r="W3" s="96" t="s">
        <v>587</v>
      </c>
      <c r="X3" s="96" t="s">
        <v>588</v>
      </c>
      <c r="Y3" s="97" t="s">
        <v>593</v>
      </c>
      <c r="Z3" s="97" t="s">
        <v>594</v>
      </c>
      <c r="AA3" s="97" t="s">
        <v>586</v>
      </c>
      <c r="AB3" s="97" t="s">
        <v>587</v>
      </c>
      <c r="AC3" s="97" t="s">
        <v>588</v>
      </c>
      <c r="AD3" s="97" t="s">
        <v>595</v>
      </c>
      <c r="AE3" s="97" t="s">
        <v>596</v>
      </c>
      <c r="AF3" s="97" t="s">
        <v>597</v>
      </c>
      <c r="AG3" s="94" t="s">
        <v>598</v>
      </c>
      <c r="AH3" s="94" t="s">
        <v>599</v>
      </c>
      <c r="AI3" s="94" t="s">
        <v>600</v>
      </c>
      <c r="AJ3" s="98" t="s">
        <v>601</v>
      </c>
      <c r="AK3" s="98" t="s">
        <v>602</v>
      </c>
      <c r="AL3" s="98" t="s">
        <v>603</v>
      </c>
      <c r="AM3" s="94" t="str">
        <f>AM2&amp;": Programado actividad"</f>
        <v>Ene-Mar: Programado actividad</v>
      </c>
      <c r="AN3" s="94" t="str">
        <f>AM2&amp;": Ejecutado actividad"</f>
        <v>Ene-Mar: Ejecutado actividad</v>
      </c>
      <c r="AO3" s="94" t="s">
        <v>604</v>
      </c>
      <c r="AP3" s="98" t="str">
        <f>AM2&amp;": % Programado tarea"</f>
        <v>Ene-Mar: % Programado tarea</v>
      </c>
      <c r="AQ3" s="98" t="str">
        <f>AM2&amp;": % Ejecutado tarea"</f>
        <v>Ene-Mar: % Ejecutado tarea</v>
      </c>
      <c r="AR3" s="98" t="s">
        <v>605</v>
      </c>
      <c r="AS3" s="94" t="str">
        <f>AS2&amp;": Programado actividad"</f>
        <v>Abr-Jun: Programado actividad</v>
      </c>
      <c r="AT3" s="94" t="str">
        <f>AS2&amp;": Ejecutado actividad"</f>
        <v>Abr-Jun: Ejecutado actividad</v>
      </c>
      <c r="AU3" s="94" t="s">
        <v>604</v>
      </c>
      <c r="AV3" s="98" t="str">
        <f>AS2&amp;": Programado tarea"</f>
        <v>Abr-Jun: Programado tarea</v>
      </c>
      <c r="AW3" s="98" t="str">
        <f>AS2&amp;": Ejecutado tarea"</f>
        <v>Abr-Jun: Ejecutado tarea</v>
      </c>
      <c r="AX3" s="98" t="s">
        <v>605</v>
      </c>
      <c r="AY3" s="94" t="str">
        <f>AY2&amp;": Programado actividad"</f>
        <v>Jul-Sep: Programado actividad</v>
      </c>
      <c r="AZ3" s="94" t="str">
        <f>AY2&amp;": Ejecutado actividad"</f>
        <v>Jul-Sep: Ejecutado actividad</v>
      </c>
      <c r="BA3" s="94" t="s">
        <v>604</v>
      </c>
      <c r="BB3" s="98" t="str">
        <f>AY2&amp;": % Programado tarea"</f>
        <v>Jul-Sep: % Programado tarea</v>
      </c>
      <c r="BC3" s="98" t="str">
        <f>AY2&amp;": % Ejecutado tarea"</f>
        <v>Jul-Sep: % Ejecutado tarea</v>
      </c>
      <c r="BD3" s="98" t="s">
        <v>605</v>
      </c>
      <c r="BE3" s="94" t="str">
        <f>BE2&amp;": Programado actividad"</f>
        <v>Oct-Dic: Programado actividad</v>
      </c>
      <c r="BF3" s="94" t="str">
        <f>BE2&amp;": Ejecutado actividad"</f>
        <v>Oct-Dic: Ejecutado actividad</v>
      </c>
      <c r="BG3" s="94" t="s">
        <v>604</v>
      </c>
      <c r="BH3" s="98" t="str">
        <f>BE2&amp;": % Programado tarea"</f>
        <v>Oct-Dic: % Programado tarea</v>
      </c>
      <c r="BI3" s="98" t="str">
        <f>BE2&amp;": % Ejecutado tarea"</f>
        <v>Oct-Dic: % Ejecutado tarea</v>
      </c>
      <c r="BJ3" s="98" t="s">
        <v>606</v>
      </c>
      <c r="BK3" s="91"/>
      <c r="BL3" s="99" t="s">
        <v>607</v>
      </c>
      <c r="BM3" s="99" t="s">
        <v>608</v>
      </c>
      <c r="BN3" s="99" t="s">
        <v>609</v>
      </c>
      <c r="BO3" s="100" t="s">
        <v>610</v>
      </c>
      <c r="BP3" s="100" t="s">
        <v>611</v>
      </c>
      <c r="BQ3" s="100" t="s">
        <v>612</v>
      </c>
      <c r="BR3" s="101" t="s">
        <v>613</v>
      </c>
      <c r="BS3" s="101" t="s">
        <v>614</v>
      </c>
      <c r="BT3" s="101" t="s">
        <v>615</v>
      </c>
    </row>
    <row r="4" spans="1:72" ht="51" customHeight="1" x14ac:dyDescent="0.25">
      <c r="A4" s="508" t="s">
        <v>616</v>
      </c>
      <c r="B4" s="508" t="s">
        <v>617</v>
      </c>
      <c r="C4" s="508" t="s">
        <v>618</v>
      </c>
      <c r="D4" s="508" t="s">
        <v>810</v>
      </c>
      <c r="E4" s="508" t="s">
        <v>619</v>
      </c>
      <c r="F4" s="522">
        <v>1</v>
      </c>
      <c r="G4" s="495" t="s">
        <v>925</v>
      </c>
      <c r="H4" s="484" t="s">
        <v>927</v>
      </c>
      <c r="I4" s="485" t="s">
        <v>627</v>
      </c>
      <c r="J4" s="484">
        <v>0.08</v>
      </c>
      <c r="K4" s="484"/>
      <c r="L4" s="480">
        <f>IFERROR(K4/J4,"0,00%")</f>
        <v>0</v>
      </c>
      <c r="M4" s="519"/>
      <c r="N4" s="514"/>
      <c r="O4" s="445">
        <v>0.32</v>
      </c>
      <c r="P4" s="515">
        <v>0</v>
      </c>
      <c r="Q4" s="480">
        <f>IFERROR(P4/O4,"0,00%")</f>
        <v>0</v>
      </c>
      <c r="R4" s="518"/>
      <c r="S4" s="518"/>
      <c r="T4" s="445">
        <v>0.28000000000000003</v>
      </c>
      <c r="U4" s="544">
        <v>0</v>
      </c>
      <c r="V4" s="480">
        <f>IFERROR(U4/T4,"0,00%")</f>
        <v>0</v>
      </c>
      <c r="W4" s="512"/>
      <c r="X4" s="540"/>
      <c r="Y4" s="445">
        <v>0.3054</v>
      </c>
      <c r="Z4" s="500"/>
      <c r="AA4" s="480">
        <f>IFERROR(Z4/Y4,"0,00%")</f>
        <v>0</v>
      </c>
      <c r="AB4" s="483"/>
      <c r="AC4" s="141"/>
      <c r="AD4" s="490"/>
      <c r="AE4" s="492"/>
      <c r="AF4" s="493"/>
      <c r="AG4" s="494">
        <v>1</v>
      </c>
      <c r="AH4" s="495" t="s">
        <v>621</v>
      </c>
      <c r="AI4" s="496">
        <v>0.1</v>
      </c>
      <c r="AJ4" s="103">
        <v>1</v>
      </c>
      <c r="AK4" s="104" t="s">
        <v>622</v>
      </c>
      <c r="AL4" s="105">
        <v>2.5000000000000001E-2</v>
      </c>
      <c r="AM4" s="486">
        <f>AP4+AP5+AP6+AP7+AP8</f>
        <v>8.0000000000000002E-3</v>
      </c>
      <c r="AN4" s="499"/>
      <c r="AO4" s="445">
        <f>IFERROR(AN4/AM4,"0,00%")</f>
        <v>0</v>
      </c>
      <c r="AP4" s="122">
        <v>2E-3</v>
      </c>
      <c r="AQ4" s="222"/>
      <c r="AR4" s="106">
        <f t="shared" ref="AR4:AR8" si="0">IFERROR(AQ4/AP4,"0,00%")</f>
        <v>0</v>
      </c>
      <c r="AS4" s="446">
        <f t="shared" ref="AS4" si="1">AV4+AV5+AV6+AV7+AV8</f>
        <v>3.2000000000000001E-2</v>
      </c>
      <c r="AT4" s="446"/>
      <c r="AU4" s="445">
        <f>IFERROR(AT4/AS4,"0,00%")</f>
        <v>0</v>
      </c>
      <c r="AV4" s="122">
        <v>8.0000000000000002E-3</v>
      </c>
      <c r="AW4" s="222"/>
      <c r="AX4" s="106">
        <f t="shared" ref="AX4:AX8" si="2">IFERROR(AW4/AV4,"0,00%")</f>
        <v>0</v>
      </c>
      <c r="AY4" s="486">
        <f t="shared" ref="AY4" si="3">BB4+BB5+BB6+BB7+BB8</f>
        <v>2.8000000000000001E-2</v>
      </c>
      <c r="AZ4" s="446"/>
      <c r="BA4" s="445">
        <f>IFERROR(AZ4/AY4,"0,00%")</f>
        <v>0</v>
      </c>
      <c r="BB4" s="106">
        <v>7.0000000000000001E-3</v>
      </c>
      <c r="BC4" s="152"/>
      <c r="BD4" s="106">
        <f t="shared" ref="BD4:BD8" si="4">IFERROR(BC4/BB4,"0,00%")</f>
        <v>0</v>
      </c>
      <c r="BE4" s="486">
        <f t="shared" ref="BE4" si="5">BH4+BH5+BH6+BH7+BH8</f>
        <v>3.2000000000000001E-2</v>
      </c>
      <c r="BF4" s="446"/>
      <c r="BG4" s="471">
        <f>IFERROR(BF4/BE4,"0,00%")</f>
        <v>0</v>
      </c>
      <c r="BH4" s="106">
        <v>8.0000000000000002E-3</v>
      </c>
      <c r="BI4" s="107"/>
      <c r="BJ4" s="106">
        <f t="shared" ref="BJ4:BJ9" si="6">IFERROR(BI4/BH4,"0,00%")</f>
        <v>0</v>
      </c>
      <c r="BK4" s="87"/>
      <c r="BL4" s="108">
        <f t="shared" ref="BL4" si="7">AP4+AV4+BB4+BH4</f>
        <v>2.5000000000000001E-2</v>
      </c>
      <c r="BM4" s="108">
        <f>AQ4+AW4+BC4+BI4</f>
        <v>0</v>
      </c>
      <c r="BN4" s="106">
        <f t="shared" ref="BN4" si="8">IFERROR(BM4/BL4,"0,00%")</f>
        <v>0</v>
      </c>
      <c r="BO4" s="446">
        <f t="shared" ref="BO4" si="9">AM4+AS4+AY4+BE4</f>
        <v>0.1</v>
      </c>
      <c r="BP4" s="446"/>
      <c r="BQ4" s="445">
        <f>IFERROR(BP4/BO4,"0,00%")</f>
        <v>0</v>
      </c>
      <c r="BR4" s="489">
        <v>0.98540000000000005</v>
      </c>
      <c r="BS4" s="489">
        <f>K4+P4+U4+Z4</f>
        <v>0</v>
      </c>
      <c r="BT4" s="445">
        <f>IFERROR(BS4/BR4,"0,00%")</f>
        <v>0</v>
      </c>
    </row>
    <row r="5" spans="1:72" ht="51" customHeight="1" x14ac:dyDescent="0.25">
      <c r="A5" s="470"/>
      <c r="B5" s="470"/>
      <c r="C5" s="470"/>
      <c r="D5" s="523"/>
      <c r="E5" s="470"/>
      <c r="F5" s="523"/>
      <c r="G5" s="470"/>
      <c r="H5" s="470"/>
      <c r="I5" s="470"/>
      <c r="J5" s="470"/>
      <c r="K5" s="470"/>
      <c r="L5" s="481"/>
      <c r="M5" s="470"/>
      <c r="N5" s="470"/>
      <c r="O5" s="470"/>
      <c r="P5" s="516"/>
      <c r="Q5" s="481"/>
      <c r="R5" s="470"/>
      <c r="S5" s="470"/>
      <c r="T5" s="470"/>
      <c r="U5" s="545"/>
      <c r="V5" s="481"/>
      <c r="W5" s="547"/>
      <c r="X5" s="541"/>
      <c r="Y5" s="470"/>
      <c r="Z5" s="470"/>
      <c r="AA5" s="481"/>
      <c r="AB5" s="470"/>
      <c r="AC5" s="142"/>
      <c r="AD5" s="491"/>
      <c r="AE5" s="491"/>
      <c r="AF5" s="491"/>
      <c r="AG5" s="332"/>
      <c r="AH5" s="470"/>
      <c r="AI5" s="497"/>
      <c r="AJ5" s="103">
        <v>2</v>
      </c>
      <c r="AK5" s="104" t="s">
        <v>623</v>
      </c>
      <c r="AL5" s="105">
        <v>2.5000000000000001E-2</v>
      </c>
      <c r="AM5" s="487"/>
      <c r="AN5" s="470"/>
      <c r="AO5" s="470"/>
      <c r="AP5" s="258">
        <v>2E-3</v>
      </c>
      <c r="AQ5" s="222"/>
      <c r="AR5" s="108">
        <f t="shared" si="0"/>
        <v>0</v>
      </c>
      <c r="AS5" s="470"/>
      <c r="AT5" s="470"/>
      <c r="AU5" s="470"/>
      <c r="AV5" s="122">
        <v>8.0000000000000002E-3</v>
      </c>
      <c r="AW5" s="222"/>
      <c r="AX5" s="108">
        <f t="shared" si="2"/>
        <v>0</v>
      </c>
      <c r="AY5" s="487"/>
      <c r="AZ5" s="470"/>
      <c r="BA5" s="470"/>
      <c r="BB5" s="106">
        <v>7.0000000000000001E-3</v>
      </c>
      <c r="BC5" s="152"/>
      <c r="BD5" s="106">
        <f t="shared" si="4"/>
        <v>0</v>
      </c>
      <c r="BE5" s="487"/>
      <c r="BF5" s="470"/>
      <c r="BG5" s="472"/>
      <c r="BH5" s="106">
        <v>8.0000000000000002E-3</v>
      </c>
      <c r="BI5" s="107"/>
      <c r="BJ5" s="106">
        <f t="shared" si="6"/>
        <v>0</v>
      </c>
      <c r="BK5" s="109"/>
      <c r="BL5" s="108">
        <f t="shared" ref="BL5:BL31" si="10">AP5+AV5+BB5+BH5</f>
        <v>2.5000000000000001E-2</v>
      </c>
      <c r="BM5" s="108">
        <f t="shared" ref="BM5:BM31" si="11">AQ5+AW5+BC5+BI5</f>
        <v>0</v>
      </c>
      <c r="BN5" s="106">
        <f t="shared" ref="BN5:BN31" si="12">IFERROR(BM5/BL5,"0,00%")</f>
        <v>0</v>
      </c>
      <c r="BO5" s="470"/>
      <c r="BP5" s="470"/>
      <c r="BQ5" s="470"/>
      <c r="BR5" s="472"/>
      <c r="BS5" s="472"/>
      <c r="BT5" s="470"/>
    </row>
    <row r="6" spans="1:72" ht="51" customHeight="1" x14ac:dyDescent="0.25">
      <c r="A6" s="470"/>
      <c r="B6" s="470"/>
      <c r="C6" s="470"/>
      <c r="D6" s="523"/>
      <c r="E6" s="470"/>
      <c r="F6" s="523"/>
      <c r="G6" s="470"/>
      <c r="H6" s="470"/>
      <c r="I6" s="470"/>
      <c r="J6" s="470"/>
      <c r="K6" s="470"/>
      <c r="L6" s="481"/>
      <c r="M6" s="470"/>
      <c r="N6" s="470"/>
      <c r="O6" s="470"/>
      <c r="P6" s="516"/>
      <c r="Q6" s="481"/>
      <c r="R6" s="470"/>
      <c r="S6" s="470"/>
      <c r="T6" s="470"/>
      <c r="U6" s="545"/>
      <c r="V6" s="481"/>
      <c r="W6" s="547"/>
      <c r="X6" s="541"/>
      <c r="Y6" s="470"/>
      <c r="Z6" s="470"/>
      <c r="AA6" s="481"/>
      <c r="AB6" s="470"/>
      <c r="AC6" s="142"/>
      <c r="AD6" s="491"/>
      <c r="AE6" s="491"/>
      <c r="AF6" s="491"/>
      <c r="AG6" s="332"/>
      <c r="AH6" s="470"/>
      <c r="AI6" s="497"/>
      <c r="AJ6" s="103">
        <v>3</v>
      </c>
      <c r="AK6" s="104" t="s">
        <v>624</v>
      </c>
      <c r="AL6" s="105">
        <v>2.5000000000000001E-2</v>
      </c>
      <c r="AM6" s="487"/>
      <c r="AN6" s="470"/>
      <c r="AO6" s="470"/>
      <c r="AP6" s="258">
        <v>2E-3</v>
      </c>
      <c r="AQ6" s="222"/>
      <c r="AR6" s="108">
        <f t="shared" si="0"/>
        <v>0</v>
      </c>
      <c r="AS6" s="470"/>
      <c r="AT6" s="470"/>
      <c r="AU6" s="470"/>
      <c r="AV6" s="122">
        <v>8.0000000000000002E-3</v>
      </c>
      <c r="AW6" s="222"/>
      <c r="AX6" s="108">
        <f t="shared" si="2"/>
        <v>0</v>
      </c>
      <c r="AY6" s="487"/>
      <c r="AZ6" s="470"/>
      <c r="BA6" s="470"/>
      <c r="BB6" s="106">
        <v>7.0000000000000001E-3</v>
      </c>
      <c r="BC6" s="152"/>
      <c r="BD6" s="106">
        <f t="shared" si="4"/>
        <v>0</v>
      </c>
      <c r="BE6" s="487"/>
      <c r="BF6" s="470"/>
      <c r="BG6" s="472"/>
      <c r="BH6" s="106">
        <v>8.0000000000000002E-3</v>
      </c>
      <c r="BI6" s="107"/>
      <c r="BJ6" s="106">
        <f t="shared" si="6"/>
        <v>0</v>
      </c>
      <c r="BK6" s="109"/>
      <c r="BL6" s="108">
        <f t="shared" si="10"/>
        <v>2.5000000000000001E-2</v>
      </c>
      <c r="BM6" s="108">
        <f t="shared" si="11"/>
        <v>0</v>
      </c>
      <c r="BN6" s="106">
        <f t="shared" si="12"/>
        <v>0</v>
      </c>
      <c r="BO6" s="470"/>
      <c r="BP6" s="470"/>
      <c r="BQ6" s="470"/>
      <c r="BR6" s="472"/>
      <c r="BS6" s="472"/>
      <c r="BT6" s="470"/>
    </row>
    <row r="7" spans="1:72" ht="51" customHeight="1" x14ac:dyDescent="0.25">
      <c r="A7" s="470"/>
      <c r="B7" s="470"/>
      <c r="C7" s="470"/>
      <c r="D7" s="523"/>
      <c r="E7" s="470"/>
      <c r="F7" s="523"/>
      <c r="G7" s="470"/>
      <c r="H7" s="470"/>
      <c r="I7" s="470"/>
      <c r="J7" s="470"/>
      <c r="K7" s="470"/>
      <c r="L7" s="481"/>
      <c r="M7" s="470"/>
      <c r="N7" s="470"/>
      <c r="O7" s="470"/>
      <c r="P7" s="516"/>
      <c r="Q7" s="481"/>
      <c r="R7" s="470"/>
      <c r="S7" s="470"/>
      <c r="T7" s="470"/>
      <c r="U7" s="545"/>
      <c r="V7" s="481"/>
      <c r="W7" s="547"/>
      <c r="X7" s="541"/>
      <c r="Y7" s="470"/>
      <c r="Z7" s="470"/>
      <c r="AA7" s="481"/>
      <c r="AB7" s="470"/>
      <c r="AC7" s="142"/>
      <c r="AD7" s="491"/>
      <c r="AE7" s="491"/>
      <c r="AF7" s="491"/>
      <c r="AG7" s="332"/>
      <c r="AH7" s="470"/>
      <c r="AI7" s="497"/>
      <c r="AJ7" s="103">
        <v>4</v>
      </c>
      <c r="AK7" s="104" t="s">
        <v>625</v>
      </c>
      <c r="AL7" s="105">
        <v>1.2500000000000001E-2</v>
      </c>
      <c r="AM7" s="487"/>
      <c r="AN7" s="470"/>
      <c r="AO7" s="470"/>
      <c r="AP7" s="122">
        <v>1E-3</v>
      </c>
      <c r="AQ7" s="222"/>
      <c r="AR7" s="106">
        <f t="shared" si="0"/>
        <v>0</v>
      </c>
      <c r="AS7" s="470"/>
      <c r="AT7" s="470"/>
      <c r="AU7" s="470"/>
      <c r="AV7" s="122">
        <v>4.0000000000000001E-3</v>
      </c>
      <c r="AW7" s="222"/>
      <c r="AX7" s="106">
        <f t="shared" si="2"/>
        <v>0</v>
      </c>
      <c r="AY7" s="487"/>
      <c r="AZ7" s="470"/>
      <c r="BA7" s="470"/>
      <c r="BB7" s="106">
        <v>3.5000000000000001E-3</v>
      </c>
      <c r="BC7" s="152"/>
      <c r="BD7" s="106">
        <f t="shared" si="4"/>
        <v>0</v>
      </c>
      <c r="BE7" s="487"/>
      <c r="BF7" s="470"/>
      <c r="BG7" s="472"/>
      <c r="BH7" s="106">
        <v>4.0000000000000001E-3</v>
      </c>
      <c r="BI7" s="107"/>
      <c r="BJ7" s="106">
        <f t="shared" si="6"/>
        <v>0</v>
      </c>
      <c r="BK7" s="109"/>
      <c r="BL7" s="108">
        <f t="shared" si="10"/>
        <v>1.2500000000000001E-2</v>
      </c>
      <c r="BM7" s="108">
        <f t="shared" si="11"/>
        <v>0</v>
      </c>
      <c r="BN7" s="106">
        <f t="shared" si="12"/>
        <v>0</v>
      </c>
      <c r="BO7" s="470"/>
      <c r="BP7" s="470"/>
      <c r="BQ7" s="470"/>
      <c r="BR7" s="472"/>
      <c r="BS7" s="472"/>
      <c r="BT7" s="470"/>
    </row>
    <row r="8" spans="1:72" ht="38.25" customHeight="1" x14ac:dyDescent="0.25">
      <c r="A8" s="319"/>
      <c r="B8" s="319"/>
      <c r="C8" s="319"/>
      <c r="D8" s="509"/>
      <c r="E8" s="319"/>
      <c r="F8" s="509"/>
      <c r="G8" s="319"/>
      <c r="H8" s="319"/>
      <c r="I8" s="319"/>
      <c r="J8" s="319"/>
      <c r="K8" s="319"/>
      <c r="L8" s="482"/>
      <c r="M8" s="319"/>
      <c r="N8" s="319"/>
      <c r="O8" s="319"/>
      <c r="P8" s="517"/>
      <c r="Q8" s="482"/>
      <c r="R8" s="319"/>
      <c r="S8" s="319"/>
      <c r="T8" s="319"/>
      <c r="U8" s="546"/>
      <c r="V8" s="482"/>
      <c r="W8" s="513"/>
      <c r="X8" s="542"/>
      <c r="Y8" s="319"/>
      <c r="Z8" s="319"/>
      <c r="AA8" s="482"/>
      <c r="AB8" s="319"/>
      <c r="AC8" s="143"/>
      <c r="AD8" s="491"/>
      <c r="AE8" s="491"/>
      <c r="AF8" s="491"/>
      <c r="AG8" s="336"/>
      <c r="AH8" s="319"/>
      <c r="AI8" s="498"/>
      <c r="AJ8" s="103">
        <v>5</v>
      </c>
      <c r="AK8" s="104" t="s">
        <v>626</v>
      </c>
      <c r="AL8" s="105">
        <v>1.2500000000000001E-2</v>
      </c>
      <c r="AM8" s="488"/>
      <c r="AN8" s="319"/>
      <c r="AO8" s="319"/>
      <c r="AP8" s="122">
        <v>1E-3</v>
      </c>
      <c r="AQ8" s="222"/>
      <c r="AR8" s="106">
        <f t="shared" si="0"/>
        <v>0</v>
      </c>
      <c r="AS8" s="319"/>
      <c r="AT8" s="319"/>
      <c r="AU8" s="319"/>
      <c r="AV8" s="122">
        <v>4.0000000000000001E-3</v>
      </c>
      <c r="AW8" s="222"/>
      <c r="AX8" s="106">
        <f t="shared" si="2"/>
        <v>0</v>
      </c>
      <c r="AY8" s="488"/>
      <c r="AZ8" s="319"/>
      <c r="BA8" s="319"/>
      <c r="BB8" s="106">
        <v>3.5000000000000001E-3</v>
      </c>
      <c r="BC8" s="152"/>
      <c r="BD8" s="106">
        <f t="shared" si="4"/>
        <v>0</v>
      </c>
      <c r="BE8" s="488"/>
      <c r="BF8" s="319"/>
      <c r="BG8" s="473"/>
      <c r="BH8" s="106">
        <v>4.0000000000000001E-3</v>
      </c>
      <c r="BI8" s="107"/>
      <c r="BJ8" s="106">
        <f t="shared" si="6"/>
        <v>0</v>
      </c>
      <c r="BK8" s="109"/>
      <c r="BL8" s="108">
        <f t="shared" si="10"/>
        <v>1.2500000000000001E-2</v>
      </c>
      <c r="BM8" s="108">
        <f t="shared" si="11"/>
        <v>0</v>
      </c>
      <c r="BN8" s="106">
        <f t="shared" si="12"/>
        <v>0</v>
      </c>
      <c r="BO8" s="319"/>
      <c r="BP8" s="319"/>
      <c r="BQ8" s="319"/>
      <c r="BR8" s="473"/>
      <c r="BS8" s="473"/>
      <c r="BT8" s="319"/>
    </row>
    <row r="9" spans="1:72" s="195" customFormat="1" ht="177" customHeight="1" x14ac:dyDescent="0.25">
      <c r="A9" s="7" t="s">
        <v>616</v>
      </c>
      <c r="B9" s="7" t="s">
        <v>617</v>
      </c>
      <c r="C9" s="7" t="s">
        <v>618</v>
      </c>
      <c r="D9" s="7" t="s">
        <v>810</v>
      </c>
      <c r="E9" s="7" t="s">
        <v>619</v>
      </c>
      <c r="F9" s="261">
        <v>2</v>
      </c>
      <c r="G9" s="261" t="s">
        <v>929</v>
      </c>
      <c r="H9" s="262">
        <v>0.8</v>
      </c>
      <c r="I9" s="111" t="s">
        <v>627</v>
      </c>
      <c r="J9" s="110">
        <v>0</v>
      </c>
      <c r="K9" s="262"/>
      <c r="L9" s="110" t="str">
        <f t="shared" ref="L9:L13" si="13">IFERROR(K9/J9,"0,00%")</f>
        <v>0,00%</v>
      </c>
      <c r="M9" s="275"/>
      <c r="N9" s="275"/>
      <c r="O9" s="110">
        <v>0</v>
      </c>
      <c r="P9" s="112">
        <v>0</v>
      </c>
      <c r="Q9" s="110" t="str">
        <f t="shared" ref="Q9:Q13" si="14">IFERROR(P9/O9,"0,00%")</f>
        <v>0,00%</v>
      </c>
      <c r="R9" s="102"/>
      <c r="S9" s="102"/>
      <c r="T9" s="110">
        <v>0.3</v>
      </c>
      <c r="U9" s="112">
        <v>0</v>
      </c>
      <c r="V9" s="110">
        <f t="shared" ref="V9:V13" si="15">IFERROR(U9/T9,"0,00%")</f>
        <v>0</v>
      </c>
      <c r="W9" s="147"/>
      <c r="X9" s="148"/>
      <c r="Y9" s="110">
        <v>0.5</v>
      </c>
      <c r="Z9" s="112"/>
      <c r="AA9" s="110">
        <f t="shared" ref="AA9:AA13" si="16">IFERROR(Z9/Y9,"0,00%")</f>
        <v>0</v>
      </c>
      <c r="AB9" s="113"/>
      <c r="AC9" s="144"/>
      <c r="AD9" s="278"/>
      <c r="AE9" s="277"/>
      <c r="AF9" s="278"/>
      <c r="AG9" s="145">
        <v>1</v>
      </c>
      <c r="AH9" s="261" t="s">
        <v>628</v>
      </c>
      <c r="AI9" s="270">
        <v>0.1</v>
      </c>
      <c r="AJ9" s="114">
        <v>1</v>
      </c>
      <c r="AK9" s="115" t="s">
        <v>629</v>
      </c>
      <c r="AL9" s="105">
        <v>0.1</v>
      </c>
      <c r="AM9" s="116">
        <v>0</v>
      </c>
      <c r="AN9" s="116"/>
      <c r="AO9" s="106"/>
      <c r="AP9" s="106">
        <v>0</v>
      </c>
      <c r="AQ9" s="222"/>
      <c r="AR9" s="106"/>
      <c r="AS9" s="256">
        <v>0</v>
      </c>
      <c r="AT9" s="116"/>
      <c r="AU9" s="106"/>
      <c r="AV9" s="131">
        <v>0.04</v>
      </c>
      <c r="AW9" s="222"/>
      <c r="AX9" s="116"/>
      <c r="AY9" s="255">
        <v>0.05</v>
      </c>
      <c r="AZ9" s="116"/>
      <c r="BA9" s="106"/>
      <c r="BB9" s="257">
        <v>0.03</v>
      </c>
      <c r="BC9" s="152"/>
      <c r="BD9" s="106"/>
      <c r="BE9" s="255">
        <v>0.05</v>
      </c>
      <c r="BF9" s="116">
        <f t="shared" ref="BF9" si="17">BI9</f>
        <v>0</v>
      </c>
      <c r="BG9" s="118">
        <f t="shared" ref="BG9" si="18">IFERROR(BF9/BE9,"0,00%")</f>
        <v>0</v>
      </c>
      <c r="BH9" s="106">
        <v>0.05</v>
      </c>
      <c r="BI9" s="107">
        <v>0</v>
      </c>
      <c r="BJ9" s="106">
        <f t="shared" si="6"/>
        <v>0</v>
      </c>
      <c r="BK9" s="109"/>
      <c r="BL9" s="108">
        <f t="shared" si="10"/>
        <v>0.12000000000000001</v>
      </c>
      <c r="BM9" s="108">
        <f t="shared" si="11"/>
        <v>0</v>
      </c>
      <c r="BN9" s="106">
        <f t="shared" si="12"/>
        <v>0</v>
      </c>
      <c r="BO9" s="108">
        <f t="shared" ref="BO9" si="19">AM9+AS9+AY9+BE9</f>
        <v>0.1</v>
      </c>
      <c r="BP9" s="108"/>
      <c r="BQ9" s="110">
        <f>IFERROR(BP9/BO9,"0,00%")</f>
        <v>0</v>
      </c>
      <c r="BR9" s="119">
        <v>1</v>
      </c>
      <c r="BS9" s="119">
        <f t="shared" ref="BS9" si="20">Z9</f>
        <v>0</v>
      </c>
      <c r="BT9" s="110">
        <f>IFERROR(BS9/BR9,"0,00%")</f>
        <v>0</v>
      </c>
    </row>
    <row r="10" spans="1:72" ht="55.5" customHeight="1" x14ac:dyDescent="0.25">
      <c r="A10" s="508" t="s">
        <v>616</v>
      </c>
      <c r="B10" s="508" t="s">
        <v>617</v>
      </c>
      <c r="C10" s="508" t="s">
        <v>618</v>
      </c>
      <c r="D10" s="524" t="s">
        <v>810</v>
      </c>
      <c r="E10" s="508" t="s">
        <v>630</v>
      </c>
      <c r="F10" s="510">
        <v>3</v>
      </c>
      <c r="G10" s="495" t="s">
        <v>908</v>
      </c>
      <c r="H10" s="484">
        <v>1</v>
      </c>
      <c r="I10" s="485" t="s">
        <v>627</v>
      </c>
      <c r="J10" s="484">
        <v>0.25</v>
      </c>
      <c r="K10" s="484"/>
      <c r="L10" s="480">
        <f t="shared" si="13"/>
        <v>0</v>
      </c>
      <c r="M10" s="520"/>
      <c r="N10" s="520"/>
      <c r="O10" s="445">
        <v>0.25</v>
      </c>
      <c r="P10" s="500"/>
      <c r="Q10" s="480">
        <f t="shared" si="14"/>
        <v>0</v>
      </c>
      <c r="R10" s="521"/>
      <c r="S10" s="521"/>
      <c r="T10" s="445">
        <v>0.25</v>
      </c>
      <c r="U10" s="500"/>
      <c r="V10" s="480">
        <f t="shared" si="15"/>
        <v>0</v>
      </c>
      <c r="W10" s="512"/>
      <c r="X10" s="512"/>
      <c r="Y10" s="445">
        <v>0.25</v>
      </c>
      <c r="Z10" s="500"/>
      <c r="AA10" s="480">
        <f t="shared" si="16"/>
        <v>0</v>
      </c>
      <c r="AB10" s="483"/>
      <c r="AC10" s="141"/>
      <c r="AD10" s="493"/>
      <c r="AE10" s="492"/>
      <c r="AF10" s="492"/>
      <c r="AG10" s="502">
        <v>1</v>
      </c>
      <c r="AH10" s="495" t="s">
        <v>631</v>
      </c>
      <c r="AI10" s="503">
        <v>0.1</v>
      </c>
      <c r="AJ10" s="120">
        <v>1</v>
      </c>
      <c r="AK10" s="115" t="s">
        <v>632</v>
      </c>
      <c r="AL10" s="105">
        <v>0.05</v>
      </c>
      <c r="AM10" s="446">
        <v>2.5000000000000001E-2</v>
      </c>
      <c r="AN10" s="446"/>
      <c r="AO10" s="480"/>
      <c r="AP10" s="106">
        <v>1.2500000000000001E-2</v>
      </c>
      <c r="AQ10" s="223"/>
      <c r="AR10" s="106"/>
      <c r="AS10" s="446">
        <v>2.5000000000000001E-2</v>
      </c>
      <c r="AT10" s="446"/>
      <c r="AU10" s="445"/>
      <c r="AV10" s="106">
        <v>1.2500000000000001E-2</v>
      </c>
      <c r="AW10" s="222"/>
      <c r="AX10" s="106"/>
      <c r="AY10" s="446">
        <v>2.5000000000000001E-2</v>
      </c>
      <c r="AZ10" s="446"/>
      <c r="BA10" s="445"/>
      <c r="BB10" s="106">
        <v>1.2500000000000001E-2</v>
      </c>
      <c r="BC10" s="152"/>
      <c r="BD10" s="106"/>
      <c r="BE10" s="446">
        <v>2.5000000000000001E-2</v>
      </c>
      <c r="BF10" s="446"/>
      <c r="BG10" s="471"/>
      <c r="BH10" s="106">
        <v>1.2500000000000001E-2</v>
      </c>
      <c r="BI10" s="107"/>
      <c r="BJ10" s="106"/>
      <c r="BK10" s="109"/>
      <c r="BL10" s="108">
        <f t="shared" si="10"/>
        <v>0.05</v>
      </c>
      <c r="BM10" s="108">
        <f t="shared" si="11"/>
        <v>0</v>
      </c>
      <c r="BN10" s="106">
        <f t="shared" si="12"/>
        <v>0</v>
      </c>
      <c r="BO10" s="446">
        <f t="shared" ref="BO10" si="21">AM10+AS10+AY10+BE10</f>
        <v>0.1</v>
      </c>
      <c r="BP10" s="446"/>
      <c r="BQ10" s="445">
        <f>IFERROR(BP10/BO10,"0,00%")</f>
        <v>0</v>
      </c>
      <c r="BR10" s="446">
        <f>J10+O10+T10+Y10</f>
        <v>1</v>
      </c>
      <c r="BS10" s="446">
        <f>K10+P10+U10+Z10</f>
        <v>0</v>
      </c>
      <c r="BT10" s="445">
        <f>IFERROR(BS10/BR10,"0,00%")</f>
        <v>0</v>
      </c>
    </row>
    <row r="11" spans="1:72" ht="139.15" customHeight="1" x14ac:dyDescent="0.25">
      <c r="A11" s="319"/>
      <c r="B11" s="319"/>
      <c r="C11" s="319"/>
      <c r="D11" s="525"/>
      <c r="E11" s="319"/>
      <c r="F11" s="509"/>
      <c r="G11" s="319"/>
      <c r="H11" s="319"/>
      <c r="I11" s="319"/>
      <c r="J11" s="319"/>
      <c r="K11" s="319"/>
      <c r="L11" s="482" t="str">
        <f t="shared" si="13"/>
        <v>0,00%</v>
      </c>
      <c r="M11" s="319"/>
      <c r="N11" s="319"/>
      <c r="O11" s="319"/>
      <c r="P11" s="319"/>
      <c r="Q11" s="482" t="str">
        <f t="shared" si="14"/>
        <v>0,00%</v>
      </c>
      <c r="R11" s="319"/>
      <c r="S11" s="319"/>
      <c r="T11" s="319"/>
      <c r="U11" s="319"/>
      <c r="V11" s="482" t="str">
        <f t="shared" si="15"/>
        <v>0,00%</v>
      </c>
      <c r="W11" s="513"/>
      <c r="X11" s="513"/>
      <c r="Y11" s="319"/>
      <c r="Z11" s="319"/>
      <c r="AA11" s="482" t="str">
        <f t="shared" si="16"/>
        <v>0,00%</v>
      </c>
      <c r="AB11" s="319"/>
      <c r="AC11" s="143"/>
      <c r="AD11" s="501"/>
      <c r="AE11" s="491"/>
      <c r="AF11" s="491"/>
      <c r="AG11" s="336"/>
      <c r="AH11" s="319"/>
      <c r="AI11" s="319"/>
      <c r="AJ11" s="120">
        <v>2</v>
      </c>
      <c r="AK11" s="115" t="s">
        <v>633</v>
      </c>
      <c r="AL11" s="105">
        <v>0.05</v>
      </c>
      <c r="AM11" s="319"/>
      <c r="AN11" s="319"/>
      <c r="AO11" s="482"/>
      <c r="AP11" s="106">
        <v>1.2500000000000001E-2</v>
      </c>
      <c r="AQ11" s="223"/>
      <c r="AR11" s="106"/>
      <c r="AS11" s="319"/>
      <c r="AT11" s="319"/>
      <c r="AU11" s="319"/>
      <c r="AV11" s="106">
        <v>1.2500000000000001E-2</v>
      </c>
      <c r="AW11" s="222"/>
      <c r="AX11" s="106"/>
      <c r="AY11" s="319"/>
      <c r="AZ11" s="319"/>
      <c r="BA11" s="319"/>
      <c r="BB11" s="106">
        <v>1.2500000000000001E-2</v>
      </c>
      <c r="BC11" s="152"/>
      <c r="BD11" s="106"/>
      <c r="BE11" s="319"/>
      <c r="BF11" s="319"/>
      <c r="BG11" s="473"/>
      <c r="BH11" s="106">
        <v>1.2500000000000001E-2</v>
      </c>
      <c r="BI11" s="107"/>
      <c r="BJ11" s="106"/>
      <c r="BK11" s="109"/>
      <c r="BL11" s="108">
        <f t="shared" si="10"/>
        <v>0.05</v>
      </c>
      <c r="BM11" s="108">
        <f t="shared" si="11"/>
        <v>0</v>
      </c>
      <c r="BN11" s="106">
        <f t="shared" si="12"/>
        <v>0</v>
      </c>
      <c r="BO11" s="319"/>
      <c r="BP11" s="319"/>
      <c r="BQ11" s="319"/>
      <c r="BR11" s="319"/>
      <c r="BS11" s="319"/>
      <c r="BT11" s="319"/>
    </row>
    <row r="12" spans="1:72" ht="146.44999999999999" customHeight="1" x14ac:dyDescent="0.25">
      <c r="A12" s="121" t="s">
        <v>616</v>
      </c>
      <c r="B12" s="121" t="s">
        <v>617</v>
      </c>
      <c r="C12" s="121" t="s">
        <v>618</v>
      </c>
      <c r="D12" s="121" t="s">
        <v>810</v>
      </c>
      <c r="E12" s="121" t="s">
        <v>619</v>
      </c>
      <c r="F12" s="242">
        <v>4</v>
      </c>
      <c r="G12" s="261" t="s">
        <v>909</v>
      </c>
      <c r="H12" s="262">
        <v>0.8</v>
      </c>
      <c r="I12" s="122" t="s">
        <v>627</v>
      </c>
      <c r="J12" s="110">
        <v>0.05</v>
      </c>
      <c r="K12" s="262"/>
      <c r="L12" s="110">
        <f t="shared" si="13"/>
        <v>0</v>
      </c>
      <c r="M12" s="275"/>
      <c r="N12" s="276"/>
      <c r="O12" s="110">
        <v>0.15</v>
      </c>
      <c r="P12" s="112"/>
      <c r="Q12" s="110">
        <f t="shared" si="14"/>
        <v>0</v>
      </c>
      <c r="R12" s="123"/>
      <c r="S12" s="133"/>
      <c r="T12" s="110">
        <v>0.3</v>
      </c>
      <c r="U12" s="112"/>
      <c r="V12" s="110">
        <f t="shared" si="15"/>
        <v>0</v>
      </c>
      <c r="W12" s="149"/>
      <c r="X12" s="150"/>
      <c r="Y12" s="110">
        <v>0.3</v>
      </c>
      <c r="Z12" s="112"/>
      <c r="AA12" s="110">
        <f t="shared" si="16"/>
        <v>0</v>
      </c>
      <c r="AB12" s="113"/>
      <c r="AC12" s="144"/>
      <c r="AD12" s="279"/>
      <c r="AE12" s="277"/>
      <c r="AF12" s="278"/>
      <c r="AG12" s="145">
        <v>1</v>
      </c>
      <c r="AH12" s="271" t="s">
        <v>634</v>
      </c>
      <c r="AI12" s="270">
        <v>0.1</v>
      </c>
      <c r="AJ12" s="114">
        <v>1</v>
      </c>
      <c r="AK12" s="115" t="s">
        <v>635</v>
      </c>
      <c r="AL12" s="105">
        <v>0.1</v>
      </c>
      <c r="AM12" s="124">
        <v>0</v>
      </c>
      <c r="AN12" s="124"/>
      <c r="AO12" s="106"/>
      <c r="AP12" s="106">
        <v>0.01</v>
      </c>
      <c r="AQ12" s="222"/>
      <c r="AR12" s="106"/>
      <c r="AS12" s="265">
        <v>0</v>
      </c>
      <c r="AT12" s="124"/>
      <c r="AU12" s="106"/>
      <c r="AV12" s="122">
        <v>0.02</v>
      </c>
      <c r="AW12" s="222"/>
      <c r="AX12" s="106"/>
      <c r="AY12" s="265">
        <v>0.05</v>
      </c>
      <c r="AZ12" s="124"/>
      <c r="BA12" s="106"/>
      <c r="BB12" s="106">
        <v>3.5000000000000003E-2</v>
      </c>
      <c r="BC12" s="152"/>
      <c r="BD12" s="106"/>
      <c r="BE12" s="265">
        <v>0.05</v>
      </c>
      <c r="BF12" s="124"/>
      <c r="BG12" s="118"/>
      <c r="BH12" s="106">
        <v>3.5000000000000003E-2</v>
      </c>
      <c r="BI12" s="107"/>
      <c r="BJ12" s="106"/>
      <c r="BK12" s="109"/>
      <c r="BL12" s="108">
        <f t="shared" si="10"/>
        <v>0.1</v>
      </c>
      <c r="BM12" s="108">
        <f t="shared" si="11"/>
        <v>0</v>
      </c>
      <c r="BN12" s="106">
        <f t="shared" si="12"/>
        <v>0</v>
      </c>
      <c r="BO12" s="108">
        <f t="shared" ref="BO12" si="22">AM12+AS12+AY12+BE12</f>
        <v>0.1</v>
      </c>
      <c r="BP12" s="108"/>
      <c r="BQ12" s="106">
        <f>IFERROR(BP12/BO12,"0,00%")</f>
        <v>0</v>
      </c>
      <c r="BR12" s="125">
        <f>J12+O12+T12+Y12</f>
        <v>0.8</v>
      </c>
      <c r="BS12" s="125">
        <f>K12+P12+U12+Z12</f>
        <v>0</v>
      </c>
      <c r="BT12" s="106">
        <f>IFERROR(BS12/BR12,"0,00%")</f>
        <v>0</v>
      </c>
    </row>
    <row r="13" spans="1:72" ht="168.75" customHeight="1" x14ac:dyDescent="0.25">
      <c r="A13" s="121" t="s">
        <v>616</v>
      </c>
      <c r="B13" s="121" t="s">
        <v>617</v>
      </c>
      <c r="C13" s="121" t="s">
        <v>618</v>
      </c>
      <c r="D13" s="121" t="s">
        <v>810</v>
      </c>
      <c r="E13" s="121" t="s">
        <v>619</v>
      </c>
      <c r="F13" s="261">
        <v>5</v>
      </c>
      <c r="G13" s="261" t="s">
        <v>903</v>
      </c>
      <c r="H13" s="117">
        <v>0.1</v>
      </c>
      <c r="I13" s="130" t="s">
        <v>627</v>
      </c>
      <c r="J13" s="106">
        <v>0</v>
      </c>
      <c r="K13" s="117"/>
      <c r="L13" s="110" t="str">
        <f t="shared" si="13"/>
        <v>0,00%</v>
      </c>
      <c r="M13" s="257"/>
      <c r="N13" s="257"/>
      <c r="O13" s="106">
        <v>0</v>
      </c>
      <c r="P13" s="126"/>
      <c r="Q13" s="110" t="str">
        <f t="shared" si="14"/>
        <v>0,00%</v>
      </c>
      <c r="R13" s="127"/>
      <c r="S13" s="127"/>
      <c r="T13" s="117">
        <v>0.05</v>
      </c>
      <c r="U13" s="126"/>
      <c r="V13" s="110">
        <f t="shared" si="15"/>
        <v>0</v>
      </c>
      <c r="W13" s="151"/>
      <c r="X13" s="151"/>
      <c r="Y13" s="106">
        <v>0.05</v>
      </c>
      <c r="Z13" s="126"/>
      <c r="AA13" s="110">
        <f t="shared" si="16"/>
        <v>0</v>
      </c>
      <c r="AB13" s="128"/>
      <c r="AC13" s="146"/>
      <c r="AD13" s="278"/>
      <c r="AE13" s="277"/>
      <c r="AF13" s="277"/>
      <c r="AG13" s="145">
        <v>1</v>
      </c>
      <c r="AH13" s="261" t="s">
        <v>638</v>
      </c>
      <c r="AI13" s="270">
        <v>0.1</v>
      </c>
      <c r="AJ13" s="114">
        <v>1</v>
      </c>
      <c r="AK13" s="115" t="s">
        <v>639</v>
      </c>
      <c r="AL13" s="105">
        <v>0.1</v>
      </c>
      <c r="AM13" s="116">
        <f t="shared" ref="AM13" si="23">AP13</f>
        <v>0</v>
      </c>
      <c r="AN13" s="116"/>
      <c r="AO13" s="106"/>
      <c r="AP13" s="106">
        <v>0</v>
      </c>
      <c r="AQ13" s="222"/>
      <c r="AR13" s="106"/>
      <c r="AS13" s="255">
        <v>0</v>
      </c>
      <c r="AT13" s="116">
        <f t="shared" ref="AT13" si="24">AW13</f>
        <v>0</v>
      </c>
      <c r="AU13" s="106" t="str">
        <f t="shared" ref="AU13:AU14" si="25">IFERROR(AT13/AS13,"0,00%")</f>
        <v>0,00%</v>
      </c>
      <c r="AV13" s="257">
        <v>0</v>
      </c>
      <c r="AW13" s="222">
        <v>0</v>
      </c>
      <c r="AX13" s="106" t="str">
        <f t="shared" ref="AX13:AX15" si="26">IFERROR(AW13/AV13,"0,00%")</f>
        <v>0,00%</v>
      </c>
      <c r="AY13" s="255">
        <v>0.05</v>
      </c>
      <c r="AZ13" s="116">
        <v>0</v>
      </c>
      <c r="BA13" s="106">
        <f t="shared" ref="BA13:BA14" si="27">IFERROR(AZ13/AY13,"0,00%")</f>
        <v>0</v>
      </c>
      <c r="BB13" s="266">
        <v>0.05</v>
      </c>
      <c r="BC13" s="152">
        <v>0</v>
      </c>
      <c r="BD13" s="106">
        <f t="shared" ref="BD13" si="28">IFERROR(BC13/BB13,"0,00%")</f>
        <v>0</v>
      </c>
      <c r="BE13" s="255">
        <v>0.05</v>
      </c>
      <c r="BF13" s="116">
        <f t="shared" ref="BF13" si="29">BI13</f>
        <v>0</v>
      </c>
      <c r="BG13" s="118">
        <f t="shared" ref="BG13:BG14" si="30">IFERROR(BF13/BE13,"0,00%")</f>
        <v>0</v>
      </c>
      <c r="BH13" s="122">
        <v>0.05</v>
      </c>
      <c r="BI13" s="107">
        <v>0</v>
      </c>
      <c r="BJ13" s="106">
        <f t="shared" ref="BJ13:BJ15" si="31">IFERROR(BI13/BH13,"0,00%")</f>
        <v>0</v>
      </c>
      <c r="BK13" s="109"/>
      <c r="BL13" s="108">
        <f t="shared" si="10"/>
        <v>0.1</v>
      </c>
      <c r="BM13" s="108">
        <f t="shared" si="11"/>
        <v>0</v>
      </c>
      <c r="BN13" s="106">
        <f t="shared" si="12"/>
        <v>0</v>
      </c>
      <c r="BO13" s="108">
        <f t="shared" ref="BO13" si="32">AM13+AS13+AY13+BE13</f>
        <v>0.1</v>
      </c>
      <c r="BP13" s="267"/>
      <c r="BQ13" s="106">
        <f>IFERROR(BP13/BO13,"0,00%")</f>
        <v>0</v>
      </c>
      <c r="BR13" s="108">
        <f>H13</f>
        <v>0.1</v>
      </c>
      <c r="BS13" s="108">
        <f>Z13</f>
        <v>0</v>
      </c>
      <c r="BT13" s="106">
        <f>IFERROR(BS13/BR13,"0,00%")</f>
        <v>0</v>
      </c>
    </row>
    <row r="14" spans="1:72" ht="70.900000000000006" customHeight="1" x14ac:dyDescent="0.25">
      <c r="A14" s="508" t="s">
        <v>616</v>
      </c>
      <c r="B14" s="508" t="s">
        <v>617</v>
      </c>
      <c r="C14" s="508" t="s">
        <v>618</v>
      </c>
      <c r="D14" s="508" t="s">
        <v>810</v>
      </c>
      <c r="E14" s="508" t="s">
        <v>619</v>
      </c>
      <c r="F14" s="510">
        <v>6</v>
      </c>
      <c r="G14" s="495" t="s">
        <v>911</v>
      </c>
      <c r="H14" s="511">
        <v>96.42</v>
      </c>
      <c r="I14" s="485" t="s">
        <v>627</v>
      </c>
      <c r="J14" s="445">
        <v>0</v>
      </c>
      <c r="K14" s="484"/>
      <c r="L14" s="480" t="str">
        <f>IFERROR(K14/J14,"0,00%")</f>
        <v>0,00%</v>
      </c>
      <c r="M14" s="504"/>
      <c r="N14" s="504"/>
      <c r="O14" s="505">
        <v>0</v>
      </c>
      <c r="P14" s="506"/>
      <c r="Q14" s="480" t="str">
        <f>IFERROR(P14/O14,"0,00%")</f>
        <v>0,00%</v>
      </c>
      <c r="R14" s="507"/>
      <c r="S14" s="507"/>
      <c r="T14" s="445">
        <v>0.96419999999999995</v>
      </c>
      <c r="U14" s="515"/>
      <c r="V14" s="480">
        <f>IFERROR(U14/T14,"0,00%")</f>
        <v>0</v>
      </c>
      <c r="W14" s="512"/>
      <c r="X14" s="538"/>
      <c r="Y14" s="445">
        <v>0</v>
      </c>
      <c r="Z14" s="500"/>
      <c r="AA14" s="480" t="str">
        <f>IFERROR(Z14/Y14,"0,00%")</f>
        <v>0,00%</v>
      </c>
      <c r="AB14" s="483"/>
      <c r="AC14" s="141"/>
      <c r="AD14" s="493"/>
      <c r="AE14" s="492"/>
      <c r="AF14" s="493"/>
      <c r="AG14" s="494">
        <v>1</v>
      </c>
      <c r="AH14" s="495" t="s">
        <v>640</v>
      </c>
      <c r="AI14" s="496">
        <v>0.1</v>
      </c>
      <c r="AJ14" s="103">
        <v>1</v>
      </c>
      <c r="AK14" s="104" t="s">
        <v>641</v>
      </c>
      <c r="AL14" s="132">
        <v>0.08</v>
      </c>
      <c r="AM14" s="446">
        <f t="shared" ref="AM14" si="33">AP14+AP15</f>
        <v>0</v>
      </c>
      <c r="AN14" s="446"/>
      <c r="AO14" s="445" t="str">
        <f t="shared" ref="AO14" si="34">IFERROR(AN14/AM14,"0,00%")</f>
        <v>0,00%</v>
      </c>
      <c r="AP14" s="106">
        <v>0</v>
      </c>
      <c r="AQ14" s="222"/>
      <c r="AR14" s="106" t="str">
        <f t="shared" ref="AR14:AR15" si="35">IFERROR(AQ14/AP14,"0,00%")</f>
        <v>0,00%</v>
      </c>
      <c r="AS14" s="446">
        <f t="shared" ref="AS14:AT14" si="36">AV14+AV15</f>
        <v>0</v>
      </c>
      <c r="AT14" s="446">
        <f t="shared" si="36"/>
        <v>0</v>
      </c>
      <c r="AU14" s="445" t="str">
        <f t="shared" si="25"/>
        <v>0,00%</v>
      </c>
      <c r="AV14" s="106">
        <v>0</v>
      </c>
      <c r="AW14" s="222">
        <v>0</v>
      </c>
      <c r="AX14" s="106" t="str">
        <f t="shared" si="26"/>
        <v>0,00%</v>
      </c>
      <c r="AY14" s="446">
        <v>0.1</v>
      </c>
      <c r="AZ14" s="446"/>
      <c r="BA14" s="445">
        <f t="shared" si="27"/>
        <v>0</v>
      </c>
      <c r="BB14" s="129">
        <v>0.08</v>
      </c>
      <c r="BC14" s="152"/>
      <c r="BD14" s="106"/>
      <c r="BE14" s="446">
        <f t="shared" ref="BE14:BF14" si="37">BH14+BH15</f>
        <v>0</v>
      </c>
      <c r="BF14" s="446">
        <f t="shared" si="37"/>
        <v>0</v>
      </c>
      <c r="BG14" s="445" t="str">
        <f t="shared" si="30"/>
        <v>0,00%</v>
      </c>
      <c r="BH14" s="129">
        <v>0</v>
      </c>
      <c r="BI14" s="107"/>
      <c r="BJ14" s="106" t="str">
        <f t="shared" si="31"/>
        <v>0,00%</v>
      </c>
      <c r="BK14" s="109"/>
      <c r="BL14" s="108">
        <f t="shared" si="10"/>
        <v>0.08</v>
      </c>
      <c r="BM14" s="108">
        <f t="shared" si="11"/>
        <v>0</v>
      </c>
      <c r="BN14" s="106">
        <f t="shared" si="12"/>
        <v>0</v>
      </c>
      <c r="BO14" s="446">
        <f t="shared" ref="BO14" si="38">AM14+AS14+AY14+BE14</f>
        <v>0.1</v>
      </c>
      <c r="BP14" s="446"/>
      <c r="BQ14" s="445">
        <f>IFERROR(BP14/BO14,"0,00%")</f>
        <v>0</v>
      </c>
      <c r="BR14" s="446">
        <f>J14+O14+T14+Y14</f>
        <v>0.96419999999999995</v>
      </c>
      <c r="BS14" s="446">
        <f>K14+P14+U14+Z14</f>
        <v>0</v>
      </c>
      <c r="BT14" s="445">
        <f>IFERROR(BS14/BR14,"0,00%")</f>
        <v>0</v>
      </c>
    </row>
    <row r="15" spans="1:72" ht="78.599999999999994" customHeight="1" x14ac:dyDescent="0.25">
      <c r="A15" s="319"/>
      <c r="B15" s="319"/>
      <c r="C15" s="319"/>
      <c r="D15" s="509"/>
      <c r="E15" s="319"/>
      <c r="F15" s="509"/>
      <c r="G15" s="319"/>
      <c r="H15" s="319"/>
      <c r="I15" s="319"/>
      <c r="J15" s="319"/>
      <c r="K15" s="319"/>
      <c r="L15" s="482"/>
      <c r="M15" s="319"/>
      <c r="N15" s="319"/>
      <c r="O15" s="319"/>
      <c r="P15" s="319"/>
      <c r="Q15" s="482"/>
      <c r="R15" s="319"/>
      <c r="S15" s="319"/>
      <c r="T15" s="319"/>
      <c r="U15" s="517"/>
      <c r="V15" s="482"/>
      <c r="W15" s="513"/>
      <c r="X15" s="539"/>
      <c r="Y15" s="319"/>
      <c r="Z15" s="319"/>
      <c r="AA15" s="482"/>
      <c r="AB15" s="319"/>
      <c r="AC15" s="143"/>
      <c r="AD15" s="491"/>
      <c r="AE15" s="491"/>
      <c r="AF15" s="501"/>
      <c r="AG15" s="336"/>
      <c r="AH15" s="319"/>
      <c r="AI15" s="498"/>
      <c r="AJ15" s="103">
        <v>2</v>
      </c>
      <c r="AK15" s="104" t="s">
        <v>931</v>
      </c>
      <c r="AL15" s="132">
        <v>0.02</v>
      </c>
      <c r="AM15" s="319"/>
      <c r="AN15" s="319"/>
      <c r="AO15" s="319"/>
      <c r="AP15" s="106">
        <v>0</v>
      </c>
      <c r="AQ15" s="224"/>
      <c r="AR15" s="106" t="str">
        <f t="shared" si="35"/>
        <v>0,00%</v>
      </c>
      <c r="AS15" s="319"/>
      <c r="AT15" s="319"/>
      <c r="AU15" s="319"/>
      <c r="AV15" s="106">
        <v>0</v>
      </c>
      <c r="AW15" s="222">
        <v>0</v>
      </c>
      <c r="AX15" s="106" t="str">
        <f t="shared" si="26"/>
        <v>0,00%</v>
      </c>
      <c r="AY15" s="319"/>
      <c r="AZ15" s="319"/>
      <c r="BA15" s="319"/>
      <c r="BB15" s="129">
        <v>0.02</v>
      </c>
      <c r="BC15" s="225"/>
      <c r="BD15" s="106"/>
      <c r="BE15" s="319"/>
      <c r="BF15" s="319"/>
      <c r="BG15" s="319"/>
      <c r="BH15" s="131">
        <v>0</v>
      </c>
      <c r="BI15" s="222"/>
      <c r="BJ15" s="106" t="str">
        <f t="shared" si="31"/>
        <v>0,00%</v>
      </c>
      <c r="BK15" s="109"/>
      <c r="BL15" s="108">
        <f t="shared" si="10"/>
        <v>0.02</v>
      </c>
      <c r="BM15" s="108">
        <f t="shared" si="11"/>
        <v>0</v>
      </c>
      <c r="BN15" s="106">
        <f t="shared" si="12"/>
        <v>0</v>
      </c>
      <c r="BO15" s="319"/>
      <c r="BP15" s="319"/>
      <c r="BQ15" s="319"/>
      <c r="BR15" s="319"/>
      <c r="BS15" s="319"/>
      <c r="BT15" s="319"/>
    </row>
    <row r="16" spans="1:72" ht="57.75" customHeight="1" x14ac:dyDescent="0.25">
      <c r="A16" s="554" t="s">
        <v>31</v>
      </c>
      <c r="B16" s="554" t="s">
        <v>812</v>
      </c>
      <c r="C16" s="554" t="s">
        <v>811</v>
      </c>
      <c r="D16" s="554" t="s">
        <v>810</v>
      </c>
      <c r="E16" s="554" t="s">
        <v>644</v>
      </c>
      <c r="F16" s="573">
        <v>7</v>
      </c>
      <c r="G16" s="557" t="s">
        <v>645</v>
      </c>
      <c r="H16" s="477">
        <v>1</v>
      </c>
      <c r="I16" s="529" t="s">
        <v>627</v>
      </c>
      <c r="J16" s="529">
        <v>0.25</v>
      </c>
      <c r="K16" s="548"/>
      <c r="L16" s="535">
        <f>IFERROR(K16/J16,"0,00%")</f>
        <v>0</v>
      </c>
      <c r="M16" s="551"/>
      <c r="N16" s="551"/>
      <c r="O16" s="529">
        <v>0.25</v>
      </c>
      <c r="P16" s="532"/>
      <c r="Q16" s="535">
        <f>IFERROR(P16/O16,"0,00%")</f>
        <v>0</v>
      </c>
      <c r="R16" s="526"/>
      <c r="S16" s="526"/>
      <c r="T16" s="529">
        <v>0.25</v>
      </c>
      <c r="U16" s="532"/>
      <c r="V16" s="535">
        <f>IFERROR(U16/T16,"0,00%")</f>
        <v>0</v>
      </c>
      <c r="W16" s="526"/>
      <c r="X16" s="526"/>
      <c r="Y16" s="529">
        <v>0.25</v>
      </c>
      <c r="Z16" s="532"/>
      <c r="AA16" s="535">
        <f>IFERROR(Z16/Y16,"0,00%")</f>
        <v>0</v>
      </c>
      <c r="AB16" s="532"/>
      <c r="AC16" s="532"/>
      <c r="AD16" s="548"/>
      <c r="AE16" s="548"/>
      <c r="AF16" s="450"/>
      <c r="AG16" s="578">
        <v>1</v>
      </c>
      <c r="AH16" s="568" t="s">
        <v>894</v>
      </c>
      <c r="AI16" s="548">
        <v>0.05</v>
      </c>
      <c r="AJ16" s="213">
        <v>1</v>
      </c>
      <c r="AK16" s="214" t="s">
        <v>895</v>
      </c>
      <c r="AL16" s="215">
        <v>0.01</v>
      </c>
      <c r="AM16" s="581">
        <f>+AP16+AP17</f>
        <v>1.2500000000000001E-2</v>
      </c>
      <c r="AN16" s="477"/>
      <c r="AO16" s="450"/>
      <c r="AP16" s="215">
        <v>2.5000000000000001E-3</v>
      </c>
      <c r="AQ16" s="221"/>
      <c r="AR16" s="217"/>
      <c r="AS16" s="581">
        <f>+AV16+AV17</f>
        <v>1.2500000000000001E-2</v>
      </c>
      <c r="AT16" s="477"/>
      <c r="AU16" s="450"/>
      <c r="AV16" s="215">
        <v>2.5000000000000001E-3</v>
      </c>
      <c r="AW16" s="221"/>
      <c r="AX16" s="217"/>
      <c r="AY16" s="581">
        <f>+BB16+BB17</f>
        <v>1.2500000000000001E-2</v>
      </c>
      <c r="AZ16" s="477"/>
      <c r="BA16" s="450"/>
      <c r="BB16" s="215">
        <v>2.5000000000000001E-3</v>
      </c>
      <c r="BC16" s="221"/>
      <c r="BD16" s="217"/>
      <c r="BE16" s="581">
        <f>+BH16+BH17</f>
        <v>1.2500000000000001E-2</v>
      </c>
      <c r="BF16" s="477"/>
      <c r="BG16" s="450"/>
      <c r="BH16" s="215">
        <v>2.5000000000000001E-3</v>
      </c>
      <c r="BI16" s="221"/>
      <c r="BJ16" s="217"/>
      <c r="BK16" s="218"/>
      <c r="BL16" s="108">
        <f t="shared" ref="BL16:BM19" si="39">AP16+AV16+BB16+BH16</f>
        <v>0.01</v>
      </c>
      <c r="BM16" s="108">
        <f t="shared" si="39"/>
        <v>0</v>
      </c>
      <c r="BN16" s="106">
        <f>IFERROR(BM16/BL16,"0,00%")</f>
        <v>0</v>
      </c>
      <c r="BO16" s="454">
        <f>AM16+AS16+AY16+BE16</f>
        <v>0.05</v>
      </c>
      <c r="BP16" s="450"/>
      <c r="BQ16" s="445">
        <f>IFERROR(BP16/BO16,"0,00%")</f>
        <v>0</v>
      </c>
      <c r="BR16" s="454">
        <f>H16</f>
        <v>1</v>
      </c>
      <c r="BS16" s="454"/>
      <c r="BT16" s="445">
        <f>IFERROR(BS16/BR16,"0,00%")</f>
        <v>0</v>
      </c>
    </row>
    <row r="17" spans="1:72" ht="57.75" customHeight="1" x14ac:dyDescent="0.25">
      <c r="A17" s="555"/>
      <c r="B17" s="555"/>
      <c r="C17" s="555"/>
      <c r="D17" s="555"/>
      <c r="E17" s="555"/>
      <c r="F17" s="574"/>
      <c r="G17" s="558"/>
      <c r="H17" s="560"/>
      <c r="I17" s="530"/>
      <c r="J17" s="530"/>
      <c r="K17" s="549"/>
      <c r="L17" s="536"/>
      <c r="M17" s="552"/>
      <c r="N17" s="552"/>
      <c r="O17" s="530"/>
      <c r="P17" s="533"/>
      <c r="Q17" s="536"/>
      <c r="R17" s="527"/>
      <c r="S17" s="527"/>
      <c r="T17" s="530"/>
      <c r="U17" s="533"/>
      <c r="V17" s="536"/>
      <c r="W17" s="527"/>
      <c r="X17" s="527"/>
      <c r="Y17" s="530"/>
      <c r="Z17" s="533"/>
      <c r="AA17" s="536"/>
      <c r="AB17" s="533"/>
      <c r="AC17" s="533"/>
      <c r="AD17" s="549"/>
      <c r="AE17" s="549"/>
      <c r="AF17" s="455"/>
      <c r="AG17" s="579"/>
      <c r="AH17" s="569"/>
      <c r="AI17" s="550"/>
      <c r="AJ17" s="213">
        <v>2</v>
      </c>
      <c r="AK17" s="214" t="s">
        <v>896</v>
      </c>
      <c r="AL17" s="215">
        <v>0.04</v>
      </c>
      <c r="AM17" s="582"/>
      <c r="AN17" s="478"/>
      <c r="AO17" s="451"/>
      <c r="AP17" s="216">
        <v>0.01</v>
      </c>
      <c r="AQ17" s="221"/>
      <c r="AR17" s="217"/>
      <c r="AS17" s="582"/>
      <c r="AT17" s="478"/>
      <c r="AU17" s="451"/>
      <c r="AV17" s="216">
        <v>0.01</v>
      </c>
      <c r="AW17" s="221"/>
      <c r="AX17" s="217"/>
      <c r="AY17" s="582"/>
      <c r="AZ17" s="478"/>
      <c r="BA17" s="451"/>
      <c r="BB17" s="216">
        <v>0.01</v>
      </c>
      <c r="BC17" s="221"/>
      <c r="BD17" s="217"/>
      <c r="BE17" s="582"/>
      <c r="BF17" s="478"/>
      <c r="BG17" s="451"/>
      <c r="BH17" s="216">
        <v>0.01</v>
      </c>
      <c r="BI17" s="221"/>
      <c r="BJ17" s="217"/>
      <c r="BK17" s="218"/>
      <c r="BL17" s="108">
        <f t="shared" si="39"/>
        <v>0.04</v>
      </c>
      <c r="BM17" s="108">
        <f t="shared" si="39"/>
        <v>0</v>
      </c>
      <c r="BN17" s="106">
        <f>IFERROR(BM17/BL17,"0,00%")</f>
        <v>0</v>
      </c>
      <c r="BO17" s="479"/>
      <c r="BP17" s="451"/>
      <c r="BQ17" s="319"/>
      <c r="BR17" s="455"/>
      <c r="BS17" s="455"/>
      <c r="BT17" s="319"/>
    </row>
    <row r="18" spans="1:72" ht="57.75" customHeight="1" x14ac:dyDescent="0.25">
      <c r="A18" s="555"/>
      <c r="B18" s="555"/>
      <c r="C18" s="555"/>
      <c r="D18" s="555"/>
      <c r="E18" s="555"/>
      <c r="F18" s="574"/>
      <c r="G18" s="558"/>
      <c r="H18" s="560"/>
      <c r="I18" s="530"/>
      <c r="J18" s="530"/>
      <c r="K18" s="549"/>
      <c r="L18" s="536" t="str">
        <f t="shared" ref="L18" si="40">IFERROR(K18/J18,"0,00%")</f>
        <v>0,00%</v>
      </c>
      <c r="M18" s="552"/>
      <c r="N18" s="552"/>
      <c r="O18" s="530"/>
      <c r="P18" s="533"/>
      <c r="Q18" s="536" t="str">
        <f t="shared" ref="Q18" si="41">IFERROR(P18/O18,"0,00%")</f>
        <v>0,00%</v>
      </c>
      <c r="R18" s="527"/>
      <c r="S18" s="527"/>
      <c r="T18" s="530"/>
      <c r="U18" s="533"/>
      <c r="V18" s="536" t="str">
        <f t="shared" ref="V18" si="42">IFERROR(U18/T18,"0,00%")</f>
        <v>0,00%</v>
      </c>
      <c r="W18" s="527"/>
      <c r="X18" s="527"/>
      <c r="Y18" s="530"/>
      <c r="Z18" s="533"/>
      <c r="AA18" s="536" t="str">
        <f t="shared" ref="AA18" si="43">IFERROR(Z18/Y18,"0,00%")</f>
        <v>0,00%</v>
      </c>
      <c r="AB18" s="533"/>
      <c r="AC18" s="533"/>
      <c r="AD18" s="549"/>
      <c r="AE18" s="549"/>
      <c r="AF18" s="455"/>
      <c r="AG18" s="578">
        <v>2</v>
      </c>
      <c r="AH18" s="568" t="s">
        <v>897</v>
      </c>
      <c r="AI18" s="548">
        <v>0.05</v>
      </c>
      <c r="AJ18" s="219">
        <v>1</v>
      </c>
      <c r="AK18" s="214" t="s">
        <v>898</v>
      </c>
      <c r="AL18" s="215">
        <v>0.02</v>
      </c>
      <c r="AM18" s="581">
        <v>0</v>
      </c>
      <c r="AN18" s="477"/>
      <c r="AO18" s="450"/>
      <c r="AP18" s="215">
        <v>0</v>
      </c>
      <c r="AQ18" s="221"/>
      <c r="AR18" s="217"/>
      <c r="AS18" s="581">
        <v>0.03</v>
      </c>
      <c r="AT18" s="477"/>
      <c r="AU18" s="450"/>
      <c r="AV18" s="215">
        <v>1.4999999999999999E-2</v>
      </c>
      <c r="AW18" s="221"/>
      <c r="AX18" s="217"/>
      <c r="AY18" s="581">
        <v>0.02</v>
      </c>
      <c r="AZ18" s="477"/>
      <c r="BA18" s="450"/>
      <c r="BB18" s="215">
        <v>5.0000000000000001E-3</v>
      </c>
      <c r="BC18" s="221"/>
      <c r="BD18" s="217"/>
      <c r="BE18" s="581">
        <v>0</v>
      </c>
      <c r="BF18" s="477"/>
      <c r="BG18" s="450"/>
      <c r="BH18" s="215">
        <v>0</v>
      </c>
      <c r="BI18" s="221"/>
      <c r="BJ18" s="217"/>
      <c r="BK18" s="218"/>
      <c r="BL18" s="108">
        <f t="shared" si="39"/>
        <v>0.02</v>
      </c>
      <c r="BM18" s="108">
        <f t="shared" si="39"/>
        <v>0</v>
      </c>
      <c r="BN18" s="106">
        <f>IFERROR(BM18/BL18,"0,00%")</f>
        <v>0</v>
      </c>
      <c r="BO18" s="454">
        <f>AM18+AS18+AY18+BE18</f>
        <v>0.05</v>
      </c>
      <c r="BP18" s="450"/>
      <c r="BQ18" s="445">
        <f>IFERROR(BP18/BO18,"0,00%")</f>
        <v>0</v>
      </c>
      <c r="BR18" s="455"/>
      <c r="BS18" s="455"/>
      <c r="BT18" s="445" t="str">
        <f>IFERROR(BS18/BR18,"0,00%")</f>
        <v>0,00%</v>
      </c>
    </row>
    <row r="19" spans="1:72" ht="57.75" customHeight="1" x14ac:dyDescent="0.25">
      <c r="A19" s="556"/>
      <c r="B19" s="556"/>
      <c r="C19" s="556"/>
      <c r="D19" s="556"/>
      <c r="E19" s="556"/>
      <c r="F19" s="575"/>
      <c r="G19" s="559"/>
      <c r="H19" s="478"/>
      <c r="I19" s="531"/>
      <c r="J19" s="531"/>
      <c r="K19" s="550"/>
      <c r="L19" s="537"/>
      <c r="M19" s="553"/>
      <c r="N19" s="553"/>
      <c r="O19" s="531"/>
      <c r="P19" s="534"/>
      <c r="Q19" s="537"/>
      <c r="R19" s="528"/>
      <c r="S19" s="528"/>
      <c r="T19" s="531"/>
      <c r="U19" s="534"/>
      <c r="V19" s="537"/>
      <c r="W19" s="528"/>
      <c r="X19" s="528"/>
      <c r="Y19" s="531"/>
      <c r="Z19" s="534"/>
      <c r="AA19" s="537"/>
      <c r="AB19" s="534"/>
      <c r="AC19" s="534"/>
      <c r="AD19" s="550"/>
      <c r="AE19" s="550"/>
      <c r="AF19" s="451"/>
      <c r="AG19" s="579"/>
      <c r="AH19" s="569"/>
      <c r="AI19" s="550"/>
      <c r="AJ19" s="219">
        <v>2</v>
      </c>
      <c r="AK19" s="214" t="s">
        <v>899</v>
      </c>
      <c r="AL19" s="215">
        <v>0.03</v>
      </c>
      <c r="AM19" s="582"/>
      <c r="AN19" s="478"/>
      <c r="AO19" s="451"/>
      <c r="AP19" s="216">
        <v>0</v>
      </c>
      <c r="AQ19" s="221"/>
      <c r="AR19" s="217"/>
      <c r="AS19" s="582"/>
      <c r="AT19" s="478"/>
      <c r="AU19" s="451"/>
      <c r="AV19" s="215">
        <v>1.4999999999999999E-2</v>
      </c>
      <c r="AW19" s="221"/>
      <c r="AX19" s="217"/>
      <c r="AY19" s="582"/>
      <c r="AZ19" s="478"/>
      <c r="BA19" s="451"/>
      <c r="BB19" s="216">
        <v>1.4999999999999999E-2</v>
      </c>
      <c r="BC19" s="221"/>
      <c r="BD19" s="217"/>
      <c r="BE19" s="582"/>
      <c r="BF19" s="478"/>
      <c r="BG19" s="451"/>
      <c r="BH19" s="216">
        <v>0</v>
      </c>
      <c r="BI19" s="221"/>
      <c r="BJ19" s="217"/>
      <c r="BK19" s="218"/>
      <c r="BL19" s="108">
        <f t="shared" si="39"/>
        <v>0.03</v>
      </c>
      <c r="BM19" s="108">
        <f t="shared" si="39"/>
        <v>0</v>
      </c>
      <c r="BN19" s="106">
        <f>IFERROR(BM19/BL19,"0,00%")</f>
        <v>0</v>
      </c>
      <c r="BO19" s="451"/>
      <c r="BP19" s="451"/>
      <c r="BQ19" s="319"/>
      <c r="BR19" s="451"/>
      <c r="BS19" s="451"/>
      <c r="BT19" s="319"/>
    </row>
    <row r="20" spans="1:72" ht="68.25" customHeight="1" x14ac:dyDescent="0.25">
      <c r="A20" s="554" t="s">
        <v>31</v>
      </c>
      <c r="B20" s="554" t="s">
        <v>812</v>
      </c>
      <c r="C20" s="554" t="s">
        <v>811</v>
      </c>
      <c r="D20" s="554" t="s">
        <v>810</v>
      </c>
      <c r="E20" s="554" t="s">
        <v>636</v>
      </c>
      <c r="F20" s="554">
        <v>8</v>
      </c>
      <c r="G20" s="557" t="s">
        <v>912</v>
      </c>
      <c r="H20" s="477">
        <v>1</v>
      </c>
      <c r="I20" s="529" t="s">
        <v>627</v>
      </c>
      <c r="J20" s="529">
        <v>0.32500000000000001</v>
      </c>
      <c r="K20" s="548"/>
      <c r="L20" s="535">
        <f t="shared" ref="L20" si="44">IFERROR(K20/J20,"0,00%")</f>
        <v>0</v>
      </c>
      <c r="M20" s="551"/>
      <c r="N20" s="551"/>
      <c r="O20" s="529">
        <v>0.22500000000000001</v>
      </c>
      <c r="P20" s="532"/>
      <c r="Q20" s="535">
        <f t="shared" ref="Q20" si="45">IFERROR(P20/O20,"0,00%")</f>
        <v>0</v>
      </c>
      <c r="R20" s="526"/>
      <c r="S20" s="526"/>
      <c r="T20" s="529">
        <v>0.22500000000000001</v>
      </c>
      <c r="U20" s="532"/>
      <c r="V20" s="535">
        <f t="shared" ref="V20" si="46">IFERROR(U20/T20,"0,00%")</f>
        <v>0</v>
      </c>
      <c r="W20" s="526"/>
      <c r="X20" s="526"/>
      <c r="Y20" s="543">
        <v>0.22500000000000001</v>
      </c>
      <c r="Z20" s="563"/>
      <c r="AA20" s="535">
        <f t="shared" ref="AA20" si="47">IFERROR(Z20/Y20,"0,00%")</f>
        <v>0</v>
      </c>
      <c r="AB20" s="563"/>
      <c r="AC20" s="563"/>
      <c r="AD20" s="564"/>
      <c r="AE20" s="564"/>
      <c r="AF20" s="565"/>
      <c r="AG20" s="566">
        <v>1</v>
      </c>
      <c r="AH20" s="568" t="s">
        <v>877</v>
      </c>
      <c r="AI20" s="548">
        <v>0.03</v>
      </c>
      <c r="AJ20" s="208">
        <v>1</v>
      </c>
      <c r="AK20" s="209" t="s">
        <v>878</v>
      </c>
      <c r="AL20" s="210">
        <v>1.4999999999999999E-2</v>
      </c>
      <c r="AM20" s="571">
        <v>0.03</v>
      </c>
      <c r="AN20" s="475"/>
      <c r="AO20" s="449"/>
      <c r="AP20" s="263">
        <v>1.4999999999999999E-2</v>
      </c>
      <c r="AQ20" s="221"/>
      <c r="AR20" s="211"/>
      <c r="AS20" s="561">
        <v>0</v>
      </c>
      <c r="AT20" s="475"/>
      <c r="AU20" s="449"/>
      <c r="AV20" s="263">
        <v>0</v>
      </c>
      <c r="AW20" s="221"/>
      <c r="AX20" s="211"/>
      <c r="AY20" s="561">
        <v>0</v>
      </c>
      <c r="AZ20" s="475"/>
      <c r="BA20" s="449"/>
      <c r="BB20" s="210">
        <v>0</v>
      </c>
      <c r="BC20" s="221"/>
      <c r="BD20" s="211"/>
      <c r="BE20" s="475">
        <v>0</v>
      </c>
      <c r="BF20" s="475"/>
      <c r="BG20" s="452"/>
      <c r="BH20" s="264">
        <v>0</v>
      </c>
      <c r="BI20" s="221"/>
      <c r="BJ20" s="211"/>
      <c r="BK20" s="207"/>
      <c r="BL20" s="108">
        <f t="shared" si="10"/>
        <v>1.4999999999999999E-2</v>
      </c>
      <c r="BM20" s="108">
        <f t="shared" si="11"/>
        <v>0</v>
      </c>
      <c r="BN20" s="106">
        <f t="shared" si="12"/>
        <v>0</v>
      </c>
      <c r="BO20" s="452">
        <f>AM20+AS20+AY20+BE20</f>
        <v>0.03</v>
      </c>
      <c r="BP20" s="446"/>
      <c r="BQ20" s="445">
        <f>IFERROR(BP20/BO20,"0,00%")</f>
        <v>0</v>
      </c>
      <c r="BR20" s="452">
        <f>H20</f>
        <v>1</v>
      </c>
      <c r="BS20" s="452"/>
      <c r="BT20" s="445">
        <f>IFERROR(BS20/BR20,"0,00%")</f>
        <v>0</v>
      </c>
    </row>
    <row r="21" spans="1:72" ht="68.25" customHeight="1" x14ac:dyDescent="0.25">
      <c r="A21" s="555"/>
      <c r="B21" s="555"/>
      <c r="C21" s="555"/>
      <c r="D21" s="555"/>
      <c r="E21" s="555"/>
      <c r="F21" s="555"/>
      <c r="G21" s="558"/>
      <c r="H21" s="560"/>
      <c r="I21" s="530"/>
      <c r="J21" s="530"/>
      <c r="K21" s="549"/>
      <c r="L21" s="536"/>
      <c r="M21" s="552"/>
      <c r="N21" s="552"/>
      <c r="O21" s="530"/>
      <c r="P21" s="533"/>
      <c r="Q21" s="536"/>
      <c r="R21" s="527"/>
      <c r="S21" s="527"/>
      <c r="T21" s="530"/>
      <c r="U21" s="533"/>
      <c r="V21" s="536"/>
      <c r="W21" s="527"/>
      <c r="X21" s="527"/>
      <c r="Y21" s="530"/>
      <c r="Z21" s="533"/>
      <c r="AA21" s="536"/>
      <c r="AB21" s="533"/>
      <c r="AC21" s="533"/>
      <c r="AD21" s="549"/>
      <c r="AE21" s="549"/>
      <c r="AF21" s="455"/>
      <c r="AG21" s="567"/>
      <c r="AH21" s="569"/>
      <c r="AI21" s="550"/>
      <c r="AJ21" s="208">
        <v>2</v>
      </c>
      <c r="AK21" s="209" t="s">
        <v>879</v>
      </c>
      <c r="AL21" s="210">
        <v>1.4999999999999999E-2</v>
      </c>
      <c r="AM21" s="572"/>
      <c r="AN21" s="476"/>
      <c r="AO21" s="448"/>
      <c r="AP21" s="263">
        <v>1.4999999999999999E-2</v>
      </c>
      <c r="AQ21" s="221"/>
      <c r="AR21" s="211"/>
      <c r="AS21" s="562"/>
      <c r="AT21" s="476"/>
      <c r="AU21" s="448"/>
      <c r="AV21" s="263">
        <v>0</v>
      </c>
      <c r="AW21" s="221"/>
      <c r="AX21" s="211"/>
      <c r="AY21" s="562"/>
      <c r="AZ21" s="476"/>
      <c r="BA21" s="448"/>
      <c r="BB21" s="210">
        <v>0</v>
      </c>
      <c r="BC21" s="221"/>
      <c r="BD21" s="211"/>
      <c r="BE21" s="476"/>
      <c r="BF21" s="476"/>
      <c r="BG21" s="570"/>
      <c r="BH21" s="264">
        <v>0</v>
      </c>
      <c r="BI21" s="221"/>
      <c r="BJ21" s="211"/>
      <c r="BK21" s="207"/>
      <c r="BL21" s="108">
        <f t="shared" si="10"/>
        <v>1.4999999999999999E-2</v>
      </c>
      <c r="BM21" s="108">
        <f t="shared" si="11"/>
        <v>0</v>
      </c>
      <c r="BN21" s="106">
        <f t="shared" si="12"/>
        <v>0</v>
      </c>
      <c r="BO21" s="448"/>
      <c r="BP21" s="319"/>
      <c r="BQ21" s="319"/>
      <c r="BR21" s="453"/>
      <c r="BS21" s="453"/>
      <c r="BT21" s="319"/>
    </row>
    <row r="22" spans="1:72" ht="68.25" customHeight="1" x14ac:dyDescent="0.25">
      <c r="A22" s="555"/>
      <c r="B22" s="555"/>
      <c r="C22" s="555"/>
      <c r="D22" s="555"/>
      <c r="E22" s="555"/>
      <c r="F22" s="555"/>
      <c r="G22" s="558"/>
      <c r="H22" s="560"/>
      <c r="I22" s="530"/>
      <c r="J22" s="530"/>
      <c r="K22" s="549"/>
      <c r="L22" s="536" t="str">
        <f t="shared" ref="L22" si="48">IFERROR(K22/J22,"0,00%")</f>
        <v>0,00%</v>
      </c>
      <c r="M22" s="552"/>
      <c r="N22" s="552"/>
      <c r="O22" s="530"/>
      <c r="P22" s="533"/>
      <c r="Q22" s="536" t="str">
        <f t="shared" ref="Q22" si="49">IFERROR(P22/O22,"0,00%")</f>
        <v>0,00%</v>
      </c>
      <c r="R22" s="527"/>
      <c r="S22" s="527"/>
      <c r="T22" s="530"/>
      <c r="U22" s="533"/>
      <c r="V22" s="536" t="str">
        <f t="shared" ref="V22" si="50">IFERROR(U22/T22,"0,00%")</f>
        <v>0,00%</v>
      </c>
      <c r="W22" s="527"/>
      <c r="X22" s="527"/>
      <c r="Y22" s="530"/>
      <c r="Z22" s="533"/>
      <c r="AA22" s="536" t="str">
        <f t="shared" ref="AA22" si="51">IFERROR(Z22/Y22,"0,00%")</f>
        <v>0,00%</v>
      </c>
      <c r="AB22" s="533"/>
      <c r="AC22" s="533"/>
      <c r="AD22" s="549"/>
      <c r="AE22" s="549"/>
      <c r="AF22" s="455"/>
      <c r="AG22" s="566">
        <v>2</v>
      </c>
      <c r="AH22" s="568" t="s">
        <v>880</v>
      </c>
      <c r="AI22" s="548">
        <v>7.0000000000000007E-2</v>
      </c>
      <c r="AJ22" s="212">
        <v>1</v>
      </c>
      <c r="AK22" s="209" t="s">
        <v>881</v>
      </c>
      <c r="AL22" s="210">
        <v>0.05</v>
      </c>
      <c r="AM22" s="571">
        <v>1.7500000000000002E-2</v>
      </c>
      <c r="AN22" s="475"/>
      <c r="AO22" s="449"/>
      <c r="AP22" s="210">
        <v>1.1599999999999999E-2</v>
      </c>
      <c r="AQ22" s="221"/>
      <c r="AR22" s="211"/>
      <c r="AS22" s="571">
        <v>1.7500000000000002E-2</v>
      </c>
      <c r="AT22" s="475"/>
      <c r="AU22" s="449"/>
      <c r="AV22" s="210">
        <v>1.1599999999999999E-2</v>
      </c>
      <c r="AW22" s="221"/>
      <c r="AX22" s="211"/>
      <c r="AY22" s="571">
        <v>1.7500000000000002E-2</v>
      </c>
      <c r="AZ22" s="475"/>
      <c r="BA22" s="449"/>
      <c r="BB22" s="210">
        <v>1.1599999999999999E-2</v>
      </c>
      <c r="BC22" s="221"/>
      <c r="BD22" s="211"/>
      <c r="BE22" s="571">
        <v>1.7500000000000002E-2</v>
      </c>
      <c r="BF22" s="475"/>
      <c r="BG22" s="449"/>
      <c r="BH22" s="210">
        <v>1.1599999999999999E-2</v>
      </c>
      <c r="BI22" s="221"/>
      <c r="BJ22" s="211"/>
      <c r="BK22" s="207"/>
      <c r="BL22" s="108">
        <f t="shared" si="10"/>
        <v>4.6399999999999997E-2</v>
      </c>
      <c r="BM22" s="108">
        <f t="shared" si="11"/>
        <v>0</v>
      </c>
      <c r="BN22" s="106">
        <f t="shared" si="12"/>
        <v>0</v>
      </c>
      <c r="BO22" s="452">
        <f>AM22+AS22+AY22+BE22</f>
        <v>7.0000000000000007E-2</v>
      </c>
      <c r="BP22" s="446"/>
      <c r="BQ22" s="445">
        <f>IFERROR(BP22/BO22,"0,00%")</f>
        <v>0</v>
      </c>
      <c r="BR22" s="453"/>
      <c r="BS22" s="453"/>
      <c r="BT22" s="445" t="str">
        <f>IFERROR(BS22/BR22,"0,00%")</f>
        <v>0,00%</v>
      </c>
    </row>
    <row r="23" spans="1:72" ht="68.25" customHeight="1" x14ac:dyDescent="0.25">
      <c r="A23" s="556"/>
      <c r="B23" s="556"/>
      <c r="C23" s="556"/>
      <c r="D23" s="556"/>
      <c r="E23" s="556"/>
      <c r="F23" s="556"/>
      <c r="G23" s="559"/>
      <c r="H23" s="478"/>
      <c r="I23" s="531"/>
      <c r="J23" s="531"/>
      <c r="K23" s="550"/>
      <c r="L23" s="537"/>
      <c r="M23" s="553"/>
      <c r="N23" s="553"/>
      <c r="O23" s="531"/>
      <c r="P23" s="534"/>
      <c r="Q23" s="537"/>
      <c r="R23" s="528"/>
      <c r="S23" s="528"/>
      <c r="T23" s="531"/>
      <c r="U23" s="534"/>
      <c r="V23" s="537"/>
      <c r="W23" s="528"/>
      <c r="X23" s="528"/>
      <c r="Y23" s="531"/>
      <c r="Z23" s="534"/>
      <c r="AA23" s="537"/>
      <c r="AB23" s="534"/>
      <c r="AC23" s="534"/>
      <c r="AD23" s="550"/>
      <c r="AE23" s="550"/>
      <c r="AF23" s="451"/>
      <c r="AG23" s="567"/>
      <c r="AH23" s="569"/>
      <c r="AI23" s="550"/>
      <c r="AJ23" s="212">
        <v>2</v>
      </c>
      <c r="AK23" s="209" t="s">
        <v>882</v>
      </c>
      <c r="AL23" s="210">
        <v>0.02</v>
      </c>
      <c r="AM23" s="572"/>
      <c r="AN23" s="476"/>
      <c r="AO23" s="448"/>
      <c r="AP23" s="210">
        <v>5.8999999999999999E-3</v>
      </c>
      <c r="AQ23" s="221"/>
      <c r="AR23" s="211"/>
      <c r="AS23" s="572"/>
      <c r="AT23" s="476"/>
      <c r="AU23" s="448"/>
      <c r="AV23" s="210">
        <v>5.8999999999999999E-3</v>
      </c>
      <c r="AW23" s="221"/>
      <c r="AX23" s="211"/>
      <c r="AY23" s="572"/>
      <c r="AZ23" s="476"/>
      <c r="BA23" s="448"/>
      <c r="BB23" s="210">
        <v>5.8999999999999999E-3</v>
      </c>
      <c r="BC23" s="221"/>
      <c r="BD23" s="211"/>
      <c r="BE23" s="572"/>
      <c r="BF23" s="476"/>
      <c r="BG23" s="448"/>
      <c r="BH23" s="210">
        <v>5.8999999999999999E-3</v>
      </c>
      <c r="BI23" s="221"/>
      <c r="BJ23" s="211"/>
      <c r="BK23" s="207"/>
      <c r="BL23" s="108">
        <f t="shared" si="10"/>
        <v>2.3599999999999999E-2</v>
      </c>
      <c r="BM23" s="108">
        <f t="shared" si="11"/>
        <v>0</v>
      </c>
      <c r="BN23" s="106">
        <f t="shared" si="12"/>
        <v>0</v>
      </c>
      <c r="BO23" s="448"/>
      <c r="BP23" s="319"/>
      <c r="BQ23" s="319"/>
      <c r="BR23" s="448"/>
      <c r="BS23" s="448"/>
      <c r="BT23" s="319"/>
    </row>
    <row r="24" spans="1:72" ht="73.5" customHeight="1" x14ac:dyDescent="0.25">
      <c r="A24" s="554" t="s">
        <v>31</v>
      </c>
      <c r="B24" s="554" t="s">
        <v>812</v>
      </c>
      <c r="C24" s="554" t="s">
        <v>811</v>
      </c>
      <c r="D24" s="554" t="s">
        <v>810</v>
      </c>
      <c r="E24" s="554" t="s">
        <v>642</v>
      </c>
      <c r="F24" s="573">
        <v>9</v>
      </c>
      <c r="G24" s="557" t="s">
        <v>913</v>
      </c>
      <c r="H24" s="477">
        <v>1</v>
      </c>
      <c r="I24" s="529" t="s">
        <v>627</v>
      </c>
      <c r="J24" s="529">
        <v>0.15</v>
      </c>
      <c r="K24" s="551"/>
      <c r="L24" s="535">
        <f t="shared" ref="L24" si="52">IFERROR(K24/J24,"0,00%")</f>
        <v>0</v>
      </c>
      <c r="M24" s="551"/>
      <c r="N24" s="551"/>
      <c r="O24" s="529">
        <v>0.15</v>
      </c>
      <c r="P24" s="532"/>
      <c r="Q24" s="535">
        <f t="shared" ref="Q24" si="53">IFERROR(P24/O24,"0,00%")</f>
        <v>0</v>
      </c>
      <c r="R24" s="526"/>
      <c r="S24" s="526"/>
      <c r="T24" s="529">
        <v>0.35</v>
      </c>
      <c r="U24" s="532"/>
      <c r="V24" s="535">
        <f t="shared" ref="V24" si="54">IFERROR(U24/T24,"0,00%")</f>
        <v>0</v>
      </c>
      <c r="W24" s="526"/>
      <c r="X24" s="526"/>
      <c r="Y24" s="529">
        <v>0.35</v>
      </c>
      <c r="Z24" s="532"/>
      <c r="AA24" s="535">
        <f t="shared" ref="AA24" si="55">IFERROR(Z24/Y24,"0,00%")</f>
        <v>0</v>
      </c>
      <c r="AB24" s="526"/>
      <c r="AC24" s="526"/>
      <c r="AD24" s="548"/>
      <c r="AE24" s="548"/>
      <c r="AF24" s="450"/>
      <c r="AG24" s="566">
        <v>1</v>
      </c>
      <c r="AH24" s="568" t="s">
        <v>883</v>
      </c>
      <c r="AI24" s="548">
        <v>0.05</v>
      </c>
      <c r="AJ24" s="208">
        <v>1</v>
      </c>
      <c r="AK24" s="209" t="s">
        <v>884</v>
      </c>
      <c r="AL24" s="210">
        <v>0.01</v>
      </c>
      <c r="AM24" s="571">
        <v>2.5000000000000001E-2</v>
      </c>
      <c r="AN24" s="475"/>
      <c r="AO24" s="449"/>
      <c r="AP24" s="263">
        <v>5.0000000000000001E-3</v>
      </c>
      <c r="AQ24" s="221"/>
      <c r="AR24" s="211"/>
      <c r="AS24" s="571">
        <v>2.5000000000000001E-2</v>
      </c>
      <c r="AT24" s="475"/>
      <c r="AU24" s="449"/>
      <c r="AV24" s="263">
        <v>5.0000000000000001E-3</v>
      </c>
      <c r="AW24" s="221"/>
      <c r="AX24" s="211"/>
      <c r="AY24" s="576">
        <v>0</v>
      </c>
      <c r="AZ24" s="475"/>
      <c r="BA24" s="449"/>
      <c r="BB24" s="263">
        <v>0</v>
      </c>
      <c r="BC24" s="268"/>
      <c r="BD24" s="269"/>
      <c r="BE24" s="561">
        <v>0</v>
      </c>
      <c r="BF24" s="475"/>
      <c r="BG24" s="449"/>
      <c r="BH24" s="264">
        <v>0</v>
      </c>
      <c r="BI24" s="221"/>
      <c r="BJ24" s="211"/>
      <c r="BK24" s="207"/>
      <c r="BL24" s="108">
        <f t="shared" si="10"/>
        <v>0.01</v>
      </c>
      <c r="BM24" s="108">
        <f t="shared" si="11"/>
        <v>0</v>
      </c>
      <c r="BN24" s="106">
        <f t="shared" si="12"/>
        <v>0</v>
      </c>
      <c r="BO24" s="452">
        <f>AM24+AS24+AY24+BE24</f>
        <v>0.05</v>
      </c>
      <c r="BP24" s="447"/>
      <c r="BQ24" s="445">
        <f>IFERROR(BP24/BO24,"0,00%")</f>
        <v>0</v>
      </c>
      <c r="BR24" s="452">
        <f>H24</f>
        <v>1</v>
      </c>
      <c r="BS24" s="452"/>
      <c r="BT24" s="445">
        <f>IFERROR(BS24/BR24,"0,00%")</f>
        <v>0</v>
      </c>
    </row>
    <row r="25" spans="1:72" ht="73.5" customHeight="1" x14ac:dyDescent="0.25">
      <c r="A25" s="555"/>
      <c r="B25" s="555"/>
      <c r="C25" s="555"/>
      <c r="D25" s="555"/>
      <c r="E25" s="555"/>
      <c r="F25" s="574"/>
      <c r="G25" s="558"/>
      <c r="H25" s="560"/>
      <c r="I25" s="530"/>
      <c r="J25" s="530"/>
      <c r="K25" s="552"/>
      <c r="L25" s="536"/>
      <c r="M25" s="552"/>
      <c r="N25" s="552"/>
      <c r="O25" s="530"/>
      <c r="P25" s="533"/>
      <c r="Q25" s="536"/>
      <c r="R25" s="527"/>
      <c r="S25" s="527"/>
      <c r="T25" s="530"/>
      <c r="U25" s="533"/>
      <c r="V25" s="536"/>
      <c r="W25" s="527"/>
      <c r="X25" s="527"/>
      <c r="Y25" s="530"/>
      <c r="Z25" s="533"/>
      <c r="AA25" s="536"/>
      <c r="AB25" s="527"/>
      <c r="AC25" s="527"/>
      <c r="AD25" s="549"/>
      <c r="AE25" s="549"/>
      <c r="AF25" s="455"/>
      <c r="AG25" s="567"/>
      <c r="AH25" s="569"/>
      <c r="AI25" s="550"/>
      <c r="AJ25" s="208">
        <v>2</v>
      </c>
      <c r="AK25" s="209" t="s">
        <v>885</v>
      </c>
      <c r="AL25" s="210">
        <v>0.04</v>
      </c>
      <c r="AM25" s="572"/>
      <c r="AN25" s="476"/>
      <c r="AO25" s="448"/>
      <c r="AP25" s="263">
        <v>0.02</v>
      </c>
      <c r="AQ25" s="221"/>
      <c r="AR25" s="211"/>
      <c r="AS25" s="572"/>
      <c r="AT25" s="476"/>
      <c r="AU25" s="448"/>
      <c r="AV25" s="263">
        <v>0.02</v>
      </c>
      <c r="AW25" s="221"/>
      <c r="AX25" s="211"/>
      <c r="AY25" s="577"/>
      <c r="AZ25" s="476"/>
      <c r="BA25" s="448"/>
      <c r="BB25" s="263">
        <v>0</v>
      </c>
      <c r="BC25" s="268"/>
      <c r="BD25" s="269"/>
      <c r="BE25" s="562"/>
      <c r="BF25" s="476"/>
      <c r="BG25" s="448"/>
      <c r="BH25" s="264">
        <v>0</v>
      </c>
      <c r="BI25" s="221"/>
      <c r="BJ25" s="211"/>
      <c r="BK25" s="207"/>
      <c r="BL25" s="108">
        <f t="shared" si="10"/>
        <v>0.04</v>
      </c>
      <c r="BM25" s="108">
        <f t="shared" si="11"/>
        <v>0</v>
      </c>
      <c r="BN25" s="106">
        <f t="shared" si="12"/>
        <v>0</v>
      </c>
      <c r="BO25" s="448"/>
      <c r="BP25" s="448"/>
      <c r="BQ25" s="319"/>
      <c r="BR25" s="453"/>
      <c r="BS25" s="453"/>
      <c r="BT25" s="319"/>
    </row>
    <row r="26" spans="1:72" ht="73.5" customHeight="1" x14ac:dyDescent="0.25">
      <c r="A26" s="555"/>
      <c r="B26" s="555"/>
      <c r="C26" s="555"/>
      <c r="D26" s="555"/>
      <c r="E26" s="555"/>
      <c r="F26" s="574"/>
      <c r="G26" s="558"/>
      <c r="H26" s="560"/>
      <c r="I26" s="530"/>
      <c r="J26" s="530"/>
      <c r="K26" s="552"/>
      <c r="L26" s="536" t="str">
        <f t="shared" ref="L26" si="56">IFERROR(K26/J26,"0,00%")</f>
        <v>0,00%</v>
      </c>
      <c r="M26" s="552"/>
      <c r="N26" s="552"/>
      <c r="O26" s="530"/>
      <c r="P26" s="533"/>
      <c r="Q26" s="536" t="str">
        <f t="shared" ref="Q26" si="57">IFERROR(P26/O26,"0,00%")</f>
        <v>0,00%</v>
      </c>
      <c r="R26" s="527"/>
      <c r="S26" s="527"/>
      <c r="T26" s="530"/>
      <c r="U26" s="533"/>
      <c r="V26" s="536" t="str">
        <f t="shared" ref="V26" si="58">IFERROR(U26/T26,"0,00%")</f>
        <v>0,00%</v>
      </c>
      <c r="W26" s="527"/>
      <c r="X26" s="527"/>
      <c r="Y26" s="530"/>
      <c r="Z26" s="533"/>
      <c r="AA26" s="536" t="str">
        <f t="shared" ref="AA26" si="59">IFERROR(Z26/Y26,"0,00%")</f>
        <v>0,00%</v>
      </c>
      <c r="AB26" s="527"/>
      <c r="AC26" s="527"/>
      <c r="AD26" s="549"/>
      <c r="AE26" s="549"/>
      <c r="AF26" s="455"/>
      <c r="AG26" s="566">
        <v>2</v>
      </c>
      <c r="AH26" s="568" t="s">
        <v>886</v>
      </c>
      <c r="AI26" s="548">
        <v>0.05</v>
      </c>
      <c r="AJ26" s="212">
        <v>1</v>
      </c>
      <c r="AK26" s="209" t="s">
        <v>887</v>
      </c>
      <c r="AL26" s="210">
        <v>0.01</v>
      </c>
      <c r="AM26" s="571">
        <v>0</v>
      </c>
      <c r="AN26" s="475"/>
      <c r="AO26" s="449"/>
      <c r="AP26" s="263">
        <v>0</v>
      </c>
      <c r="AQ26" s="221"/>
      <c r="AR26" s="211"/>
      <c r="AS26" s="571">
        <v>0</v>
      </c>
      <c r="AT26" s="475"/>
      <c r="AU26" s="449"/>
      <c r="AV26" s="264">
        <v>0</v>
      </c>
      <c r="AW26" s="221"/>
      <c r="AX26" s="211"/>
      <c r="AY26" s="561">
        <v>2.5000000000000001E-2</v>
      </c>
      <c r="AZ26" s="475"/>
      <c r="BA26" s="449"/>
      <c r="BB26" s="263">
        <v>5.0000000000000001E-3</v>
      </c>
      <c r="BC26" s="221"/>
      <c r="BD26" s="211"/>
      <c r="BE26" s="561">
        <v>2.5000000000000001E-2</v>
      </c>
      <c r="BF26" s="475"/>
      <c r="BG26" s="449"/>
      <c r="BH26" s="263">
        <v>5.0000000000000001E-3</v>
      </c>
      <c r="BI26" s="221"/>
      <c r="BJ26" s="211"/>
      <c r="BK26" s="207"/>
      <c r="BL26" s="108">
        <f t="shared" si="10"/>
        <v>0.01</v>
      </c>
      <c r="BM26" s="108">
        <f t="shared" si="11"/>
        <v>0</v>
      </c>
      <c r="BN26" s="106">
        <f t="shared" si="12"/>
        <v>0</v>
      </c>
      <c r="BO26" s="452">
        <f>AM26+AS26+AY26+BE26</f>
        <v>0.05</v>
      </c>
      <c r="BP26" s="449"/>
      <c r="BQ26" s="445">
        <f>IFERROR(BP26/BO26,"0,00%")</f>
        <v>0</v>
      </c>
      <c r="BR26" s="453"/>
      <c r="BS26" s="453"/>
      <c r="BT26" s="445" t="str">
        <f>IFERROR(BS26/BR26,"0,00%")</f>
        <v>0,00%</v>
      </c>
    </row>
    <row r="27" spans="1:72" ht="73.5" customHeight="1" x14ac:dyDescent="0.25">
      <c r="A27" s="556"/>
      <c r="B27" s="556"/>
      <c r="C27" s="556"/>
      <c r="D27" s="556"/>
      <c r="E27" s="556"/>
      <c r="F27" s="575"/>
      <c r="G27" s="559"/>
      <c r="H27" s="478"/>
      <c r="I27" s="531"/>
      <c r="J27" s="531"/>
      <c r="K27" s="553"/>
      <c r="L27" s="537"/>
      <c r="M27" s="553"/>
      <c r="N27" s="553"/>
      <c r="O27" s="531"/>
      <c r="P27" s="534"/>
      <c r="Q27" s="537"/>
      <c r="R27" s="528"/>
      <c r="S27" s="528"/>
      <c r="T27" s="531"/>
      <c r="U27" s="534"/>
      <c r="V27" s="537"/>
      <c r="W27" s="528"/>
      <c r="X27" s="528"/>
      <c r="Y27" s="531"/>
      <c r="Z27" s="534"/>
      <c r="AA27" s="537"/>
      <c r="AB27" s="528"/>
      <c r="AC27" s="528"/>
      <c r="AD27" s="550"/>
      <c r="AE27" s="550"/>
      <c r="AF27" s="451"/>
      <c r="AG27" s="567"/>
      <c r="AH27" s="569"/>
      <c r="AI27" s="550"/>
      <c r="AJ27" s="212">
        <v>2</v>
      </c>
      <c r="AK27" s="209" t="s">
        <v>888</v>
      </c>
      <c r="AL27" s="210">
        <v>0.04</v>
      </c>
      <c r="AM27" s="572"/>
      <c r="AN27" s="476"/>
      <c r="AO27" s="448"/>
      <c r="AP27" s="263">
        <v>0</v>
      </c>
      <c r="AQ27" s="221"/>
      <c r="AR27" s="211"/>
      <c r="AS27" s="572"/>
      <c r="AT27" s="476"/>
      <c r="AU27" s="448"/>
      <c r="AV27" s="264">
        <v>0</v>
      </c>
      <c r="AW27" s="221"/>
      <c r="AX27" s="211"/>
      <c r="AY27" s="562"/>
      <c r="AZ27" s="476"/>
      <c r="BA27" s="448"/>
      <c r="BB27" s="263">
        <v>0.02</v>
      </c>
      <c r="BC27" s="221"/>
      <c r="BD27" s="211"/>
      <c r="BE27" s="562"/>
      <c r="BF27" s="476"/>
      <c r="BG27" s="448"/>
      <c r="BH27" s="263">
        <v>0.02</v>
      </c>
      <c r="BI27" s="221"/>
      <c r="BJ27" s="211"/>
      <c r="BK27" s="207"/>
      <c r="BL27" s="108">
        <f t="shared" si="10"/>
        <v>0.04</v>
      </c>
      <c r="BM27" s="108">
        <f t="shared" si="11"/>
        <v>0</v>
      </c>
      <c r="BN27" s="106">
        <f t="shared" si="12"/>
        <v>0</v>
      </c>
      <c r="BO27" s="448"/>
      <c r="BP27" s="448"/>
      <c r="BQ27" s="319"/>
      <c r="BR27" s="448"/>
      <c r="BS27" s="448"/>
      <c r="BT27" s="319"/>
    </row>
    <row r="28" spans="1:72" ht="73.5" customHeight="1" x14ac:dyDescent="0.25">
      <c r="A28" s="554" t="s">
        <v>31</v>
      </c>
      <c r="B28" s="554" t="s">
        <v>812</v>
      </c>
      <c r="C28" s="554" t="s">
        <v>811</v>
      </c>
      <c r="D28" s="554" t="s">
        <v>810</v>
      </c>
      <c r="E28" s="554" t="s">
        <v>643</v>
      </c>
      <c r="F28" s="573">
        <v>10</v>
      </c>
      <c r="G28" s="557" t="s">
        <v>914</v>
      </c>
      <c r="H28" s="477">
        <v>1</v>
      </c>
      <c r="I28" s="529" t="s">
        <v>627</v>
      </c>
      <c r="J28" s="529">
        <v>0.05</v>
      </c>
      <c r="K28" s="548">
        <v>0</v>
      </c>
      <c r="L28" s="535">
        <f t="shared" ref="L28" si="60">IFERROR(K28/J28,"0,00%")</f>
        <v>0</v>
      </c>
      <c r="M28" s="551"/>
      <c r="N28" s="551"/>
      <c r="O28" s="529">
        <v>0.15</v>
      </c>
      <c r="P28" s="532" t="s">
        <v>928</v>
      </c>
      <c r="Q28" s="535" t="str">
        <f t="shared" ref="Q28" si="61">IFERROR(P28/O28,"0,00%")</f>
        <v>0,00%</v>
      </c>
      <c r="R28" s="526"/>
      <c r="S28" s="526"/>
      <c r="T28" s="529">
        <v>0.75</v>
      </c>
      <c r="U28" s="532"/>
      <c r="V28" s="535">
        <f t="shared" ref="V28" si="62">IFERROR(U28/T28,"0,00%")</f>
        <v>0</v>
      </c>
      <c r="W28" s="526"/>
      <c r="X28" s="526"/>
      <c r="Y28" s="529">
        <v>0.05</v>
      </c>
      <c r="Z28" s="532"/>
      <c r="AA28" s="535">
        <f t="shared" ref="AA28" si="63">IFERROR(Z28/Y28,"0,00%")</f>
        <v>0</v>
      </c>
      <c r="AB28" s="532"/>
      <c r="AC28" s="532"/>
      <c r="AD28" s="548"/>
      <c r="AE28" s="548"/>
      <c r="AF28" s="450"/>
      <c r="AG28" s="578">
        <v>1</v>
      </c>
      <c r="AH28" s="568" t="s">
        <v>889</v>
      </c>
      <c r="AI28" s="548">
        <v>0.03</v>
      </c>
      <c r="AJ28" s="213">
        <v>1</v>
      </c>
      <c r="AK28" s="214" t="s">
        <v>890</v>
      </c>
      <c r="AL28" s="215">
        <v>1.4999999999999999E-2</v>
      </c>
      <c r="AM28" s="571">
        <v>7.4999999999999997E-3</v>
      </c>
      <c r="AN28" s="477"/>
      <c r="AO28" s="450"/>
      <c r="AP28" s="259">
        <v>3.7499999999999999E-3</v>
      </c>
      <c r="AQ28" s="221"/>
      <c r="AR28" s="217"/>
      <c r="AS28" s="581">
        <v>7.4999999999999997E-3</v>
      </c>
      <c r="AT28" s="477"/>
      <c r="AU28" s="450"/>
      <c r="AV28" s="259">
        <v>3.7499999999999999E-3</v>
      </c>
      <c r="AW28" s="221"/>
      <c r="AX28" s="217"/>
      <c r="AY28" s="583">
        <v>7.4999999999999997E-3</v>
      </c>
      <c r="AZ28" s="477"/>
      <c r="BA28" s="450"/>
      <c r="BB28" s="259">
        <v>3.7499999999999999E-3</v>
      </c>
      <c r="BC28" s="221"/>
      <c r="BD28" s="217"/>
      <c r="BE28" s="583">
        <v>7.4999999999999997E-3</v>
      </c>
      <c r="BF28" s="477"/>
      <c r="BG28" s="450"/>
      <c r="BH28" s="259">
        <v>3.7499999999999999E-3</v>
      </c>
      <c r="BI28" s="221"/>
      <c r="BJ28" s="217"/>
      <c r="BK28" s="218"/>
      <c r="BL28" s="108">
        <f t="shared" si="10"/>
        <v>1.4999999999999999E-2</v>
      </c>
      <c r="BM28" s="108">
        <f t="shared" si="11"/>
        <v>0</v>
      </c>
      <c r="BN28" s="106">
        <f t="shared" si="12"/>
        <v>0</v>
      </c>
      <c r="BO28" s="454">
        <f>AM28+AS28+AY28+BE28</f>
        <v>0.03</v>
      </c>
      <c r="BP28" s="450"/>
      <c r="BQ28" s="445">
        <f>IFERROR(BP28/BO28,"0,00%")</f>
        <v>0</v>
      </c>
      <c r="BR28" s="454">
        <f>H28</f>
        <v>1</v>
      </c>
      <c r="BS28" s="454"/>
      <c r="BT28" s="445">
        <f>IFERROR(BS28/BR28,"0,00%")</f>
        <v>0</v>
      </c>
    </row>
    <row r="29" spans="1:72" ht="73.5" customHeight="1" x14ac:dyDescent="0.25">
      <c r="A29" s="555"/>
      <c r="B29" s="555"/>
      <c r="C29" s="555"/>
      <c r="D29" s="555"/>
      <c r="E29" s="555"/>
      <c r="F29" s="574"/>
      <c r="G29" s="558"/>
      <c r="H29" s="560"/>
      <c r="I29" s="530"/>
      <c r="J29" s="530"/>
      <c r="K29" s="549"/>
      <c r="L29" s="536"/>
      <c r="M29" s="552"/>
      <c r="N29" s="552"/>
      <c r="O29" s="530"/>
      <c r="P29" s="533"/>
      <c r="Q29" s="536"/>
      <c r="R29" s="527"/>
      <c r="S29" s="527"/>
      <c r="T29" s="530"/>
      <c r="U29" s="533"/>
      <c r="V29" s="536"/>
      <c r="W29" s="527"/>
      <c r="X29" s="527"/>
      <c r="Y29" s="530"/>
      <c r="Z29" s="533"/>
      <c r="AA29" s="536"/>
      <c r="AB29" s="533"/>
      <c r="AC29" s="533"/>
      <c r="AD29" s="549"/>
      <c r="AE29" s="549"/>
      <c r="AF29" s="455"/>
      <c r="AG29" s="579"/>
      <c r="AH29" s="569"/>
      <c r="AI29" s="550"/>
      <c r="AJ29" s="213">
        <v>2</v>
      </c>
      <c r="AK29" s="214" t="s">
        <v>891</v>
      </c>
      <c r="AL29" s="215">
        <v>1.4999999999999999E-2</v>
      </c>
      <c r="AM29" s="572"/>
      <c r="AN29" s="478"/>
      <c r="AO29" s="451"/>
      <c r="AP29" s="259">
        <v>3.7499999999999999E-3</v>
      </c>
      <c r="AQ29" s="221"/>
      <c r="AR29" s="217"/>
      <c r="AS29" s="582"/>
      <c r="AT29" s="478"/>
      <c r="AU29" s="451"/>
      <c r="AV29" s="259">
        <v>3.7499999999999999E-3</v>
      </c>
      <c r="AW29" s="221"/>
      <c r="AX29" s="217"/>
      <c r="AY29" s="584"/>
      <c r="AZ29" s="478"/>
      <c r="BA29" s="451"/>
      <c r="BB29" s="259">
        <v>3.7499999999999999E-3</v>
      </c>
      <c r="BC29" s="221"/>
      <c r="BD29" s="217"/>
      <c r="BE29" s="584"/>
      <c r="BF29" s="478"/>
      <c r="BG29" s="451"/>
      <c r="BH29" s="259">
        <v>3.7499999999999999E-3</v>
      </c>
      <c r="BI29" s="221"/>
      <c r="BJ29" s="217"/>
      <c r="BK29" s="218"/>
      <c r="BL29" s="108">
        <f t="shared" si="10"/>
        <v>1.4999999999999999E-2</v>
      </c>
      <c r="BM29" s="108">
        <f t="shared" si="11"/>
        <v>0</v>
      </c>
      <c r="BN29" s="106">
        <f t="shared" si="12"/>
        <v>0</v>
      </c>
      <c r="BO29" s="479"/>
      <c r="BP29" s="451"/>
      <c r="BQ29" s="319"/>
      <c r="BR29" s="455"/>
      <c r="BS29" s="455"/>
      <c r="BT29" s="319"/>
    </row>
    <row r="30" spans="1:72" ht="62.25" customHeight="1" x14ac:dyDescent="0.25">
      <c r="A30" s="555"/>
      <c r="B30" s="555"/>
      <c r="C30" s="555"/>
      <c r="D30" s="555"/>
      <c r="E30" s="555"/>
      <c r="F30" s="574"/>
      <c r="G30" s="558"/>
      <c r="H30" s="560"/>
      <c r="I30" s="530"/>
      <c r="J30" s="530"/>
      <c r="K30" s="549"/>
      <c r="L30" s="536" t="str">
        <f t="shared" ref="L30" si="64">IFERROR(K30/J30,"0,00%")</f>
        <v>0,00%</v>
      </c>
      <c r="M30" s="552"/>
      <c r="N30" s="552"/>
      <c r="O30" s="530"/>
      <c r="P30" s="533"/>
      <c r="Q30" s="536" t="str">
        <f t="shared" ref="Q30" si="65">IFERROR(P30/O30,"0,00%")</f>
        <v>0,00%</v>
      </c>
      <c r="R30" s="527"/>
      <c r="S30" s="527"/>
      <c r="T30" s="530"/>
      <c r="U30" s="533"/>
      <c r="V30" s="536" t="str">
        <f t="shared" ref="V30" si="66">IFERROR(U30/T30,"0,00%")</f>
        <v>0,00%</v>
      </c>
      <c r="W30" s="527"/>
      <c r="X30" s="527"/>
      <c r="Y30" s="530"/>
      <c r="Z30" s="533"/>
      <c r="AA30" s="536" t="str">
        <f t="shared" ref="AA30" si="67">IFERROR(Z30/Y30,"0,00%")</f>
        <v>0,00%</v>
      </c>
      <c r="AB30" s="533"/>
      <c r="AC30" s="533"/>
      <c r="AD30" s="549"/>
      <c r="AE30" s="549"/>
      <c r="AF30" s="455"/>
      <c r="AG30" s="578">
        <v>2</v>
      </c>
      <c r="AH30" s="568" t="s">
        <v>930</v>
      </c>
      <c r="AI30" s="548">
        <v>7.0000000000000007E-2</v>
      </c>
      <c r="AJ30" s="219">
        <v>1</v>
      </c>
      <c r="AK30" s="214" t="s">
        <v>892</v>
      </c>
      <c r="AL30" s="215">
        <v>4.9000000000000002E-2</v>
      </c>
      <c r="AM30" s="571">
        <v>0</v>
      </c>
      <c r="AN30" s="477"/>
      <c r="AO30" s="450"/>
      <c r="AP30" s="259">
        <v>0</v>
      </c>
      <c r="AQ30" s="221"/>
      <c r="AR30" s="217"/>
      <c r="AS30" s="581">
        <v>0</v>
      </c>
      <c r="AT30" s="477"/>
      <c r="AU30" s="450"/>
      <c r="AV30" s="216">
        <v>1.4E-2</v>
      </c>
      <c r="AW30" s="221"/>
      <c r="AX30" s="217"/>
      <c r="AY30" s="477">
        <v>7.0000000000000007E-2</v>
      </c>
      <c r="AZ30" s="477"/>
      <c r="BA30" s="450"/>
      <c r="BB30" s="216">
        <v>3.5000000000000003E-2</v>
      </c>
      <c r="BC30" s="221"/>
      <c r="BD30" s="217"/>
      <c r="BE30" s="477">
        <v>0</v>
      </c>
      <c r="BF30" s="477"/>
      <c r="BG30" s="450"/>
      <c r="BH30" s="220">
        <v>0</v>
      </c>
      <c r="BI30" s="221"/>
      <c r="BJ30" s="217"/>
      <c r="BK30" s="218"/>
      <c r="BL30" s="258">
        <f t="shared" si="10"/>
        <v>4.9000000000000002E-2</v>
      </c>
      <c r="BM30" s="108">
        <f t="shared" si="11"/>
        <v>0</v>
      </c>
      <c r="BN30" s="106">
        <f t="shared" si="12"/>
        <v>0</v>
      </c>
      <c r="BO30" s="454">
        <f>AM30+AS30+AY30+BE30</f>
        <v>7.0000000000000007E-2</v>
      </c>
      <c r="BP30" s="450"/>
      <c r="BQ30" s="445">
        <f>IFERROR(BP30/BO30,"0,00%")</f>
        <v>0</v>
      </c>
      <c r="BR30" s="455"/>
      <c r="BS30" s="455"/>
      <c r="BT30" s="445" t="str">
        <f>IFERROR(BS30/BR30,"0,00%")</f>
        <v>0,00%</v>
      </c>
    </row>
    <row r="31" spans="1:72" ht="72" customHeight="1" x14ac:dyDescent="0.25">
      <c r="A31" s="556"/>
      <c r="B31" s="556"/>
      <c r="C31" s="556"/>
      <c r="D31" s="556"/>
      <c r="E31" s="556"/>
      <c r="F31" s="575"/>
      <c r="G31" s="559"/>
      <c r="H31" s="478"/>
      <c r="I31" s="531"/>
      <c r="J31" s="531"/>
      <c r="K31" s="550"/>
      <c r="L31" s="537"/>
      <c r="M31" s="553"/>
      <c r="N31" s="553"/>
      <c r="O31" s="531"/>
      <c r="P31" s="534"/>
      <c r="Q31" s="537"/>
      <c r="R31" s="528"/>
      <c r="S31" s="528"/>
      <c r="T31" s="531"/>
      <c r="U31" s="534"/>
      <c r="V31" s="537"/>
      <c r="W31" s="528"/>
      <c r="X31" s="528"/>
      <c r="Y31" s="531"/>
      <c r="Z31" s="534"/>
      <c r="AA31" s="537"/>
      <c r="AB31" s="534"/>
      <c r="AC31" s="534"/>
      <c r="AD31" s="550"/>
      <c r="AE31" s="550"/>
      <c r="AF31" s="451"/>
      <c r="AG31" s="579"/>
      <c r="AH31" s="569"/>
      <c r="AI31" s="550"/>
      <c r="AJ31" s="219">
        <v>2</v>
      </c>
      <c r="AK31" s="214" t="s">
        <v>893</v>
      </c>
      <c r="AL31" s="215">
        <v>2.1000000000000001E-2</v>
      </c>
      <c r="AM31" s="572"/>
      <c r="AN31" s="478"/>
      <c r="AO31" s="451"/>
      <c r="AP31" s="259">
        <v>0</v>
      </c>
      <c r="AQ31" s="221"/>
      <c r="AR31" s="217"/>
      <c r="AS31" s="582"/>
      <c r="AT31" s="478"/>
      <c r="AU31" s="451"/>
      <c r="AV31" s="216">
        <v>6.0000000000000001E-3</v>
      </c>
      <c r="AW31" s="221"/>
      <c r="AX31" s="217"/>
      <c r="AY31" s="580"/>
      <c r="AZ31" s="478"/>
      <c r="BA31" s="451"/>
      <c r="BB31" s="216">
        <v>1.4999999999999999E-2</v>
      </c>
      <c r="BC31" s="221"/>
      <c r="BD31" s="217"/>
      <c r="BE31" s="580"/>
      <c r="BF31" s="478"/>
      <c r="BG31" s="451"/>
      <c r="BH31" s="220">
        <v>0</v>
      </c>
      <c r="BI31" s="221"/>
      <c r="BJ31" s="217"/>
      <c r="BK31" s="218"/>
      <c r="BL31" s="258">
        <f t="shared" si="10"/>
        <v>2.0999999999999998E-2</v>
      </c>
      <c r="BM31" s="108">
        <f t="shared" si="11"/>
        <v>0</v>
      </c>
      <c r="BN31" s="106">
        <f t="shared" si="12"/>
        <v>0</v>
      </c>
      <c r="BO31" s="451"/>
      <c r="BP31" s="451"/>
      <c r="BQ31" s="319"/>
      <c r="BR31" s="451"/>
      <c r="BS31" s="451"/>
      <c r="BT31" s="319"/>
    </row>
  </sheetData>
  <autoFilter ref="A3:BT3" xr:uid="{00000000-0009-0000-0000-000005000000}"/>
  <mergeCells count="466">
    <mergeCell ref="BF16:BF17"/>
    <mergeCell ref="BG16:BG17"/>
    <mergeCell ref="BO16:BO17"/>
    <mergeCell ref="BR16:BR19"/>
    <mergeCell ref="AG18:AG19"/>
    <mergeCell ref="AH18:AH19"/>
    <mergeCell ref="AI18:AI19"/>
    <mergeCell ref="AM18:AM19"/>
    <mergeCell ref="AN18:AN19"/>
    <mergeCell ref="AO18:AO19"/>
    <mergeCell ref="AS18:AS19"/>
    <mergeCell ref="AT18:AT19"/>
    <mergeCell ref="AU18:AU19"/>
    <mergeCell ref="AY18:AY19"/>
    <mergeCell ref="AZ18:AZ19"/>
    <mergeCell ref="BA18:BA19"/>
    <mergeCell ref="BE18:BE19"/>
    <mergeCell ref="BF18:BF19"/>
    <mergeCell ref="BG18:BG19"/>
    <mergeCell ref="BO18:BO19"/>
    <mergeCell ref="AN16:AN17"/>
    <mergeCell ref="AO16:AO17"/>
    <mergeCell ref="AS16:AS17"/>
    <mergeCell ref="AT16:AT17"/>
    <mergeCell ref="AU16:AU17"/>
    <mergeCell ref="AY16:AY17"/>
    <mergeCell ref="AZ16:AZ17"/>
    <mergeCell ref="BA16:BA17"/>
    <mergeCell ref="BE16:BE17"/>
    <mergeCell ref="AB16:AB19"/>
    <mergeCell ref="AC16:AC19"/>
    <mergeCell ref="AD16:AD19"/>
    <mergeCell ref="AE16:AE19"/>
    <mergeCell ref="AF16:AF19"/>
    <mergeCell ref="AG16:AG17"/>
    <mergeCell ref="AH16:AH17"/>
    <mergeCell ref="AI16:AI17"/>
    <mergeCell ref="AM16:AM17"/>
    <mergeCell ref="S16:S19"/>
    <mergeCell ref="T16:T19"/>
    <mergeCell ref="U16:U19"/>
    <mergeCell ref="V16:V19"/>
    <mergeCell ref="W16:W19"/>
    <mergeCell ref="X16:X19"/>
    <mergeCell ref="Y16:Y19"/>
    <mergeCell ref="Z16:Z19"/>
    <mergeCell ref="AA16:AA19"/>
    <mergeCell ref="J16:J19"/>
    <mergeCell ref="K16:K19"/>
    <mergeCell ref="L16:L19"/>
    <mergeCell ref="M16:M19"/>
    <mergeCell ref="N16:N19"/>
    <mergeCell ref="O16:O19"/>
    <mergeCell ref="P16:P19"/>
    <mergeCell ref="Q16:Q19"/>
    <mergeCell ref="R16:R19"/>
    <mergeCell ref="A16:A19"/>
    <mergeCell ref="B16:B19"/>
    <mergeCell ref="C16:C19"/>
    <mergeCell ref="D16:D19"/>
    <mergeCell ref="E16:E19"/>
    <mergeCell ref="F16:F19"/>
    <mergeCell ref="G16:G19"/>
    <mergeCell ref="H16:H19"/>
    <mergeCell ref="I16:I19"/>
    <mergeCell ref="AZ30:AZ31"/>
    <mergeCell ref="BA30:BA31"/>
    <mergeCell ref="BE30:BE31"/>
    <mergeCell ref="BF30:BF31"/>
    <mergeCell ref="BG30:BG31"/>
    <mergeCell ref="BO30:BO31"/>
    <mergeCell ref="AN28:AN29"/>
    <mergeCell ref="AO28:AO29"/>
    <mergeCell ref="AS28:AS29"/>
    <mergeCell ref="AT28:AT29"/>
    <mergeCell ref="AU28:AU29"/>
    <mergeCell ref="AY28:AY29"/>
    <mergeCell ref="AZ28:AZ29"/>
    <mergeCell ref="BA28:BA29"/>
    <mergeCell ref="BE28:BE29"/>
    <mergeCell ref="AN30:AN31"/>
    <mergeCell ref="AO30:AO31"/>
    <mergeCell ref="AS30:AS31"/>
    <mergeCell ref="AT30:AT31"/>
    <mergeCell ref="AU30:AU31"/>
    <mergeCell ref="AY30:AY31"/>
    <mergeCell ref="AB28:AB31"/>
    <mergeCell ref="AC28:AC31"/>
    <mergeCell ref="AD28:AD31"/>
    <mergeCell ref="AE28:AE31"/>
    <mergeCell ref="AF28:AF31"/>
    <mergeCell ref="AG28:AG29"/>
    <mergeCell ref="AH28:AH29"/>
    <mergeCell ref="AI28:AI29"/>
    <mergeCell ref="AM28:AM29"/>
    <mergeCell ref="AG30:AG31"/>
    <mergeCell ref="AH30:AH31"/>
    <mergeCell ref="AI30:AI31"/>
    <mergeCell ref="AM30:AM31"/>
    <mergeCell ref="S28:S31"/>
    <mergeCell ref="T28:T31"/>
    <mergeCell ref="U28:U31"/>
    <mergeCell ref="V28:V31"/>
    <mergeCell ref="W28:W31"/>
    <mergeCell ref="X28:X31"/>
    <mergeCell ref="Y28:Y31"/>
    <mergeCell ref="Z28:Z31"/>
    <mergeCell ref="AA28:AA31"/>
    <mergeCell ref="J28:J31"/>
    <mergeCell ref="K28:K31"/>
    <mergeCell ref="L28:L31"/>
    <mergeCell ref="M28:M31"/>
    <mergeCell ref="N28:N31"/>
    <mergeCell ref="O28:O31"/>
    <mergeCell ref="P28:P31"/>
    <mergeCell ref="Q28:Q31"/>
    <mergeCell ref="R28:R31"/>
    <mergeCell ref="A28:A31"/>
    <mergeCell ref="B28:B31"/>
    <mergeCell ref="C28:C31"/>
    <mergeCell ref="D28:D31"/>
    <mergeCell ref="E28:E31"/>
    <mergeCell ref="F28:F31"/>
    <mergeCell ref="G28:G31"/>
    <mergeCell ref="H28:H31"/>
    <mergeCell ref="I28:I31"/>
    <mergeCell ref="AZ26:AZ27"/>
    <mergeCell ref="BA26:BA27"/>
    <mergeCell ref="BE26:BE27"/>
    <mergeCell ref="BF26:BF27"/>
    <mergeCell ref="BG26:BG27"/>
    <mergeCell ref="BO26:BO27"/>
    <mergeCell ref="AN24:AN25"/>
    <mergeCell ref="AO24:AO25"/>
    <mergeCell ref="AS24:AS25"/>
    <mergeCell ref="AT24:AT25"/>
    <mergeCell ref="AU24:AU25"/>
    <mergeCell ref="AY24:AY25"/>
    <mergeCell ref="AZ24:AZ25"/>
    <mergeCell ref="BA24:BA25"/>
    <mergeCell ref="BE24:BE25"/>
    <mergeCell ref="AN26:AN27"/>
    <mergeCell ref="AO26:AO27"/>
    <mergeCell ref="AS26:AS27"/>
    <mergeCell ref="AT26:AT27"/>
    <mergeCell ref="AU26:AU27"/>
    <mergeCell ref="AY26:AY27"/>
    <mergeCell ref="AB24:AB27"/>
    <mergeCell ref="AC24:AC27"/>
    <mergeCell ref="AD24:AD27"/>
    <mergeCell ref="AE24:AE27"/>
    <mergeCell ref="AF24:AF27"/>
    <mergeCell ref="AG24:AG25"/>
    <mergeCell ref="AH24:AH25"/>
    <mergeCell ref="AI24:AI25"/>
    <mergeCell ref="AM24:AM25"/>
    <mergeCell ref="AG26:AG27"/>
    <mergeCell ref="AH26:AH27"/>
    <mergeCell ref="AI26:AI27"/>
    <mergeCell ref="AM26:AM27"/>
    <mergeCell ref="S24:S27"/>
    <mergeCell ref="T24:T27"/>
    <mergeCell ref="U24:U27"/>
    <mergeCell ref="V24:V27"/>
    <mergeCell ref="W24:W27"/>
    <mergeCell ref="X24:X27"/>
    <mergeCell ref="Y24:Y27"/>
    <mergeCell ref="Z24:Z27"/>
    <mergeCell ref="AA24:AA27"/>
    <mergeCell ref="J24:J27"/>
    <mergeCell ref="K24:K27"/>
    <mergeCell ref="L24:L27"/>
    <mergeCell ref="M24:M27"/>
    <mergeCell ref="N24:N27"/>
    <mergeCell ref="O24:O27"/>
    <mergeCell ref="P24:P27"/>
    <mergeCell ref="Q24:Q27"/>
    <mergeCell ref="R24:R27"/>
    <mergeCell ref="A24:A27"/>
    <mergeCell ref="B24:B27"/>
    <mergeCell ref="C24:C27"/>
    <mergeCell ref="D24:D27"/>
    <mergeCell ref="E24:E27"/>
    <mergeCell ref="F24:F27"/>
    <mergeCell ref="G24:G27"/>
    <mergeCell ref="H24:H27"/>
    <mergeCell ref="I24:I27"/>
    <mergeCell ref="BA20:BA21"/>
    <mergeCell ref="BE20:BE21"/>
    <mergeCell ref="BF20:BF21"/>
    <mergeCell ref="BG20:BG21"/>
    <mergeCell ref="BO20:BO21"/>
    <mergeCell ref="BR20:BR23"/>
    <mergeCell ref="AG22:AG23"/>
    <mergeCell ref="AH22:AH23"/>
    <mergeCell ref="AI22:AI23"/>
    <mergeCell ref="AM22:AM23"/>
    <mergeCell ref="AN22:AN23"/>
    <mergeCell ref="AO22:AO23"/>
    <mergeCell ref="AS22:AS23"/>
    <mergeCell ref="AT22:AT23"/>
    <mergeCell ref="AU22:AU23"/>
    <mergeCell ref="AY22:AY23"/>
    <mergeCell ref="AZ22:AZ23"/>
    <mergeCell ref="BA22:BA23"/>
    <mergeCell ref="BE22:BE23"/>
    <mergeCell ref="BF22:BF23"/>
    <mergeCell ref="BG22:BG23"/>
    <mergeCell ref="BO22:BO23"/>
    <mergeCell ref="AI20:AI21"/>
    <mergeCell ref="AM20:AM21"/>
    <mergeCell ref="AN20:AN21"/>
    <mergeCell ref="AO20:AO21"/>
    <mergeCell ref="AS20:AS21"/>
    <mergeCell ref="AT20:AT21"/>
    <mergeCell ref="AU20:AU21"/>
    <mergeCell ref="AY20:AY21"/>
    <mergeCell ref="AZ20:AZ21"/>
    <mergeCell ref="Z20:Z23"/>
    <mergeCell ref="AA20:AA23"/>
    <mergeCell ref="AB20:AB23"/>
    <mergeCell ref="AC20:AC23"/>
    <mergeCell ref="AD20:AD23"/>
    <mergeCell ref="AE20:AE23"/>
    <mergeCell ref="AF20:AF23"/>
    <mergeCell ref="AG20:AG21"/>
    <mergeCell ref="AH20:AH21"/>
    <mergeCell ref="A20:A23"/>
    <mergeCell ref="B20:B23"/>
    <mergeCell ref="C20:C23"/>
    <mergeCell ref="D20:D23"/>
    <mergeCell ref="E20:E23"/>
    <mergeCell ref="F20:F23"/>
    <mergeCell ref="G20:G23"/>
    <mergeCell ref="H20:H23"/>
    <mergeCell ref="I20:I23"/>
    <mergeCell ref="J20:J23"/>
    <mergeCell ref="K20:K23"/>
    <mergeCell ref="L20:L23"/>
    <mergeCell ref="M20:M23"/>
    <mergeCell ref="N20:N23"/>
    <mergeCell ref="O20:O23"/>
    <mergeCell ref="P20:P23"/>
    <mergeCell ref="Q20:Q23"/>
    <mergeCell ref="R20:R23"/>
    <mergeCell ref="S20:S23"/>
    <mergeCell ref="T20:T23"/>
    <mergeCell ref="U20:U23"/>
    <mergeCell ref="V20:V23"/>
    <mergeCell ref="W20:W23"/>
    <mergeCell ref="X10:X11"/>
    <mergeCell ref="X14:X15"/>
    <mergeCell ref="X4:X8"/>
    <mergeCell ref="Y4:Y8"/>
    <mergeCell ref="U14:U15"/>
    <mergeCell ref="V14:V15"/>
    <mergeCell ref="W14:W15"/>
    <mergeCell ref="Y14:Y15"/>
    <mergeCell ref="S14:S15"/>
    <mergeCell ref="T14:T15"/>
    <mergeCell ref="X20:X23"/>
    <mergeCell ref="Y20:Y23"/>
    <mergeCell ref="S4:S8"/>
    <mergeCell ref="T4:T8"/>
    <mergeCell ref="U4:U8"/>
    <mergeCell ref="V4:V8"/>
    <mergeCell ref="W4:W8"/>
    <mergeCell ref="S10:S11"/>
    <mergeCell ref="T10:T11"/>
    <mergeCell ref="F4:F8"/>
    <mergeCell ref="G4:G8"/>
    <mergeCell ref="A4:A8"/>
    <mergeCell ref="B4:B8"/>
    <mergeCell ref="C4:C8"/>
    <mergeCell ref="D4:D8"/>
    <mergeCell ref="E4:E8"/>
    <mergeCell ref="J10:J11"/>
    <mergeCell ref="K10:K11"/>
    <mergeCell ref="C10:C11"/>
    <mergeCell ref="D10:D11"/>
    <mergeCell ref="E10:E11"/>
    <mergeCell ref="F10:F11"/>
    <mergeCell ref="G10:G11"/>
    <mergeCell ref="H10:H11"/>
    <mergeCell ref="I10:I11"/>
    <mergeCell ref="A10:A11"/>
    <mergeCell ref="B10:B11"/>
    <mergeCell ref="U10:U11"/>
    <mergeCell ref="V10:V11"/>
    <mergeCell ref="W10:W11"/>
    <mergeCell ref="J4:J8"/>
    <mergeCell ref="K4:K8"/>
    <mergeCell ref="N4:N8"/>
    <mergeCell ref="O4:O8"/>
    <mergeCell ref="P4:P8"/>
    <mergeCell ref="Q4:Q8"/>
    <mergeCell ref="R4:R8"/>
    <mergeCell ref="L4:L8"/>
    <mergeCell ref="M4:M8"/>
    <mergeCell ref="L10:L11"/>
    <mergeCell ref="M10:M11"/>
    <mergeCell ref="N10:N11"/>
    <mergeCell ref="O10:O11"/>
    <mergeCell ref="P10:P11"/>
    <mergeCell ref="Q10:Q11"/>
    <mergeCell ref="R10:R11"/>
    <mergeCell ref="AU14:AU15"/>
    <mergeCell ref="AY14:AY15"/>
    <mergeCell ref="AZ14:AZ15"/>
    <mergeCell ref="BA14:BA15"/>
    <mergeCell ref="BS14:BS15"/>
    <mergeCell ref="BT14:BT15"/>
    <mergeCell ref="BE14:BE15"/>
    <mergeCell ref="BF14:BF15"/>
    <mergeCell ref="BG14:BG15"/>
    <mergeCell ref="BO14:BO15"/>
    <mergeCell ref="BP14:BP15"/>
    <mergeCell ref="BQ14:BQ15"/>
    <mergeCell ref="BR14:BR15"/>
    <mergeCell ref="AF14:AF15"/>
    <mergeCell ref="AG14:AG15"/>
    <mergeCell ref="AH14:AH15"/>
    <mergeCell ref="AI14:AI15"/>
    <mergeCell ref="AM14:AM15"/>
    <mergeCell ref="AN14:AN15"/>
    <mergeCell ref="AO14:AO15"/>
    <mergeCell ref="AS14:AS15"/>
    <mergeCell ref="AT14:AT15"/>
    <mergeCell ref="Z14:Z15"/>
    <mergeCell ref="AA14:AA15"/>
    <mergeCell ref="AB14:AB15"/>
    <mergeCell ref="AD14:AD15"/>
    <mergeCell ref="AE14:AE15"/>
    <mergeCell ref="Y10:Y11"/>
    <mergeCell ref="Z10:Z11"/>
    <mergeCell ref="AA10:AA11"/>
    <mergeCell ref="AB10:AB11"/>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AU10:AU11"/>
    <mergeCell ref="AY10:AY11"/>
    <mergeCell ref="AD10:AD11"/>
    <mergeCell ref="AE10:AE11"/>
    <mergeCell ref="AF10:AF11"/>
    <mergeCell ref="AG10:AG11"/>
    <mergeCell ref="AH10:AH11"/>
    <mergeCell ref="AI10:AI11"/>
    <mergeCell ref="AM10:AM11"/>
    <mergeCell ref="AN10:AN11"/>
    <mergeCell ref="AO10:AO11"/>
    <mergeCell ref="AS10:AS11"/>
    <mergeCell ref="AT10:AT11"/>
    <mergeCell ref="AZ10:AZ11"/>
    <mergeCell ref="BA10:BA11"/>
    <mergeCell ref="BS10:BS11"/>
    <mergeCell ref="BT10:BT11"/>
    <mergeCell ref="BE10:BE11"/>
    <mergeCell ref="BF10:BF11"/>
    <mergeCell ref="BG10:BG11"/>
    <mergeCell ref="BO10:BO11"/>
    <mergeCell ref="BP10:BP11"/>
    <mergeCell ref="BQ10:BQ11"/>
    <mergeCell ref="BR10:BR11"/>
    <mergeCell ref="AA4:AA8"/>
    <mergeCell ref="AB4:AB8"/>
    <mergeCell ref="H4:H8"/>
    <mergeCell ref="I4:I8"/>
    <mergeCell ref="AU4:AU8"/>
    <mergeCell ref="AY4:AY8"/>
    <mergeCell ref="AZ4:AZ8"/>
    <mergeCell ref="BR4:BR8"/>
    <mergeCell ref="BS4:BS8"/>
    <mergeCell ref="AS4:AS8"/>
    <mergeCell ref="AT4:AT8"/>
    <mergeCell ref="AD4:AD8"/>
    <mergeCell ref="AE4:AE8"/>
    <mergeCell ref="AF4:AF8"/>
    <mergeCell ref="AG4:AG8"/>
    <mergeCell ref="AH4:AH8"/>
    <mergeCell ref="AI4:AI8"/>
    <mergeCell ref="AM4:AM8"/>
    <mergeCell ref="AN4:AN8"/>
    <mergeCell ref="AO4:AO8"/>
    <mergeCell ref="Z4:Z8"/>
    <mergeCell ref="BA4:BA8"/>
    <mergeCell ref="BE4:BE8"/>
    <mergeCell ref="BF4:BF8"/>
    <mergeCell ref="BT4:BT8"/>
    <mergeCell ref="BP30:BP31"/>
    <mergeCell ref="BQ30:BQ31"/>
    <mergeCell ref="BG4:BG8"/>
    <mergeCell ref="BO4:BO8"/>
    <mergeCell ref="BP4:BP8"/>
    <mergeCell ref="BQ4:BQ8"/>
    <mergeCell ref="BE2:BJ2"/>
    <mergeCell ref="BL2:BN2"/>
    <mergeCell ref="BO2:BQ2"/>
    <mergeCell ref="BS24:BS27"/>
    <mergeCell ref="BS28:BS31"/>
    <mergeCell ref="BF24:BF25"/>
    <mergeCell ref="BG24:BG25"/>
    <mergeCell ref="BO24:BO25"/>
    <mergeCell ref="BR24:BR27"/>
    <mergeCell ref="BF28:BF29"/>
    <mergeCell ref="BG28:BG29"/>
    <mergeCell ref="BO28:BO29"/>
    <mergeCell ref="BR28:BR31"/>
    <mergeCell ref="BP16:BP17"/>
    <mergeCell ref="BP18:BP19"/>
    <mergeCell ref="BQ16:BQ17"/>
    <mergeCell ref="BQ18:BQ19"/>
    <mergeCell ref="AG1:AI1"/>
    <mergeCell ref="BL1:BT1"/>
    <mergeCell ref="A2:A3"/>
    <mergeCell ref="F2:F3"/>
    <mergeCell ref="G2:G3"/>
    <mergeCell ref="H2:H3"/>
    <mergeCell ref="I2:I3"/>
    <mergeCell ref="BR2:BT2"/>
    <mergeCell ref="B2:E2"/>
    <mergeCell ref="J2:N2"/>
    <mergeCell ref="O2:S2"/>
    <mergeCell ref="T2:X2"/>
    <mergeCell ref="Y2:AC2"/>
    <mergeCell ref="AD2:AF2"/>
    <mergeCell ref="AG2:AI2"/>
    <mergeCell ref="AJ2:AL2"/>
    <mergeCell ref="AM2:AR2"/>
    <mergeCell ref="AS2:AX2"/>
    <mergeCell ref="AY2:BD2"/>
    <mergeCell ref="BT20:BT21"/>
    <mergeCell ref="BT22:BT23"/>
    <mergeCell ref="BT24:BT25"/>
    <mergeCell ref="BT26:BT27"/>
    <mergeCell ref="BT28:BT29"/>
    <mergeCell ref="BT30:BT31"/>
    <mergeCell ref="BT16:BT17"/>
    <mergeCell ref="BT18:BT19"/>
    <mergeCell ref="BP20:BP21"/>
    <mergeCell ref="BP22:BP23"/>
    <mergeCell ref="BQ22:BQ23"/>
    <mergeCell ref="BP24:BP25"/>
    <mergeCell ref="BQ24:BQ25"/>
    <mergeCell ref="BP26:BP27"/>
    <mergeCell ref="BQ26:BQ27"/>
    <mergeCell ref="BP28:BP29"/>
    <mergeCell ref="BQ28:BQ29"/>
    <mergeCell ref="BS20:BS23"/>
    <mergeCell ref="BS16:BS19"/>
    <mergeCell ref="BQ20:BQ21"/>
  </mergeCells>
  <dataValidations count="3">
    <dataValidation type="list" allowBlank="1" showErrorMessage="1" sqref="F1:O1" xr:uid="{00000000-0002-0000-0500-000000000000}">
      <formula1>Meses</formula1>
    </dataValidation>
    <dataValidation type="list" allowBlank="1" showErrorMessage="1" sqref="I4 I9:I10 I12:I14 A9:C10 A4:C4 A12:C14" xr:uid="{00000000-0002-0000-0500-000001000000}">
      <formula1>#REF!</formula1>
    </dataValidation>
    <dataValidation errorStyle="warning" allowBlank="1" showInputMessage="1" showErrorMessage="1" sqref="AG20:AI20 AG22:AI22 AG26:AI26 AG24:AI24 AG28:AI28 AG30:AI30 AG16:AI16 AG18:AI18" xr:uid="{00000000-0002-0000-0500-000002000000}"/>
  </dataValidation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L11"/>
  <sheetViews>
    <sheetView showGridLines="0" zoomScale="90" zoomScaleNormal="90" workbookViewId="0"/>
  </sheetViews>
  <sheetFormatPr baseColWidth="10" defaultRowHeight="15" x14ac:dyDescent="0.25"/>
  <cols>
    <col min="1" max="1" width="15.140625" customWidth="1"/>
    <col min="2" max="2" width="10.42578125" customWidth="1"/>
    <col min="3" max="3" width="34" bestFit="1" customWidth="1"/>
    <col min="4" max="4" width="15.5703125" customWidth="1"/>
    <col min="5" max="6" width="11.42578125" style="244"/>
    <col min="7" max="7" width="13" style="244" customWidth="1"/>
    <col min="8" max="10" width="11.42578125" style="244"/>
    <col min="11" max="11" width="13.140625" style="244" customWidth="1"/>
    <col min="12" max="16" width="11.42578125" style="244"/>
  </cols>
  <sheetData>
    <row r="1" spans="1:64" s="197" customFormat="1" ht="51.75" customHeight="1" x14ac:dyDescent="0.2">
      <c r="A1" s="226" t="s">
        <v>564</v>
      </c>
      <c r="B1" s="227" t="s">
        <v>646</v>
      </c>
      <c r="C1" s="227" t="s">
        <v>647</v>
      </c>
      <c r="D1" s="227" t="s">
        <v>648</v>
      </c>
      <c r="E1" s="227" t="s">
        <v>836</v>
      </c>
      <c r="F1" s="227" t="s">
        <v>920</v>
      </c>
      <c r="G1" s="227" t="s">
        <v>837</v>
      </c>
      <c r="H1" s="227" t="s">
        <v>921</v>
      </c>
      <c r="I1" s="227" t="s">
        <v>838</v>
      </c>
      <c r="J1" s="227" t="s">
        <v>922</v>
      </c>
      <c r="K1" s="227" t="s">
        <v>839</v>
      </c>
      <c r="L1" s="227" t="s">
        <v>923</v>
      </c>
      <c r="M1" s="228" t="s">
        <v>649</v>
      </c>
      <c r="N1" s="228" t="s">
        <v>650</v>
      </c>
      <c r="O1" s="229" t="s">
        <v>651</v>
      </c>
      <c r="P1" s="229" t="s">
        <v>652</v>
      </c>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row>
    <row r="2" spans="1:64" ht="75" customHeight="1" x14ac:dyDescent="0.25">
      <c r="A2" s="230" t="s">
        <v>31</v>
      </c>
      <c r="B2" s="232">
        <v>1</v>
      </c>
      <c r="C2" s="231" t="s">
        <v>907</v>
      </c>
      <c r="D2" s="232" t="s">
        <v>51</v>
      </c>
      <c r="E2" s="243" t="s">
        <v>926</v>
      </c>
      <c r="F2" s="249"/>
      <c r="G2" s="243" t="s">
        <v>926</v>
      </c>
      <c r="H2" s="249"/>
      <c r="I2" s="243" t="s">
        <v>926</v>
      </c>
      <c r="J2" s="249"/>
      <c r="K2" s="243" t="s">
        <v>926</v>
      </c>
      <c r="L2" s="249"/>
      <c r="M2" s="243" t="s">
        <v>926</v>
      </c>
      <c r="N2" s="249"/>
      <c r="O2" s="252">
        <f>F2</f>
        <v>0</v>
      </c>
      <c r="P2" s="245"/>
    </row>
    <row r="3" spans="1:64" ht="75" customHeight="1" x14ac:dyDescent="0.25">
      <c r="A3" s="230" t="s">
        <v>31</v>
      </c>
      <c r="B3" s="232">
        <v>2</v>
      </c>
      <c r="C3" s="233" t="s">
        <v>653</v>
      </c>
      <c r="D3" s="232" t="s">
        <v>51</v>
      </c>
      <c r="E3" s="243">
        <v>0.8</v>
      </c>
      <c r="F3" s="249"/>
      <c r="G3" s="243">
        <v>0.8</v>
      </c>
      <c r="H3" s="249"/>
      <c r="I3" s="243">
        <v>0.8</v>
      </c>
      <c r="J3" s="249"/>
      <c r="K3" s="243">
        <v>0.8</v>
      </c>
      <c r="L3" s="249"/>
      <c r="M3" s="243">
        <v>0.8</v>
      </c>
      <c r="N3" s="249"/>
      <c r="O3" s="252">
        <f t="shared" ref="O3:O11" si="0">F3</f>
        <v>0</v>
      </c>
      <c r="P3" s="245"/>
    </row>
    <row r="4" spans="1:64" ht="75" customHeight="1" x14ac:dyDescent="0.25">
      <c r="A4" s="230" t="s">
        <v>31</v>
      </c>
      <c r="B4" s="232">
        <v>3</v>
      </c>
      <c r="C4" s="233" t="s">
        <v>908</v>
      </c>
      <c r="D4" s="232" t="s">
        <v>51</v>
      </c>
      <c r="E4" s="243">
        <v>1</v>
      </c>
      <c r="F4" s="249"/>
      <c r="G4" s="243">
        <v>1</v>
      </c>
      <c r="H4" s="249"/>
      <c r="I4" s="243">
        <v>1</v>
      </c>
      <c r="J4" s="249"/>
      <c r="K4" s="243">
        <v>1</v>
      </c>
      <c r="L4" s="249"/>
      <c r="M4" s="243">
        <v>1</v>
      </c>
      <c r="N4" s="249"/>
      <c r="O4" s="252">
        <f t="shared" si="0"/>
        <v>0</v>
      </c>
      <c r="P4" s="245"/>
    </row>
    <row r="5" spans="1:64" ht="75" customHeight="1" x14ac:dyDescent="0.25">
      <c r="A5" s="230" t="s">
        <v>31</v>
      </c>
      <c r="B5" s="232">
        <v>4</v>
      </c>
      <c r="C5" s="233" t="s">
        <v>909</v>
      </c>
      <c r="D5" s="232" t="s">
        <v>51</v>
      </c>
      <c r="E5" s="243">
        <v>0.8</v>
      </c>
      <c r="F5" s="249"/>
      <c r="G5" s="243">
        <v>0.8</v>
      </c>
      <c r="H5" s="249"/>
      <c r="I5" s="243">
        <v>0.8</v>
      </c>
      <c r="J5" s="249"/>
      <c r="K5" s="243">
        <v>0.8</v>
      </c>
      <c r="L5" s="249"/>
      <c r="M5" s="243">
        <v>0.8</v>
      </c>
      <c r="N5" s="249"/>
      <c r="O5" s="252">
        <f t="shared" si="0"/>
        <v>0</v>
      </c>
      <c r="P5" s="245"/>
    </row>
    <row r="6" spans="1:64" ht="75" customHeight="1" x14ac:dyDescent="0.25">
      <c r="A6" s="230" t="s">
        <v>31</v>
      </c>
      <c r="B6" s="232">
        <v>5</v>
      </c>
      <c r="C6" s="233" t="s">
        <v>637</v>
      </c>
      <c r="D6" s="232" t="s">
        <v>51</v>
      </c>
      <c r="E6" s="243">
        <v>0.1</v>
      </c>
      <c r="F6" s="249"/>
      <c r="G6" s="243">
        <v>0.1</v>
      </c>
      <c r="H6" s="251"/>
      <c r="I6" s="243">
        <v>0.1</v>
      </c>
      <c r="J6" s="251"/>
      <c r="K6" s="243">
        <v>0.1</v>
      </c>
      <c r="L6" s="251"/>
      <c r="M6" s="243">
        <v>0.1</v>
      </c>
      <c r="N6" s="251"/>
      <c r="O6" s="252">
        <f t="shared" si="0"/>
        <v>0</v>
      </c>
      <c r="P6" s="245"/>
    </row>
    <row r="7" spans="1:64" ht="75" customHeight="1" x14ac:dyDescent="0.25">
      <c r="A7" s="230" t="s">
        <v>31</v>
      </c>
      <c r="B7" s="232">
        <v>6</v>
      </c>
      <c r="C7" s="233" t="s">
        <v>911</v>
      </c>
      <c r="D7" s="232" t="s">
        <v>51</v>
      </c>
      <c r="E7" s="248">
        <v>0.96419999999999995</v>
      </c>
      <c r="F7" s="249"/>
      <c r="G7" s="248">
        <v>0.96419999999999995</v>
      </c>
      <c r="H7" s="249"/>
      <c r="I7" s="248">
        <v>0.96419999999999995</v>
      </c>
      <c r="J7" s="249"/>
      <c r="K7" s="248">
        <v>0.96419999999999995</v>
      </c>
      <c r="L7" s="249"/>
      <c r="M7" s="248">
        <v>0.96419999999999995</v>
      </c>
      <c r="N7" s="249"/>
      <c r="O7" s="252">
        <f t="shared" si="0"/>
        <v>0</v>
      </c>
      <c r="P7" s="245"/>
    </row>
    <row r="8" spans="1:64" s="195" customFormat="1" ht="75" customHeight="1" x14ac:dyDescent="0.25">
      <c r="A8" s="234" t="s">
        <v>31</v>
      </c>
      <c r="B8" s="232">
        <v>7</v>
      </c>
      <c r="C8" s="233" t="s">
        <v>645</v>
      </c>
      <c r="D8" s="235" t="s">
        <v>51</v>
      </c>
      <c r="E8" s="248">
        <v>1</v>
      </c>
      <c r="F8" s="249"/>
      <c r="G8" s="243">
        <v>1</v>
      </c>
      <c r="H8" s="249"/>
      <c r="I8" s="243">
        <v>1</v>
      </c>
      <c r="J8" s="249"/>
      <c r="K8" s="243">
        <v>1</v>
      </c>
      <c r="L8" s="249"/>
      <c r="M8" s="243">
        <v>1</v>
      </c>
      <c r="N8" s="249"/>
      <c r="O8" s="252">
        <f t="shared" si="0"/>
        <v>0</v>
      </c>
      <c r="P8" s="232"/>
    </row>
    <row r="9" spans="1:64" s="196" customFormat="1" ht="78" customHeight="1" x14ac:dyDescent="0.2">
      <c r="A9" s="230" t="s">
        <v>31</v>
      </c>
      <c r="B9" s="232">
        <v>8</v>
      </c>
      <c r="C9" s="236" t="s">
        <v>912</v>
      </c>
      <c r="D9" s="237" t="s">
        <v>51</v>
      </c>
      <c r="E9" s="238">
        <v>1</v>
      </c>
      <c r="F9" s="250"/>
      <c r="G9" s="238">
        <v>1</v>
      </c>
      <c r="H9" s="250"/>
      <c r="I9" s="238">
        <v>1</v>
      </c>
      <c r="J9" s="250"/>
      <c r="K9" s="238">
        <v>1</v>
      </c>
      <c r="L9" s="250"/>
      <c r="M9" s="238">
        <v>1</v>
      </c>
      <c r="N9" s="250"/>
      <c r="O9" s="252">
        <f t="shared" si="0"/>
        <v>0</v>
      </c>
      <c r="P9" s="239"/>
    </row>
    <row r="10" spans="1:64" s="196" customFormat="1" ht="72.95" customHeight="1" x14ac:dyDescent="0.2">
      <c r="A10" s="230" t="s">
        <v>31</v>
      </c>
      <c r="B10" s="232">
        <v>9</v>
      </c>
      <c r="C10" s="236" t="s">
        <v>913</v>
      </c>
      <c r="D10" s="237" t="s">
        <v>51</v>
      </c>
      <c r="E10" s="238">
        <v>1</v>
      </c>
      <c r="F10" s="250"/>
      <c r="G10" s="238">
        <v>1</v>
      </c>
      <c r="H10" s="250"/>
      <c r="I10" s="238">
        <v>1</v>
      </c>
      <c r="J10" s="250"/>
      <c r="K10" s="238">
        <v>1</v>
      </c>
      <c r="L10" s="250"/>
      <c r="M10" s="238">
        <v>1</v>
      </c>
      <c r="N10" s="250"/>
      <c r="O10" s="252">
        <f t="shared" si="0"/>
        <v>0</v>
      </c>
      <c r="P10" s="239"/>
    </row>
    <row r="11" spans="1:64" s="196" customFormat="1" ht="57.95" customHeight="1" x14ac:dyDescent="0.2">
      <c r="A11" s="230" t="s">
        <v>31</v>
      </c>
      <c r="B11" s="232">
        <v>10</v>
      </c>
      <c r="C11" s="236" t="s">
        <v>914</v>
      </c>
      <c r="D11" s="237" t="s">
        <v>51</v>
      </c>
      <c r="E11" s="238">
        <v>1</v>
      </c>
      <c r="F11" s="250"/>
      <c r="G11" s="238">
        <v>1</v>
      </c>
      <c r="H11" s="250"/>
      <c r="I11" s="238">
        <v>1</v>
      </c>
      <c r="J11" s="250"/>
      <c r="K11" s="238">
        <v>1</v>
      </c>
      <c r="L11" s="250"/>
      <c r="M11" s="238">
        <v>1</v>
      </c>
      <c r="N11" s="250"/>
      <c r="O11" s="252">
        <f t="shared" si="0"/>
        <v>0</v>
      </c>
      <c r="P11" s="239"/>
    </row>
  </sheetData>
  <dataValidations count="15">
    <dataValidation allowBlank="1" showInputMessage="1" showErrorMessage="1" prompt="Relacione la magnitud ejecutada en el año cuatro del PDD" sqref="L1" xr:uid="{00000000-0002-0000-0600-000000000000}"/>
    <dataValidation allowBlank="1" showInputMessage="1" showErrorMessage="1" prompt="Relacione la magnitud ejecutada en el año tres del PDD" sqref="J1" xr:uid="{00000000-0002-0000-0600-000001000000}"/>
    <dataValidation allowBlank="1" showInputMessage="1" showErrorMessage="1" prompt="Relacione la magnitud ejecutada en el año dos del PDD" sqref="H1" xr:uid="{00000000-0002-0000-0600-000002000000}"/>
    <dataValidation allowBlank="1" showInputMessage="1" showErrorMessage="1" prompt="Relacione la magnitud ejecutada en el año uno del PDD" sqref="F1" xr:uid="{00000000-0002-0000-0600-000003000000}"/>
    <dataValidation allowBlank="1" showInputMessage="1" showErrorMessage="1" prompt="Corresponde al valor total de la meta ejecutado en el cuatrienio." sqref="N1" xr:uid="{00000000-0002-0000-0600-000004000000}"/>
    <dataValidation allowBlank="1" showInputMessage="1" showErrorMessage="1" prompt="Corresponde al valor total de la meta programado para el cuatrienio." sqref="M1" xr:uid="{00000000-0002-0000-0600-000005000000}"/>
    <dataValidation allowBlank="1" showInputMessage="1" showErrorMessage="1" prompt="Corresponde al % de cumplimiento, resultado del total ejecutado del PDD, sobre el total programado del PDD por cien._x000a_" sqref="P1" xr:uid="{00000000-0002-0000-0600-000006000000}"/>
    <dataValidation allowBlank="1" showInputMessage="1" showErrorMessage="1" prompt="Corresponde al % de cumplimiento, resultado de lo ejecutado al corte, sobre lo programado al corte por cien." sqref="O1" xr:uid="{00000000-0002-0000-0600-000007000000}"/>
    <dataValidation allowBlank="1" showInputMessage="1" showErrorMessage="1" prompt="Relacione el nombre completo de la meta." sqref="C1" xr:uid="{00000000-0002-0000-0600-000008000000}"/>
    <dataValidation allowBlank="1" showInputMessage="1" showErrorMessage="1" prompt="Relacione el nombre completo de la dependencia a la que pertenece la meta" sqref="A1" xr:uid="{00000000-0002-0000-0600-000009000000}"/>
    <dataValidation allowBlank="1" showInputMessage="1" showErrorMessage="1" prompt="Relacione la magnitud programada para el año cuatro del PDD" sqref="K1" xr:uid="{00000000-0002-0000-0600-00000A000000}"/>
    <dataValidation allowBlank="1" showInputMessage="1" showErrorMessage="1" prompt="Relacione la magnitud programada para el año tres del PDD" sqref="I1" xr:uid="{00000000-0002-0000-0600-00000B000000}"/>
    <dataValidation allowBlank="1" showInputMessage="1" showErrorMessage="1" prompt="Relacione la magnitud programada para el año dos del PDD" sqref="G1" xr:uid="{00000000-0002-0000-0600-00000C000000}"/>
    <dataValidation allowBlank="1" showInputMessage="1" showErrorMessage="1" prompt="Relacione la magnitud programada para el año uno del PDD" sqref="E1" xr:uid="{00000000-0002-0000-0600-00000D000000}"/>
    <dataValidation allowBlank="1" showInputMessage="1" showErrorMessage="1" prompt="Relacione el tipo de anualización de las metas según corresponda: indicador tipo suma, tipo constante, tipo creciente, tipo decreciente._x000a_" sqref="D1" xr:uid="{00000000-0002-0000-0600-00000E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N1" workbookViewId="0">
      <selection activeCell="R5" sqref="R5"/>
    </sheetView>
  </sheetViews>
  <sheetFormatPr baseColWidth="10" defaultColWidth="11.42578125" defaultRowHeight="12.75" x14ac:dyDescent="0.2"/>
  <cols>
    <col min="1" max="2" width="11.42578125" style="166"/>
    <col min="3" max="3" width="10.140625" style="166" customWidth="1"/>
    <col min="4" max="4" width="38.140625" style="166" customWidth="1"/>
    <col min="5" max="5" width="18.42578125" style="168" customWidth="1"/>
    <col min="6" max="6" width="11.42578125" style="168"/>
    <col min="7" max="7" width="12.85546875" style="168" customWidth="1"/>
    <col min="8" max="9" width="11.42578125" style="168"/>
    <col min="10" max="10" width="13.140625" style="168" customWidth="1"/>
    <col min="11" max="14" width="11.42578125" style="168"/>
    <col min="15" max="15" width="22" style="168" customWidth="1"/>
    <col min="16" max="16" width="34.28515625" style="166" customWidth="1"/>
    <col min="17" max="18" width="49.5703125" style="167" customWidth="1"/>
    <col min="19" max="19" width="77.42578125" style="166" customWidth="1"/>
    <col min="20" max="16384" width="11.42578125" style="166"/>
  </cols>
  <sheetData>
    <row r="1" spans="1:20" ht="25.5" x14ac:dyDescent="0.2">
      <c r="A1" s="189" t="s">
        <v>654</v>
      </c>
      <c r="B1" s="189" t="s">
        <v>655</v>
      </c>
      <c r="C1" s="189" t="s">
        <v>656</v>
      </c>
      <c r="D1" s="187" t="s">
        <v>564</v>
      </c>
      <c r="E1" s="186" t="s">
        <v>829</v>
      </c>
      <c r="F1" s="188" t="s">
        <v>657</v>
      </c>
      <c r="G1" s="188" t="s">
        <v>658</v>
      </c>
      <c r="H1" s="188" t="s">
        <v>659</v>
      </c>
      <c r="I1" s="188" t="s">
        <v>660</v>
      </c>
      <c r="J1" s="188" t="s">
        <v>661</v>
      </c>
      <c r="K1" s="188" t="s">
        <v>662</v>
      </c>
      <c r="L1" s="188" t="s">
        <v>663</v>
      </c>
      <c r="M1" s="188" t="s">
        <v>664</v>
      </c>
      <c r="N1" s="188" t="s">
        <v>665</v>
      </c>
      <c r="O1" s="188" t="s">
        <v>666</v>
      </c>
      <c r="P1" s="187" t="s">
        <v>667</v>
      </c>
      <c r="Q1" s="178" t="s">
        <v>668</v>
      </c>
      <c r="R1" s="178" t="s">
        <v>669</v>
      </c>
      <c r="S1" s="178" t="s">
        <v>670</v>
      </c>
      <c r="T1" s="186" t="s">
        <v>828</v>
      </c>
    </row>
    <row r="2" spans="1:20" ht="11.25" customHeight="1" x14ac:dyDescent="0.2">
      <c r="A2" s="182" t="s">
        <v>787</v>
      </c>
      <c r="B2" s="172" t="s">
        <v>15</v>
      </c>
      <c r="C2" s="184">
        <v>2025</v>
      </c>
      <c r="D2" s="169" t="s">
        <v>671</v>
      </c>
      <c r="E2" s="175" t="s">
        <v>10</v>
      </c>
      <c r="F2" s="170" t="s">
        <v>672</v>
      </c>
      <c r="G2" s="177" t="s">
        <v>673</v>
      </c>
      <c r="H2" s="177" t="s">
        <v>674</v>
      </c>
      <c r="I2" s="177" t="s">
        <v>53</v>
      </c>
      <c r="J2" s="177" t="s">
        <v>675</v>
      </c>
      <c r="K2" s="170" t="s">
        <v>620</v>
      </c>
      <c r="L2" s="170" t="s">
        <v>676</v>
      </c>
      <c r="M2" s="170" t="s">
        <v>677</v>
      </c>
      <c r="N2" s="170" t="s">
        <v>678</v>
      </c>
      <c r="O2" s="170" t="s">
        <v>396</v>
      </c>
      <c r="P2" s="182" t="s">
        <v>827</v>
      </c>
      <c r="Q2" s="180" t="s">
        <v>826</v>
      </c>
      <c r="R2" s="182" t="s">
        <v>825</v>
      </c>
      <c r="S2" s="185" t="s">
        <v>679</v>
      </c>
      <c r="T2" s="175" t="s">
        <v>12</v>
      </c>
    </row>
    <row r="3" spans="1:20" ht="11.25" customHeight="1" x14ac:dyDescent="0.2">
      <c r="B3" s="172" t="s">
        <v>680</v>
      </c>
      <c r="C3" s="184">
        <v>2026</v>
      </c>
      <c r="D3" s="183" t="s">
        <v>681</v>
      </c>
      <c r="E3" s="175" t="s">
        <v>824</v>
      </c>
      <c r="F3" s="170" t="s">
        <v>51</v>
      </c>
      <c r="G3" s="177" t="s">
        <v>682</v>
      </c>
      <c r="H3" s="177" t="s">
        <v>683</v>
      </c>
      <c r="I3" s="177" t="s">
        <v>684</v>
      </c>
      <c r="J3" s="177" t="s">
        <v>55</v>
      </c>
      <c r="K3" s="170" t="s">
        <v>627</v>
      </c>
      <c r="L3" s="170" t="s">
        <v>685</v>
      </c>
      <c r="M3" s="170" t="s">
        <v>686</v>
      </c>
      <c r="N3" s="170" t="s">
        <v>381</v>
      </c>
      <c r="O3" s="170" t="s">
        <v>400</v>
      </c>
      <c r="P3" s="181" t="s">
        <v>823</v>
      </c>
      <c r="Q3" s="180" t="s">
        <v>822</v>
      </c>
      <c r="R3" s="180" t="s">
        <v>821</v>
      </c>
      <c r="S3" s="185" t="s">
        <v>820</v>
      </c>
      <c r="T3" s="175" t="s">
        <v>819</v>
      </c>
    </row>
    <row r="4" spans="1:20" ht="11.25" customHeight="1" x14ac:dyDescent="0.2">
      <c r="B4" s="172" t="s">
        <v>687</v>
      </c>
      <c r="C4" s="184">
        <v>2027</v>
      </c>
      <c r="D4" s="183" t="s">
        <v>688</v>
      </c>
      <c r="E4" s="175" t="s">
        <v>818</v>
      </c>
      <c r="F4" s="170" t="s">
        <v>689</v>
      </c>
      <c r="G4" s="177" t="s">
        <v>690</v>
      </c>
      <c r="H4" s="177" t="s">
        <v>691</v>
      </c>
      <c r="I4" s="177" t="s">
        <v>133</v>
      </c>
      <c r="J4" s="177" t="s">
        <v>113</v>
      </c>
      <c r="K4" s="170" t="s">
        <v>692</v>
      </c>
      <c r="L4" s="170" t="s">
        <v>693</v>
      </c>
      <c r="M4" s="170"/>
      <c r="N4" s="170" t="s">
        <v>694</v>
      </c>
      <c r="O4" s="170" t="s">
        <v>404</v>
      </c>
      <c r="P4" s="181" t="s">
        <v>817</v>
      </c>
      <c r="Q4" s="180" t="s">
        <v>816</v>
      </c>
      <c r="R4" s="182" t="s">
        <v>815</v>
      </c>
      <c r="S4" s="173" t="s">
        <v>695</v>
      </c>
      <c r="T4" s="175" t="s">
        <v>814</v>
      </c>
    </row>
    <row r="5" spans="1:20" ht="11.25" customHeight="1" x14ac:dyDescent="0.2">
      <c r="B5" s="172" t="s">
        <v>696</v>
      </c>
      <c r="C5" s="184">
        <v>2028</v>
      </c>
      <c r="D5" s="183" t="s">
        <v>697</v>
      </c>
      <c r="E5" s="175" t="s">
        <v>813</v>
      </c>
      <c r="F5" s="170" t="s">
        <v>698</v>
      </c>
      <c r="G5" s="177" t="s">
        <v>699</v>
      </c>
      <c r="H5" s="177" t="s">
        <v>700</v>
      </c>
      <c r="I5" s="170" t="s">
        <v>692</v>
      </c>
      <c r="J5" s="177" t="s">
        <v>104</v>
      </c>
      <c r="K5" s="170" t="s">
        <v>692</v>
      </c>
      <c r="L5" s="170" t="s">
        <v>701</v>
      </c>
      <c r="M5" s="170"/>
      <c r="N5" s="170" t="s">
        <v>702</v>
      </c>
      <c r="O5" s="170" t="s">
        <v>409</v>
      </c>
      <c r="P5" s="181" t="s">
        <v>812</v>
      </c>
      <c r="Q5" s="180" t="s">
        <v>811</v>
      </c>
      <c r="R5" s="182" t="s">
        <v>810</v>
      </c>
      <c r="S5" s="173" t="s">
        <v>703</v>
      </c>
      <c r="T5" s="175" t="s">
        <v>809</v>
      </c>
    </row>
    <row r="6" spans="1:20" ht="11.25" customHeight="1" x14ac:dyDescent="0.2">
      <c r="B6" s="172" t="s">
        <v>704</v>
      </c>
      <c r="C6" s="176"/>
      <c r="D6" s="183" t="s">
        <v>7</v>
      </c>
      <c r="E6" s="175" t="s">
        <v>808</v>
      </c>
      <c r="F6" s="170" t="s">
        <v>692</v>
      </c>
      <c r="G6" s="177" t="s">
        <v>705</v>
      </c>
      <c r="H6" s="177" t="s">
        <v>706</v>
      </c>
      <c r="I6" s="170" t="s">
        <v>692</v>
      </c>
      <c r="J6" s="170" t="s">
        <v>692</v>
      </c>
      <c r="K6" s="170" t="s">
        <v>692</v>
      </c>
      <c r="L6" s="170" t="s">
        <v>707</v>
      </c>
      <c r="M6" s="170"/>
      <c r="N6" s="170" t="s">
        <v>394</v>
      </c>
      <c r="O6" s="170" t="s">
        <v>414</v>
      </c>
      <c r="P6" s="181"/>
      <c r="Q6" s="180"/>
      <c r="R6" s="182" t="s">
        <v>807</v>
      </c>
      <c r="S6" s="173" t="s">
        <v>708</v>
      </c>
      <c r="T6" s="175" t="s">
        <v>806</v>
      </c>
    </row>
    <row r="7" spans="1:20" ht="11.25" customHeight="1" x14ac:dyDescent="0.2">
      <c r="B7" s="172" t="s">
        <v>17</v>
      </c>
      <c r="C7" s="169" t="s">
        <v>692</v>
      </c>
      <c r="D7" s="166" t="s">
        <v>709</v>
      </c>
      <c r="E7" s="175" t="s">
        <v>805</v>
      </c>
      <c r="F7" s="170" t="s">
        <v>692</v>
      </c>
      <c r="G7" s="177" t="s">
        <v>710</v>
      </c>
      <c r="H7" s="177" t="s">
        <v>711</v>
      </c>
      <c r="I7" s="170" t="s">
        <v>692</v>
      </c>
      <c r="J7" s="170" t="s">
        <v>692</v>
      </c>
      <c r="K7" s="170" t="s">
        <v>692</v>
      </c>
      <c r="L7" s="170" t="s">
        <v>712</v>
      </c>
      <c r="M7" s="170"/>
      <c r="N7" s="170" t="s">
        <v>397</v>
      </c>
      <c r="O7" s="170" t="s">
        <v>419</v>
      </c>
      <c r="P7" s="181"/>
      <c r="Q7" s="180"/>
      <c r="R7" s="166"/>
      <c r="S7" s="173" t="s">
        <v>713</v>
      </c>
      <c r="T7" s="175" t="s">
        <v>804</v>
      </c>
    </row>
    <row r="8" spans="1:20" ht="11.25" customHeight="1" x14ac:dyDescent="0.2">
      <c r="B8" s="172" t="s">
        <v>714</v>
      </c>
      <c r="C8" s="169" t="s">
        <v>692</v>
      </c>
      <c r="D8" s="169" t="s">
        <v>715</v>
      </c>
      <c r="E8" s="175" t="s">
        <v>803</v>
      </c>
      <c r="F8" s="170" t="s">
        <v>692</v>
      </c>
      <c r="G8" s="177" t="s">
        <v>716</v>
      </c>
      <c r="H8" s="177" t="s">
        <v>717</v>
      </c>
      <c r="I8" s="170" t="s">
        <v>692</v>
      </c>
      <c r="J8" s="170" t="s">
        <v>692</v>
      </c>
      <c r="K8" s="170" t="s">
        <v>692</v>
      </c>
      <c r="L8" s="170" t="s">
        <v>718</v>
      </c>
      <c r="M8" s="170"/>
      <c r="N8" s="170" t="s">
        <v>401</v>
      </c>
      <c r="O8" s="170" t="s">
        <v>424</v>
      </c>
      <c r="P8" s="169"/>
      <c r="Q8" s="178"/>
      <c r="R8" s="179"/>
      <c r="S8" s="173" t="s">
        <v>719</v>
      </c>
      <c r="T8" s="175" t="s">
        <v>802</v>
      </c>
    </row>
    <row r="9" spans="1:20" ht="11.25" customHeight="1" x14ac:dyDescent="0.2">
      <c r="B9" s="172" t="s">
        <v>720</v>
      </c>
      <c r="C9" s="169" t="s">
        <v>692</v>
      </c>
      <c r="D9" s="169" t="s">
        <v>721</v>
      </c>
      <c r="E9" s="170"/>
      <c r="F9" s="170" t="s">
        <v>692</v>
      </c>
      <c r="G9" s="177" t="s">
        <v>722</v>
      </c>
      <c r="H9" s="177" t="s">
        <v>86</v>
      </c>
      <c r="I9" s="170" t="s">
        <v>692</v>
      </c>
      <c r="J9" s="170" t="s">
        <v>692</v>
      </c>
      <c r="K9" s="170" t="s">
        <v>692</v>
      </c>
      <c r="L9" s="170"/>
      <c r="M9" s="170"/>
      <c r="N9" s="170" t="s">
        <v>406</v>
      </c>
      <c r="O9" s="170" t="s">
        <v>429</v>
      </c>
      <c r="P9" s="169"/>
      <c r="Q9" s="178"/>
      <c r="R9" s="178"/>
      <c r="S9" s="173" t="s">
        <v>723</v>
      </c>
      <c r="T9" s="175" t="s">
        <v>801</v>
      </c>
    </row>
    <row r="10" spans="1:20" ht="11.25" customHeight="1" x14ac:dyDescent="0.2">
      <c r="B10" s="172" t="s">
        <v>724</v>
      </c>
      <c r="C10" s="169" t="s">
        <v>692</v>
      </c>
      <c r="D10" s="169" t="s">
        <v>725</v>
      </c>
      <c r="E10" s="170"/>
      <c r="F10" s="170" t="s">
        <v>692</v>
      </c>
      <c r="G10" s="177" t="s">
        <v>726</v>
      </c>
      <c r="H10" s="170" t="s">
        <v>692</v>
      </c>
      <c r="I10" s="170" t="s">
        <v>692</v>
      </c>
      <c r="J10" s="170" t="s">
        <v>692</v>
      </c>
      <c r="K10" s="170" t="s">
        <v>692</v>
      </c>
      <c r="L10" s="170"/>
      <c r="M10" s="170"/>
      <c r="N10" s="170" t="s">
        <v>727</v>
      </c>
      <c r="O10" s="170" t="s">
        <v>434</v>
      </c>
      <c r="P10" s="169"/>
      <c r="Q10" s="178"/>
      <c r="R10" s="178"/>
      <c r="S10" s="173" t="s">
        <v>728</v>
      </c>
      <c r="T10" s="175" t="s">
        <v>800</v>
      </c>
    </row>
    <row r="11" spans="1:20" ht="11.25" customHeight="1" x14ac:dyDescent="0.2">
      <c r="B11" s="172" t="s">
        <v>729</v>
      </c>
      <c r="C11" s="169" t="s">
        <v>692</v>
      </c>
      <c r="D11" s="169" t="s">
        <v>730</v>
      </c>
      <c r="E11" s="170"/>
      <c r="F11" s="170" t="s">
        <v>692</v>
      </c>
      <c r="G11" s="177" t="s">
        <v>731</v>
      </c>
      <c r="H11" s="170" t="s">
        <v>692</v>
      </c>
      <c r="I11" s="170" t="s">
        <v>692</v>
      </c>
      <c r="J11" s="170" t="s">
        <v>692</v>
      </c>
      <c r="K11" s="170" t="s">
        <v>692</v>
      </c>
      <c r="L11" s="170"/>
      <c r="M11" s="170"/>
      <c r="N11" s="170" t="s">
        <v>732</v>
      </c>
      <c r="O11" s="170" t="s">
        <v>439</v>
      </c>
      <c r="P11" s="169"/>
      <c r="Q11" s="178"/>
      <c r="R11" s="178"/>
      <c r="S11" s="173" t="s">
        <v>733</v>
      </c>
      <c r="T11" s="175" t="s">
        <v>799</v>
      </c>
    </row>
    <row r="12" spans="1:20" ht="11.25" customHeight="1" x14ac:dyDescent="0.2">
      <c r="B12" s="172" t="s">
        <v>734</v>
      </c>
      <c r="C12" s="169" t="s">
        <v>692</v>
      </c>
      <c r="D12" s="169" t="s">
        <v>735</v>
      </c>
      <c r="E12" s="170"/>
      <c r="F12" s="170" t="s">
        <v>692</v>
      </c>
      <c r="G12" s="177" t="s">
        <v>736</v>
      </c>
      <c r="H12" s="170" t="s">
        <v>692</v>
      </c>
      <c r="I12" s="170" t="s">
        <v>692</v>
      </c>
      <c r="J12" s="170" t="s">
        <v>692</v>
      </c>
      <c r="K12" s="170" t="s">
        <v>692</v>
      </c>
      <c r="L12" s="170"/>
      <c r="M12" s="170"/>
      <c r="N12" s="174" t="s">
        <v>421</v>
      </c>
      <c r="O12" s="174"/>
      <c r="P12" s="169"/>
      <c r="Q12" s="170"/>
      <c r="R12" s="170"/>
      <c r="S12" s="173" t="s">
        <v>737</v>
      </c>
      <c r="T12" s="175" t="s">
        <v>798</v>
      </c>
    </row>
    <row r="13" spans="1:20" ht="11.25" customHeight="1" x14ac:dyDescent="0.2">
      <c r="B13" s="172" t="s">
        <v>738</v>
      </c>
      <c r="C13" s="169" t="s">
        <v>692</v>
      </c>
      <c r="D13" s="169" t="s">
        <v>739</v>
      </c>
      <c r="E13" s="170"/>
      <c r="F13" s="170" t="s">
        <v>692</v>
      </c>
      <c r="G13" s="177" t="s">
        <v>740</v>
      </c>
      <c r="H13" s="170" t="s">
        <v>692</v>
      </c>
      <c r="I13" s="170" t="s">
        <v>692</v>
      </c>
      <c r="J13" s="170" t="s">
        <v>692</v>
      </c>
      <c r="K13" s="170" t="s">
        <v>692</v>
      </c>
      <c r="L13" s="170"/>
      <c r="M13" s="170"/>
      <c r="N13" s="174" t="s">
        <v>741</v>
      </c>
      <c r="O13" s="174"/>
      <c r="P13" s="169"/>
      <c r="Q13" s="170"/>
      <c r="R13" s="170"/>
      <c r="S13" s="173" t="s">
        <v>742</v>
      </c>
      <c r="T13" s="175" t="s">
        <v>797</v>
      </c>
    </row>
    <row r="14" spans="1:20" ht="11.25" customHeight="1" x14ac:dyDescent="0.2">
      <c r="B14" s="169" t="s">
        <v>692</v>
      </c>
      <c r="C14" s="169" t="s">
        <v>692</v>
      </c>
      <c r="D14" s="169" t="s">
        <v>743</v>
      </c>
      <c r="E14" s="170"/>
      <c r="F14" s="170" t="s">
        <v>692</v>
      </c>
      <c r="G14" s="177" t="s">
        <v>744</v>
      </c>
      <c r="H14" s="170" t="s">
        <v>692</v>
      </c>
      <c r="I14" s="170" t="s">
        <v>692</v>
      </c>
      <c r="J14" s="170" t="s">
        <v>692</v>
      </c>
      <c r="K14" s="170" t="s">
        <v>692</v>
      </c>
      <c r="L14" s="170"/>
      <c r="M14" s="170"/>
      <c r="N14" s="174" t="s">
        <v>431</v>
      </c>
      <c r="O14" s="174"/>
      <c r="P14" s="169"/>
      <c r="Q14" s="170"/>
      <c r="R14" s="170"/>
      <c r="S14" s="173" t="s">
        <v>642</v>
      </c>
      <c r="T14" s="175" t="s">
        <v>796</v>
      </c>
    </row>
    <row r="15" spans="1:20" ht="11.25" customHeight="1" x14ac:dyDescent="0.2">
      <c r="B15" s="169" t="s">
        <v>692</v>
      </c>
      <c r="C15" s="169" t="s">
        <v>692</v>
      </c>
      <c r="D15" s="169" t="s">
        <v>745</v>
      </c>
      <c r="E15" s="170"/>
      <c r="F15" s="170" t="s">
        <v>692</v>
      </c>
      <c r="G15" s="170" t="s">
        <v>692</v>
      </c>
      <c r="H15" s="170" t="s">
        <v>692</v>
      </c>
      <c r="I15" s="170" t="s">
        <v>692</v>
      </c>
      <c r="J15" s="170" t="s">
        <v>692</v>
      </c>
      <c r="K15" s="170" t="s">
        <v>692</v>
      </c>
      <c r="L15" s="170"/>
      <c r="M15" s="170"/>
      <c r="N15" s="174" t="s">
        <v>746</v>
      </c>
      <c r="O15" s="174"/>
      <c r="P15" s="169"/>
      <c r="Q15" s="170"/>
      <c r="R15" s="170"/>
      <c r="S15" s="173" t="s">
        <v>636</v>
      </c>
      <c r="T15" s="175" t="s">
        <v>795</v>
      </c>
    </row>
    <row r="16" spans="1:20" ht="11.25" customHeight="1" x14ac:dyDescent="0.2">
      <c r="B16" s="176" t="s">
        <v>692</v>
      </c>
      <c r="C16" s="176" t="s">
        <v>692</v>
      </c>
      <c r="D16" s="176" t="s">
        <v>747</v>
      </c>
      <c r="E16" s="170"/>
      <c r="F16" s="170" t="s">
        <v>692</v>
      </c>
      <c r="G16" s="170" t="s">
        <v>692</v>
      </c>
      <c r="H16" s="170" t="s">
        <v>692</v>
      </c>
      <c r="I16" s="170" t="s">
        <v>692</v>
      </c>
      <c r="J16" s="170" t="s">
        <v>692</v>
      </c>
      <c r="K16" s="170" t="s">
        <v>692</v>
      </c>
      <c r="L16" s="170"/>
      <c r="M16" s="170"/>
      <c r="N16" s="174" t="s">
        <v>441</v>
      </c>
      <c r="O16" s="174"/>
      <c r="P16" s="176"/>
      <c r="Q16" s="170"/>
      <c r="R16" s="170"/>
      <c r="S16" s="173" t="s">
        <v>643</v>
      </c>
      <c r="T16" s="175" t="s">
        <v>794</v>
      </c>
    </row>
    <row r="17" spans="2:20" ht="11.25" customHeight="1" x14ac:dyDescent="0.2">
      <c r="B17" s="169" t="s">
        <v>692</v>
      </c>
      <c r="C17" s="169" t="s">
        <v>692</v>
      </c>
      <c r="D17" s="169" t="s">
        <v>748</v>
      </c>
      <c r="E17" s="170" t="s">
        <v>692</v>
      </c>
      <c r="F17" s="170" t="s">
        <v>692</v>
      </c>
      <c r="G17" s="170" t="s">
        <v>692</v>
      </c>
      <c r="H17" s="170" t="s">
        <v>692</v>
      </c>
      <c r="I17" s="170" t="s">
        <v>692</v>
      </c>
      <c r="J17" s="170" t="s">
        <v>692</v>
      </c>
      <c r="K17" s="170" t="s">
        <v>692</v>
      </c>
      <c r="L17" s="170"/>
      <c r="M17" s="170"/>
      <c r="N17" s="174" t="s">
        <v>446</v>
      </c>
      <c r="O17" s="174"/>
      <c r="P17" s="169"/>
      <c r="S17" s="173" t="s">
        <v>644</v>
      </c>
      <c r="T17" s="175" t="s">
        <v>793</v>
      </c>
    </row>
    <row r="18" spans="2:20" ht="11.25" customHeight="1" x14ac:dyDescent="0.2">
      <c r="B18" s="169" t="s">
        <v>692</v>
      </c>
      <c r="C18" s="169" t="s">
        <v>692</v>
      </c>
      <c r="D18" s="169" t="s">
        <v>616</v>
      </c>
      <c r="E18" s="170" t="s">
        <v>692</v>
      </c>
      <c r="F18" s="170" t="s">
        <v>692</v>
      </c>
      <c r="G18" s="170" t="s">
        <v>692</v>
      </c>
      <c r="H18" s="170" t="s">
        <v>692</v>
      </c>
      <c r="I18" s="170" t="s">
        <v>692</v>
      </c>
      <c r="J18" s="170" t="s">
        <v>692</v>
      </c>
      <c r="K18" s="170" t="s">
        <v>692</v>
      </c>
      <c r="L18" s="170"/>
      <c r="M18" s="170"/>
      <c r="N18" s="174" t="s">
        <v>451</v>
      </c>
      <c r="O18" s="174"/>
      <c r="P18" s="169"/>
      <c r="S18" s="173" t="s">
        <v>749</v>
      </c>
      <c r="T18" s="175" t="s">
        <v>792</v>
      </c>
    </row>
    <row r="19" spans="2:20" ht="11.25" customHeight="1" x14ac:dyDescent="0.2">
      <c r="B19" s="169" t="s">
        <v>692</v>
      </c>
      <c r="C19" s="169" t="s">
        <v>692</v>
      </c>
      <c r="D19" s="169" t="s">
        <v>750</v>
      </c>
      <c r="E19" s="170" t="s">
        <v>692</v>
      </c>
      <c r="F19" s="170" t="s">
        <v>692</v>
      </c>
      <c r="G19" s="170" t="s">
        <v>692</v>
      </c>
      <c r="H19" s="170" t="s">
        <v>692</v>
      </c>
      <c r="I19" s="170" t="s">
        <v>692</v>
      </c>
      <c r="J19" s="170" t="s">
        <v>692</v>
      </c>
      <c r="K19" s="170" t="s">
        <v>692</v>
      </c>
      <c r="L19" s="170"/>
      <c r="M19" s="170"/>
      <c r="N19" s="174" t="s">
        <v>751</v>
      </c>
      <c r="O19" s="174"/>
      <c r="P19" s="169"/>
      <c r="S19" s="173" t="s">
        <v>752</v>
      </c>
      <c r="T19" s="175" t="s">
        <v>791</v>
      </c>
    </row>
    <row r="20" spans="2:20" ht="11.25" customHeight="1" x14ac:dyDescent="0.2">
      <c r="B20" s="169" t="s">
        <v>692</v>
      </c>
      <c r="C20" s="169" t="s">
        <v>692</v>
      </c>
      <c r="D20" s="169" t="s">
        <v>753</v>
      </c>
      <c r="E20" s="170" t="s">
        <v>692</v>
      </c>
      <c r="F20" s="170" t="s">
        <v>692</v>
      </c>
      <c r="G20" s="170" t="s">
        <v>692</v>
      </c>
      <c r="H20" s="170" t="s">
        <v>692</v>
      </c>
      <c r="I20" s="170" t="s">
        <v>692</v>
      </c>
      <c r="J20" s="170" t="s">
        <v>692</v>
      </c>
      <c r="K20" s="170" t="s">
        <v>692</v>
      </c>
      <c r="L20" s="170"/>
      <c r="M20" s="170"/>
      <c r="N20" s="174" t="s">
        <v>754</v>
      </c>
      <c r="O20" s="174"/>
      <c r="P20" s="169"/>
      <c r="S20" s="173" t="s">
        <v>755</v>
      </c>
      <c r="T20" s="175" t="s">
        <v>790</v>
      </c>
    </row>
    <row r="21" spans="2:20" ht="11.25" customHeight="1" x14ac:dyDescent="0.2">
      <c r="B21" s="169" t="s">
        <v>692</v>
      </c>
      <c r="C21" s="169" t="s">
        <v>692</v>
      </c>
      <c r="D21" s="169" t="s">
        <v>756</v>
      </c>
      <c r="E21" s="170" t="s">
        <v>692</v>
      </c>
      <c r="F21" s="170" t="s">
        <v>692</v>
      </c>
      <c r="G21" s="170" t="s">
        <v>692</v>
      </c>
      <c r="H21" s="170" t="s">
        <v>692</v>
      </c>
      <c r="I21" s="170" t="s">
        <v>692</v>
      </c>
      <c r="J21" s="170" t="s">
        <v>692</v>
      </c>
      <c r="K21" s="170" t="s">
        <v>692</v>
      </c>
      <c r="L21" s="170"/>
      <c r="M21" s="170"/>
      <c r="N21" s="174" t="s">
        <v>466</v>
      </c>
      <c r="O21" s="174"/>
      <c r="P21" s="169"/>
      <c r="S21" s="173" t="s">
        <v>757</v>
      </c>
      <c r="T21" s="175" t="s">
        <v>789</v>
      </c>
    </row>
    <row r="22" spans="2:20" ht="11.25" customHeight="1" x14ac:dyDescent="0.2">
      <c r="B22" s="169" t="s">
        <v>692</v>
      </c>
      <c r="C22" s="169" t="s">
        <v>692</v>
      </c>
      <c r="D22" s="169" t="s">
        <v>758</v>
      </c>
      <c r="E22" s="170" t="s">
        <v>692</v>
      </c>
      <c r="F22" s="170" t="s">
        <v>692</v>
      </c>
      <c r="G22" s="170" t="s">
        <v>692</v>
      </c>
      <c r="H22" s="170" t="s">
        <v>692</v>
      </c>
      <c r="I22" s="170" t="s">
        <v>692</v>
      </c>
      <c r="J22" s="170" t="s">
        <v>692</v>
      </c>
      <c r="K22" s="170" t="s">
        <v>692</v>
      </c>
      <c r="L22" s="170"/>
      <c r="M22" s="170"/>
      <c r="N22" s="174" t="s">
        <v>480</v>
      </c>
      <c r="O22" s="174"/>
      <c r="P22" s="169"/>
      <c r="S22" s="173" t="s">
        <v>759</v>
      </c>
    </row>
    <row r="23" spans="2:20" ht="11.25" customHeight="1" x14ac:dyDescent="0.2">
      <c r="B23" s="169" t="s">
        <v>692</v>
      </c>
      <c r="C23" s="169" t="s">
        <v>692</v>
      </c>
      <c r="D23" s="169" t="s">
        <v>760</v>
      </c>
      <c r="E23" s="170" t="s">
        <v>692</v>
      </c>
      <c r="F23" s="170" t="s">
        <v>692</v>
      </c>
      <c r="G23" s="170" t="s">
        <v>692</v>
      </c>
      <c r="H23" s="170" t="s">
        <v>692</v>
      </c>
      <c r="I23" s="170" t="s">
        <v>692</v>
      </c>
      <c r="J23" s="170" t="s">
        <v>692</v>
      </c>
      <c r="K23" s="170" t="s">
        <v>692</v>
      </c>
      <c r="L23" s="170"/>
      <c r="M23" s="170"/>
      <c r="N23" s="170" t="s">
        <v>692</v>
      </c>
      <c r="O23" s="170"/>
      <c r="P23" s="169"/>
      <c r="S23" s="173" t="s">
        <v>761</v>
      </c>
    </row>
    <row r="24" spans="2:20" ht="11.25" customHeight="1" x14ac:dyDescent="0.2">
      <c r="B24" s="169" t="s">
        <v>692</v>
      </c>
      <c r="C24" s="169" t="s">
        <v>692</v>
      </c>
      <c r="D24" s="169" t="s">
        <v>762</v>
      </c>
      <c r="E24" s="170" t="s">
        <v>692</v>
      </c>
      <c r="F24" s="170" t="s">
        <v>692</v>
      </c>
      <c r="G24" s="170" t="s">
        <v>692</v>
      </c>
      <c r="H24" s="170" t="s">
        <v>692</v>
      </c>
      <c r="I24" s="170" t="s">
        <v>692</v>
      </c>
      <c r="J24" s="170" t="s">
        <v>692</v>
      </c>
      <c r="K24" s="170" t="s">
        <v>692</v>
      </c>
      <c r="L24" s="170"/>
      <c r="M24" s="170"/>
      <c r="N24" s="170" t="s">
        <v>692</v>
      </c>
      <c r="O24" s="170"/>
      <c r="P24" s="169"/>
      <c r="S24" s="173" t="s">
        <v>763</v>
      </c>
    </row>
    <row r="25" spans="2:20" ht="11.25" customHeight="1" x14ac:dyDescent="0.2">
      <c r="B25" s="169" t="s">
        <v>692</v>
      </c>
      <c r="C25" s="171" t="s">
        <v>692</v>
      </c>
      <c r="D25" s="172" t="s">
        <v>764</v>
      </c>
      <c r="E25" s="170" t="s">
        <v>692</v>
      </c>
      <c r="F25" s="170" t="s">
        <v>692</v>
      </c>
      <c r="G25" s="170" t="s">
        <v>692</v>
      </c>
      <c r="H25" s="170" t="s">
        <v>692</v>
      </c>
      <c r="I25" s="170" t="s">
        <v>692</v>
      </c>
      <c r="J25" s="170" t="s">
        <v>692</v>
      </c>
      <c r="K25" s="170" t="s">
        <v>692</v>
      </c>
      <c r="L25" s="170"/>
      <c r="M25" s="170"/>
      <c r="N25" s="170" t="s">
        <v>692</v>
      </c>
      <c r="O25" s="170"/>
      <c r="P25" s="169"/>
      <c r="S25" s="173" t="s">
        <v>765</v>
      </c>
    </row>
    <row r="26" spans="2:20" ht="11.25" customHeight="1" x14ac:dyDescent="0.2">
      <c r="B26" s="169" t="s">
        <v>692</v>
      </c>
      <c r="C26" s="171" t="s">
        <v>692</v>
      </c>
      <c r="D26" s="172" t="s">
        <v>766</v>
      </c>
      <c r="E26" s="170" t="s">
        <v>692</v>
      </c>
      <c r="F26" s="170" t="s">
        <v>692</v>
      </c>
      <c r="G26" s="170" t="s">
        <v>692</v>
      </c>
      <c r="H26" s="170" t="s">
        <v>692</v>
      </c>
      <c r="I26" s="170" t="s">
        <v>692</v>
      </c>
      <c r="J26" s="170" t="s">
        <v>692</v>
      </c>
      <c r="K26" s="170" t="s">
        <v>692</v>
      </c>
      <c r="L26" s="170"/>
      <c r="M26" s="170"/>
      <c r="N26" s="170" t="s">
        <v>692</v>
      </c>
      <c r="O26" s="170"/>
      <c r="P26" s="169"/>
      <c r="S26" s="173" t="s">
        <v>767</v>
      </c>
    </row>
    <row r="27" spans="2:20" ht="11.25" customHeight="1" x14ac:dyDescent="0.2">
      <c r="B27" s="169" t="s">
        <v>692</v>
      </c>
      <c r="C27" s="171" t="s">
        <v>692</v>
      </c>
      <c r="D27" s="172" t="s">
        <v>768</v>
      </c>
      <c r="E27" s="170" t="s">
        <v>692</v>
      </c>
      <c r="F27" s="170" t="s">
        <v>692</v>
      </c>
      <c r="G27" s="170" t="s">
        <v>692</v>
      </c>
      <c r="H27" s="170" t="s">
        <v>692</v>
      </c>
      <c r="I27" s="170" t="s">
        <v>692</v>
      </c>
      <c r="J27" s="170" t="s">
        <v>692</v>
      </c>
      <c r="K27" s="170" t="s">
        <v>692</v>
      </c>
      <c r="L27" s="170"/>
      <c r="M27" s="170"/>
      <c r="N27" s="170" t="s">
        <v>692</v>
      </c>
      <c r="O27" s="170"/>
      <c r="P27" s="169"/>
      <c r="S27" s="173"/>
    </row>
    <row r="28" spans="2:20" ht="11.25" customHeight="1" x14ac:dyDescent="0.2">
      <c r="B28" s="169" t="s">
        <v>692</v>
      </c>
      <c r="C28" s="171" t="s">
        <v>692</v>
      </c>
      <c r="D28" s="172" t="s">
        <v>769</v>
      </c>
      <c r="E28" s="170" t="s">
        <v>692</v>
      </c>
      <c r="F28" s="170" t="s">
        <v>692</v>
      </c>
      <c r="G28" s="170" t="s">
        <v>692</v>
      </c>
      <c r="H28" s="170" t="s">
        <v>692</v>
      </c>
      <c r="I28" s="170" t="s">
        <v>692</v>
      </c>
      <c r="J28" s="170" t="s">
        <v>692</v>
      </c>
      <c r="K28" s="170" t="s">
        <v>692</v>
      </c>
      <c r="L28" s="170"/>
      <c r="M28" s="170"/>
      <c r="N28" s="170" t="s">
        <v>692</v>
      </c>
      <c r="O28" s="170"/>
      <c r="P28" s="169"/>
      <c r="S28" s="173"/>
    </row>
    <row r="29" spans="2:20" ht="11.25" customHeight="1" x14ac:dyDescent="0.2">
      <c r="B29" s="169" t="s">
        <v>692</v>
      </c>
      <c r="C29" s="171" t="s">
        <v>692</v>
      </c>
      <c r="D29" s="172" t="s">
        <v>770</v>
      </c>
      <c r="E29" s="170" t="s">
        <v>692</v>
      </c>
      <c r="F29" s="170" t="s">
        <v>692</v>
      </c>
      <c r="G29" s="170" t="s">
        <v>692</v>
      </c>
      <c r="H29" s="170" t="s">
        <v>692</v>
      </c>
      <c r="I29" s="170" t="s">
        <v>692</v>
      </c>
      <c r="J29" s="170" t="s">
        <v>692</v>
      </c>
      <c r="K29" s="170" t="s">
        <v>692</v>
      </c>
      <c r="L29" s="170"/>
      <c r="M29" s="170"/>
      <c r="N29" s="170" t="s">
        <v>692</v>
      </c>
      <c r="O29" s="170"/>
      <c r="P29" s="169"/>
    </row>
    <row r="30" spans="2:20" ht="11.25" customHeight="1" x14ac:dyDescent="0.2">
      <c r="B30" s="171" t="s">
        <v>692</v>
      </c>
      <c r="C30" s="171" t="s">
        <v>692</v>
      </c>
      <c r="D30" s="169" t="s">
        <v>771</v>
      </c>
      <c r="E30" s="170" t="s">
        <v>692</v>
      </c>
      <c r="F30" s="170" t="s">
        <v>692</v>
      </c>
      <c r="G30" s="170" t="s">
        <v>692</v>
      </c>
      <c r="H30" s="170" t="s">
        <v>692</v>
      </c>
      <c r="I30" s="170" t="s">
        <v>692</v>
      </c>
      <c r="J30" s="170" t="s">
        <v>692</v>
      </c>
      <c r="K30" s="170" t="s">
        <v>692</v>
      </c>
      <c r="L30" s="170"/>
      <c r="M30" s="170"/>
      <c r="N30" s="170" t="s">
        <v>692</v>
      </c>
      <c r="O30" s="170"/>
      <c r="P30" s="169"/>
    </row>
    <row r="31" spans="2:20" ht="11.25" customHeight="1" x14ac:dyDescent="0.2">
      <c r="B31" s="169" t="s">
        <v>692</v>
      </c>
      <c r="C31" s="169" t="s">
        <v>692</v>
      </c>
      <c r="D31" s="169" t="s">
        <v>772</v>
      </c>
      <c r="E31" s="170" t="s">
        <v>692</v>
      </c>
      <c r="F31" s="170" t="s">
        <v>692</v>
      </c>
      <c r="G31" s="170" t="s">
        <v>692</v>
      </c>
      <c r="H31" s="170" t="s">
        <v>692</v>
      </c>
      <c r="I31" s="170" t="s">
        <v>692</v>
      </c>
      <c r="J31" s="170" t="s">
        <v>692</v>
      </c>
      <c r="K31" s="170" t="s">
        <v>692</v>
      </c>
      <c r="L31" s="170"/>
      <c r="M31" s="170"/>
      <c r="N31" s="170" t="s">
        <v>692</v>
      </c>
      <c r="O31" s="170"/>
      <c r="P31" s="169"/>
    </row>
    <row r="32" spans="2:20" ht="11.25" customHeight="1" x14ac:dyDescent="0.2">
      <c r="B32" s="169" t="s">
        <v>692</v>
      </c>
      <c r="C32" s="169" t="s">
        <v>692</v>
      </c>
      <c r="D32" s="169" t="s">
        <v>773</v>
      </c>
      <c r="E32" s="170" t="s">
        <v>692</v>
      </c>
      <c r="F32" s="170" t="s">
        <v>692</v>
      </c>
      <c r="G32" s="170" t="s">
        <v>692</v>
      </c>
      <c r="H32" s="170" t="s">
        <v>692</v>
      </c>
      <c r="I32" s="170" t="s">
        <v>692</v>
      </c>
      <c r="J32" s="170" t="s">
        <v>692</v>
      </c>
      <c r="K32" s="170" t="s">
        <v>692</v>
      </c>
      <c r="L32" s="170"/>
      <c r="M32" s="170"/>
      <c r="N32" s="170" t="s">
        <v>692</v>
      </c>
      <c r="O32" s="170"/>
      <c r="P32" s="169"/>
    </row>
    <row r="33" spans="2:16" ht="11.25" customHeight="1" x14ac:dyDescent="0.2">
      <c r="B33" s="169"/>
      <c r="C33" s="169"/>
      <c r="D33" s="169" t="s">
        <v>774</v>
      </c>
      <c r="E33" s="170"/>
      <c r="F33" s="170"/>
      <c r="G33" s="170"/>
      <c r="H33" s="170"/>
      <c r="I33" s="170"/>
      <c r="J33" s="170"/>
      <c r="K33" s="170"/>
      <c r="L33" s="170"/>
      <c r="M33" s="170"/>
      <c r="N33" s="170"/>
      <c r="O33" s="170"/>
      <c r="P33" s="169"/>
    </row>
    <row r="34" spans="2:16" ht="11.25" customHeight="1" x14ac:dyDescent="0.2">
      <c r="B34" s="169"/>
      <c r="C34" s="169"/>
      <c r="D34" s="169" t="s">
        <v>775</v>
      </c>
      <c r="E34" s="170"/>
      <c r="F34" s="170"/>
      <c r="G34" s="170"/>
      <c r="H34" s="170"/>
      <c r="I34" s="170"/>
      <c r="J34" s="170"/>
      <c r="K34" s="170"/>
      <c r="L34" s="170"/>
      <c r="M34" s="170"/>
      <c r="N34" s="170"/>
      <c r="O34" s="170"/>
      <c r="P34" s="169"/>
    </row>
    <row r="35" spans="2:16" ht="11.25" customHeight="1" x14ac:dyDescent="0.2">
      <c r="B35" s="169"/>
      <c r="C35" s="169"/>
      <c r="D35" s="169" t="s">
        <v>776</v>
      </c>
      <c r="E35" s="170"/>
      <c r="F35" s="170"/>
      <c r="G35" s="170"/>
      <c r="H35" s="170"/>
      <c r="I35" s="170"/>
      <c r="J35" s="170"/>
      <c r="K35" s="170"/>
      <c r="L35" s="170"/>
      <c r="M35" s="170"/>
      <c r="N35" s="170"/>
      <c r="O35" s="170"/>
      <c r="P35" s="169"/>
    </row>
    <row r="36" spans="2:16" ht="11.25" customHeight="1" x14ac:dyDescent="0.2">
      <c r="D36" s="166" t="s">
        <v>777</v>
      </c>
    </row>
    <row r="37" spans="2:16" ht="11.25" customHeight="1" x14ac:dyDescent="0.2">
      <c r="D37" s="166" t="s">
        <v>778</v>
      </c>
    </row>
    <row r="38" spans="2:16" ht="11.25" customHeight="1" x14ac:dyDescent="0.2">
      <c r="D38" s="166" t="s">
        <v>779</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1. GENERALID. E ÍNDICE</vt:lpstr>
      <vt:lpstr>HOJAS DE VIDA</vt:lpstr>
      <vt:lpstr>ANEXO_ODS</vt:lpstr>
      <vt:lpstr>ANEXO_VARIABLES</vt:lpstr>
      <vt:lpstr>INSTRUCCIÓN DE DILIGENCIAMIENTO</vt:lpstr>
      <vt:lpstr>2. ACTIVIDADES,TAREAS, METAS</vt:lpstr>
      <vt:lpstr>3. ANUALIZACIÓN. </vt:lpstr>
      <vt:lpstr>LISTAS_1</vt:lpstr>
      <vt:lpstr>'1. GENERALID. E ÍNDICE'!Área_de_impresión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cp:lastModifiedBy>
  <dcterms:created xsi:type="dcterms:W3CDTF">2016-09-13T14:01:46Z</dcterms:created>
  <dcterms:modified xsi:type="dcterms:W3CDTF">2025-07-24T01:08:01Z</dcterms:modified>
</cp:coreProperties>
</file>