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d.docs.live.net/5b1068a9cc0fdcde/Documentos/"/>
    </mc:Choice>
  </mc:AlternateContent>
  <xr:revisionPtr revIDLastSave="18" documentId="8_{DF59DFDA-9C3A-47D9-80FA-106C8F5028A9}" xr6:coauthVersionLast="47" xr6:coauthVersionMax="47" xr10:uidLastSave="{776A728F-9BEE-433D-8966-359DABBC1101}"/>
  <bookViews>
    <workbookView xWindow="-108" yWindow="-108" windowWidth="23256" windowHeight="12456" firstSheet="3" activeTab="4" xr2:uid="{00000000-000D-0000-FFFF-FFFF00000000}"/>
  </bookViews>
  <sheets>
    <sheet name="1. Generalidades" sheetId="1" r:id="rId1"/>
    <sheet name="Anexo_Hoja de vida indicador" sheetId="2" r:id="rId2"/>
    <sheet name="2.Actividades_Tareas_vig" sheetId="3" r:id="rId3"/>
    <sheet name="3. Metas Proyecto de Inv" sheetId="4" r:id="rId4"/>
    <sheet name="4.Magnitud_Presupuesto" sheetId="5" r:id="rId5"/>
    <sheet name="5. Metas_PDD" sheetId="6" r:id="rId6"/>
    <sheet name="6. Territorialización" sheetId="7" state="hidden" r:id="rId7"/>
    <sheet name="ANEXO_ODS" sheetId="8" state="hidden" r:id="rId8"/>
    <sheet name="ANEXO_VARIABLES" sheetId="9" r:id="rId9"/>
    <sheet name="GLOSARIO" sheetId="10" r:id="rId10"/>
    <sheet name="INSTRUCCIÓN DE DILIGENCIAMIENTO" sheetId="11" r:id="rId11"/>
    <sheet name="LISTAS_1" sheetId="12" state="hidden" r:id="rId12"/>
  </sheets>
  <definedNames>
    <definedName name="_xlnm._FilterDatabase" localSheetId="2" hidden="1">'2.Actividades_Tareas_vig'!$A$3:$AX$3</definedName>
    <definedName name="_xlnm._FilterDatabase" localSheetId="4" hidden="1">'4.Magnitud_Presupuesto'!$A$4:$AD$41</definedName>
    <definedName name="CC">#REF!</definedName>
    <definedName name="GMO">#REF!</definedName>
    <definedName name="ninguno">#REF!</definedName>
    <definedName name="Personal_Areas">#REF!</definedName>
    <definedName name="QQQQ">#REF!</definedName>
    <definedName name="Sectores">#REF!</definedName>
    <definedName name="WWW">#REF!</definedName>
    <definedName name="XX">#REF!</definedName>
    <definedName name="XXX">#REF!</definedName>
    <definedName name="YYY">#REF!</definedName>
    <definedName name="ZZ">#REF!</definedName>
  </definedNames>
  <calcPr calcId="191029"/>
</workbook>
</file>

<file path=xl/calcChain.xml><?xml version="1.0" encoding="utf-8"?>
<calcChain xmlns="http://schemas.openxmlformats.org/spreadsheetml/2006/main">
  <c r="AA41" i="5" l="1"/>
  <c r="Q41" i="5"/>
  <c r="Q28" i="5"/>
  <c r="T9" i="5"/>
  <c r="Q22" i="5"/>
  <c r="Q16" i="5"/>
  <c r="R41" i="5"/>
  <c r="R40" i="5"/>
  <c r="U24" i="5"/>
  <c r="T33" i="5"/>
  <c r="R57" i="6"/>
  <c r="R49" i="6"/>
  <c r="R51" i="6"/>
  <c r="R44" i="6"/>
  <c r="R43" i="6"/>
  <c r="R59" i="6"/>
  <c r="R13" i="6"/>
  <c r="R14" i="6"/>
  <c r="T25" i="9"/>
  <c r="S25" i="9"/>
  <c r="R25" i="9"/>
  <c r="AA34" i="7"/>
  <c r="Z34" i="7"/>
  <c r="Y34" i="7"/>
  <c r="X34" i="7"/>
  <c r="W34" i="7"/>
  <c r="V34" i="7"/>
  <c r="U34" i="7"/>
  <c r="T34" i="7"/>
  <c r="S34" i="7"/>
  <c r="R34" i="7"/>
  <c r="Q34" i="7"/>
  <c r="P34" i="7"/>
  <c r="O34" i="7"/>
  <c r="N34" i="7"/>
  <c r="M34" i="7"/>
  <c r="L34" i="7"/>
  <c r="K34" i="7"/>
  <c r="J34" i="7"/>
  <c r="I34" i="7"/>
  <c r="H34" i="7"/>
  <c r="G34" i="7"/>
  <c r="F34" i="7"/>
  <c r="E34" i="7"/>
  <c r="D34" i="7"/>
  <c r="J9" i="7"/>
  <c r="I9" i="7"/>
  <c r="H9" i="7"/>
  <c r="G9" i="7"/>
  <c r="F9" i="7"/>
  <c r="E9" i="7"/>
  <c r="D9" i="7"/>
  <c r="C9" i="7"/>
  <c r="L8" i="7"/>
  <c r="K8" i="7"/>
  <c r="L7" i="7"/>
  <c r="L9" i="7" s="1"/>
  <c r="K7" i="7"/>
  <c r="K9" i="7" s="1"/>
  <c r="J6" i="7"/>
  <c r="I6" i="7"/>
  <c r="H6" i="7"/>
  <c r="G6" i="7"/>
  <c r="F6" i="7"/>
  <c r="E6" i="7"/>
  <c r="D6" i="7"/>
  <c r="C6" i="7"/>
  <c r="L5" i="7"/>
  <c r="K5" i="7"/>
  <c r="L4" i="7"/>
  <c r="L6" i="7" s="1"/>
  <c r="K4" i="7"/>
  <c r="K6" i="7" s="1"/>
  <c r="P63" i="6"/>
  <c r="Q62" i="6"/>
  <c r="Q63" i="6" s="1"/>
  <c r="R63" i="6" s="1"/>
  <c r="R61" i="6"/>
  <c r="R60" i="6"/>
  <c r="R58" i="6"/>
  <c r="R55" i="6"/>
  <c r="R54" i="6"/>
  <c r="R53" i="6"/>
  <c r="R47" i="6"/>
  <c r="Q45" i="6"/>
  <c r="R45" i="6" s="1"/>
  <c r="R41" i="6"/>
  <c r="Q39" i="6"/>
  <c r="P39" i="6"/>
  <c r="R38" i="6"/>
  <c r="R37" i="6"/>
  <c r="R36" i="6"/>
  <c r="R35" i="6"/>
  <c r="R34" i="6"/>
  <c r="P33" i="6"/>
  <c r="Q32" i="6"/>
  <c r="Q33" i="6" s="1"/>
  <c r="R31" i="6"/>
  <c r="R30" i="6"/>
  <c r="R29" i="6"/>
  <c r="Q27" i="6"/>
  <c r="P27" i="6"/>
  <c r="R27" i="6" s="1"/>
  <c r="R25" i="6"/>
  <c r="R24" i="6"/>
  <c r="R23" i="6"/>
  <c r="Q21" i="6"/>
  <c r="R21" i="6" s="1"/>
  <c r="P21" i="6"/>
  <c r="R19" i="6"/>
  <c r="R18" i="6"/>
  <c r="R17" i="6"/>
  <c r="R15" i="6"/>
  <c r="Q15" i="6"/>
  <c r="P15" i="6"/>
  <c r="R12" i="6"/>
  <c r="R11" i="6"/>
  <c r="Q9" i="6"/>
  <c r="P9" i="6"/>
  <c r="R8" i="6"/>
  <c r="R7" i="6"/>
  <c r="R6" i="6"/>
  <c r="R5" i="6"/>
  <c r="R4" i="6"/>
  <c r="Z41" i="5"/>
  <c r="Y41" i="5"/>
  <c r="X41" i="5"/>
  <c r="W41" i="5"/>
  <c r="V41" i="5"/>
  <c r="S41" i="5"/>
  <c r="P41" i="5"/>
  <c r="M41" i="5"/>
  <c r="L41" i="5"/>
  <c r="K41" i="5"/>
  <c r="J41" i="5"/>
  <c r="I41" i="5"/>
  <c r="AA40" i="5"/>
  <c r="Z40" i="5"/>
  <c r="Y40" i="5"/>
  <c r="X40" i="5"/>
  <c r="W40" i="5"/>
  <c r="S40" i="5"/>
  <c r="Q40" i="5"/>
  <c r="P40" i="5"/>
  <c r="M40" i="5"/>
  <c r="L40" i="5"/>
  <c r="K40" i="5"/>
  <c r="J40" i="5"/>
  <c r="I40" i="5"/>
  <c r="G40" i="5"/>
  <c r="F40" i="5"/>
  <c r="AC39" i="5"/>
  <c r="AD39" i="5" s="1"/>
  <c r="AB39" i="5"/>
  <c r="N39" i="5"/>
  <c r="AC38" i="5"/>
  <c r="T38" i="5"/>
  <c r="U38" i="5" s="1"/>
  <c r="O38" i="5"/>
  <c r="N38" i="5"/>
  <c r="H38" i="5"/>
  <c r="AC37" i="5"/>
  <c r="AB37" i="5"/>
  <c r="T37" i="5"/>
  <c r="N37" i="5"/>
  <c r="H37" i="5"/>
  <c r="AD36" i="5"/>
  <c r="AC36" i="5"/>
  <c r="AB36" i="5"/>
  <c r="T36" i="5"/>
  <c r="N36" i="5"/>
  <c r="O36" i="5" s="1"/>
  <c r="H36" i="5"/>
  <c r="AC35" i="5"/>
  <c r="AD35" i="5" s="1"/>
  <c r="AB35" i="5"/>
  <c r="N35" i="5"/>
  <c r="H35" i="5"/>
  <c r="AA34" i="5"/>
  <c r="Z34" i="5"/>
  <c r="Y34" i="5"/>
  <c r="X34" i="5"/>
  <c r="W34" i="5"/>
  <c r="S34" i="5"/>
  <c r="R34" i="5"/>
  <c r="Q34" i="5"/>
  <c r="P34" i="5"/>
  <c r="M34" i="5"/>
  <c r="L34" i="5"/>
  <c r="K34" i="5"/>
  <c r="J34" i="5"/>
  <c r="I34" i="5"/>
  <c r="G34" i="5"/>
  <c r="F34" i="5"/>
  <c r="AC33" i="5"/>
  <c r="AB33" i="5"/>
  <c r="U33" i="5"/>
  <c r="N33" i="5"/>
  <c r="O33" i="5" s="1"/>
  <c r="H33" i="5"/>
  <c r="AC32" i="5"/>
  <c r="T32" i="5"/>
  <c r="U32" i="5" s="1"/>
  <c r="N32" i="5"/>
  <c r="O32" i="5" s="1"/>
  <c r="H32" i="5"/>
  <c r="AC31" i="5"/>
  <c r="AB31" i="5"/>
  <c r="AD31" i="5" s="1"/>
  <c r="T31" i="5"/>
  <c r="N31" i="5"/>
  <c r="V32" i="5" s="1"/>
  <c r="H31" i="5"/>
  <c r="AC30" i="5"/>
  <c r="AB30" i="5"/>
  <c r="T30" i="5"/>
  <c r="N30" i="5"/>
  <c r="O30" i="5" s="1"/>
  <c r="H30" i="5"/>
  <c r="AC29" i="5"/>
  <c r="AB29" i="5"/>
  <c r="N29" i="5"/>
  <c r="O29" i="5" s="1"/>
  <c r="H29" i="5"/>
  <c r="AA28" i="5"/>
  <c r="Z28" i="5"/>
  <c r="Y28" i="5"/>
  <c r="X28" i="5"/>
  <c r="W28" i="5"/>
  <c r="S28" i="5"/>
  <c r="R28" i="5"/>
  <c r="P28" i="5"/>
  <c r="M28" i="5"/>
  <c r="L28" i="5"/>
  <c r="K28" i="5"/>
  <c r="J28" i="5"/>
  <c r="I28" i="5"/>
  <c r="G28" i="5"/>
  <c r="F28" i="5"/>
  <c r="AC27" i="5"/>
  <c r="AD27" i="5" s="1"/>
  <c r="AB27" i="5"/>
  <c r="T27" i="5"/>
  <c r="U27" i="5" s="1"/>
  <c r="N27" i="5"/>
  <c r="O27" i="5" s="1"/>
  <c r="H27" i="5"/>
  <c r="AC26" i="5"/>
  <c r="T26" i="5"/>
  <c r="U26" i="5" s="1"/>
  <c r="N26" i="5"/>
  <c r="O26" i="5" s="1"/>
  <c r="H26" i="5"/>
  <c r="AC25" i="5"/>
  <c r="AB25" i="5"/>
  <c r="T25" i="5"/>
  <c r="N25" i="5"/>
  <c r="H25" i="5"/>
  <c r="AC24" i="5"/>
  <c r="AB24" i="5"/>
  <c r="AD24" i="5" s="1"/>
  <c r="T24" i="5"/>
  <c r="N24" i="5"/>
  <c r="H24" i="5"/>
  <c r="AC23" i="5"/>
  <c r="AB23" i="5"/>
  <c r="N23" i="5"/>
  <c r="O23" i="5" s="1"/>
  <c r="H23" i="5"/>
  <c r="AA22" i="5"/>
  <c r="Z22" i="5"/>
  <c r="Y22" i="5"/>
  <c r="X22" i="5"/>
  <c r="W22" i="5"/>
  <c r="S22" i="5"/>
  <c r="R22" i="5"/>
  <c r="P22" i="5"/>
  <c r="M22" i="5"/>
  <c r="L22" i="5"/>
  <c r="K22" i="5"/>
  <c r="J22" i="5"/>
  <c r="I22" i="5"/>
  <c r="G22" i="5"/>
  <c r="H22" i="5" s="1"/>
  <c r="F22" i="5"/>
  <c r="AC21" i="5"/>
  <c r="AB21" i="5"/>
  <c r="T21" i="5"/>
  <c r="N21" i="5"/>
  <c r="O21" i="5" s="1"/>
  <c r="H21" i="5"/>
  <c r="AC20" i="5"/>
  <c r="T20" i="5"/>
  <c r="U20" i="5" s="1"/>
  <c r="N20" i="5"/>
  <c r="O20" i="5" s="1"/>
  <c r="H20" i="5"/>
  <c r="AC19" i="5"/>
  <c r="AB19" i="5"/>
  <c r="T19" i="5"/>
  <c r="N19" i="5"/>
  <c r="H19" i="5"/>
  <c r="AC18" i="5"/>
  <c r="AB18" i="5"/>
  <c r="T18" i="5"/>
  <c r="N18" i="5"/>
  <c r="O18" i="5" s="1"/>
  <c r="H18" i="5"/>
  <c r="AC17" i="5"/>
  <c r="N17" i="5"/>
  <c r="O17" i="5" s="1"/>
  <c r="H17" i="5"/>
  <c r="AA16" i="5"/>
  <c r="Z16" i="5"/>
  <c r="Y16" i="5"/>
  <c r="X16" i="5"/>
  <c r="W16" i="5"/>
  <c r="S16" i="5"/>
  <c r="R16" i="5"/>
  <c r="P16" i="5"/>
  <c r="M16" i="5"/>
  <c r="L16" i="5"/>
  <c r="K16" i="5"/>
  <c r="J16" i="5"/>
  <c r="I16" i="5"/>
  <c r="G16" i="5"/>
  <c r="F16" i="5"/>
  <c r="AC15" i="5"/>
  <c r="AB15" i="5"/>
  <c r="T15" i="5"/>
  <c r="U15" i="5" s="1"/>
  <c r="N15" i="5"/>
  <c r="O15" i="5" s="1"/>
  <c r="H15" i="5"/>
  <c r="AC14" i="5"/>
  <c r="T14" i="5"/>
  <c r="U14" i="5" s="1"/>
  <c r="N14" i="5"/>
  <c r="O14" i="5" s="1"/>
  <c r="H14" i="5"/>
  <c r="AC13" i="5"/>
  <c r="AB13" i="5"/>
  <c r="T13" i="5"/>
  <c r="N13" i="5"/>
  <c r="O13" i="5" s="1"/>
  <c r="H13" i="5"/>
  <c r="AC12" i="5"/>
  <c r="AB12" i="5"/>
  <c r="AD12" i="5" s="1"/>
  <c r="T12" i="5"/>
  <c r="O12" i="5"/>
  <c r="N12" i="5"/>
  <c r="H12" i="5"/>
  <c r="AC11" i="5"/>
  <c r="AB11" i="5"/>
  <c r="N11" i="5"/>
  <c r="O11" i="5" s="1"/>
  <c r="H11" i="5"/>
  <c r="AA10" i="5"/>
  <c r="Z10" i="5"/>
  <c r="Y10" i="5"/>
  <c r="X10" i="5"/>
  <c r="W10" i="5"/>
  <c r="S10" i="5"/>
  <c r="R10" i="5"/>
  <c r="Q10" i="5"/>
  <c r="P10" i="5"/>
  <c r="M10" i="5"/>
  <c r="L10" i="5"/>
  <c r="K10" i="5"/>
  <c r="J10" i="5"/>
  <c r="I10" i="5"/>
  <c r="G10" i="5"/>
  <c r="F10" i="5"/>
  <c r="AC9" i="5"/>
  <c r="AB9" i="5"/>
  <c r="U9" i="5"/>
  <c r="N9" i="5"/>
  <c r="H9" i="5"/>
  <c r="AC8" i="5"/>
  <c r="T8" i="5"/>
  <c r="U8" i="5" s="1"/>
  <c r="O8" i="5"/>
  <c r="N8" i="5"/>
  <c r="H8" i="5"/>
  <c r="AC7" i="5"/>
  <c r="AB7" i="5"/>
  <c r="T7" i="5"/>
  <c r="N7" i="5"/>
  <c r="O7" i="5" s="1"/>
  <c r="H7" i="5"/>
  <c r="AC6" i="5"/>
  <c r="AB6" i="5"/>
  <c r="T6" i="5"/>
  <c r="N6" i="5"/>
  <c r="H6" i="5"/>
  <c r="AC5" i="5"/>
  <c r="AB5" i="5"/>
  <c r="N5" i="5"/>
  <c r="H5" i="5"/>
  <c r="BB12" i="4"/>
  <c r="BA12" i="4"/>
  <c r="AZ12" i="4"/>
  <c r="AS12" i="4"/>
  <c r="AS8" i="4"/>
  <c r="AR3" i="4"/>
  <c r="AQ3" i="4"/>
  <c r="AM3" i="4"/>
  <c r="AL3" i="4"/>
  <c r="AH3" i="4"/>
  <c r="AG3" i="4"/>
  <c r="AC3" i="4"/>
  <c r="AB3" i="4"/>
  <c r="AJ22" i="3"/>
  <c r="AF18" i="3"/>
  <c r="AB18" i="3"/>
  <c r="AC18" i="3" s="1"/>
  <c r="AA18" i="3"/>
  <c r="Z18" i="3"/>
  <c r="V18" i="3"/>
  <c r="W18" i="3" s="1"/>
  <c r="U18" i="3"/>
  <c r="T18" i="3"/>
  <c r="P18" i="3"/>
  <c r="Q18" i="3" s="1"/>
  <c r="O18" i="3"/>
  <c r="N18" i="3"/>
  <c r="J18" i="3"/>
  <c r="K18" i="3" s="1"/>
  <c r="I18" i="3"/>
  <c r="H18" i="3"/>
  <c r="E18" i="3" s="1"/>
  <c r="AJ17" i="3"/>
  <c r="AK17" i="3" s="1"/>
  <c r="AI17" i="3"/>
  <c r="AF17" i="3"/>
  <c r="AB17" i="3"/>
  <c r="AA17" i="3"/>
  <c r="Z17" i="3"/>
  <c r="V17" i="3"/>
  <c r="W17" i="3" s="1"/>
  <c r="U17" i="3"/>
  <c r="T17" i="3"/>
  <c r="P17" i="3"/>
  <c r="O17" i="3"/>
  <c r="N17" i="3"/>
  <c r="J17" i="3"/>
  <c r="AM17" i="3" s="1"/>
  <c r="I17" i="3"/>
  <c r="H17" i="3"/>
  <c r="E17" i="3" s="1"/>
  <c r="AK16" i="3"/>
  <c r="AJ16" i="3"/>
  <c r="AI16" i="3"/>
  <c r="AF16" i="3"/>
  <c r="Z16" i="3"/>
  <c r="W16" i="3"/>
  <c r="T16" i="3"/>
  <c r="Q16" i="3"/>
  <c r="N16" i="3"/>
  <c r="H16" i="3"/>
  <c r="AJ15" i="3"/>
  <c r="AI15" i="3"/>
  <c r="AF15" i="3"/>
  <c r="AB15" i="3"/>
  <c r="AC15" i="3" s="1"/>
  <c r="AA15" i="3"/>
  <c r="Z15" i="3"/>
  <c r="V15" i="3"/>
  <c r="W15" i="3" s="1"/>
  <c r="U15" i="3"/>
  <c r="T15" i="3"/>
  <c r="P15" i="3"/>
  <c r="Q15" i="3" s="1"/>
  <c r="O15" i="3"/>
  <c r="N15" i="3"/>
  <c r="J15" i="3"/>
  <c r="I15" i="3"/>
  <c r="H15" i="3"/>
  <c r="E15" i="3" s="1"/>
  <c r="AJ14" i="3"/>
  <c r="AI14" i="3"/>
  <c r="AK14" i="3" s="1"/>
  <c r="AF14" i="3"/>
  <c r="Z14" i="3"/>
  <c r="T14" i="3"/>
  <c r="Q14" i="3"/>
  <c r="H14" i="3"/>
  <c r="AJ13" i="3"/>
  <c r="AK13" i="3" s="1"/>
  <c r="AI13" i="3"/>
  <c r="AF13" i="3"/>
  <c r="AB13" i="3"/>
  <c r="AA13" i="3"/>
  <c r="Z13" i="3"/>
  <c r="V13" i="3"/>
  <c r="U13" i="3"/>
  <c r="T13" i="3"/>
  <c r="P13" i="3"/>
  <c r="O13" i="3"/>
  <c r="N13" i="3"/>
  <c r="J13" i="3"/>
  <c r="K13" i="3" s="1"/>
  <c r="I13" i="3"/>
  <c r="H13" i="3"/>
  <c r="E13" i="3" s="1"/>
  <c r="AK12" i="3"/>
  <c r="AJ12" i="3"/>
  <c r="AI12" i="3"/>
  <c r="AF12" i="3"/>
  <c r="Z12" i="3"/>
  <c r="N12" i="3"/>
  <c r="H12" i="3"/>
  <c r="AJ11" i="3"/>
  <c r="AK11" i="3" s="1"/>
  <c r="AI11" i="3"/>
  <c r="AF11" i="3"/>
  <c r="AB11" i="3"/>
  <c r="AA11" i="3"/>
  <c r="Z11" i="3"/>
  <c r="V11" i="3"/>
  <c r="U11" i="3"/>
  <c r="T11" i="3"/>
  <c r="P11" i="3"/>
  <c r="O11" i="3"/>
  <c r="N11" i="3"/>
  <c r="J11" i="3"/>
  <c r="AM11" i="3" s="1"/>
  <c r="AN11" i="3" s="1"/>
  <c r="I11" i="3"/>
  <c r="AL11" i="3" s="1"/>
  <c r="H11" i="3"/>
  <c r="E11" i="3" s="1"/>
  <c r="AJ10" i="3"/>
  <c r="AK10" i="3" s="1"/>
  <c r="AI10" i="3"/>
  <c r="AF10" i="3"/>
  <c r="Z10" i="3"/>
  <c r="T10" i="3"/>
  <c r="N10" i="3"/>
  <c r="H10" i="3"/>
  <c r="AJ9" i="3"/>
  <c r="AK9" i="3" s="1"/>
  <c r="AI9" i="3"/>
  <c r="AF9" i="3"/>
  <c r="Z9" i="3"/>
  <c r="T9" i="3"/>
  <c r="N9" i="3"/>
  <c r="H9" i="3"/>
  <c r="AJ8" i="3"/>
  <c r="AK8" i="3" s="1"/>
  <c r="AI8" i="3"/>
  <c r="AF8" i="3"/>
  <c r="Z8" i="3"/>
  <c r="T8" i="3"/>
  <c r="N8" i="3"/>
  <c r="H8" i="3"/>
  <c r="E7" i="3" s="1"/>
  <c r="AJ7" i="3"/>
  <c r="AI7" i="3"/>
  <c r="AF7" i="3"/>
  <c r="AB7" i="3"/>
  <c r="AC7" i="3" s="1"/>
  <c r="AA7" i="3"/>
  <c r="Z7" i="3"/>
  <c r="V7" i="3"/>
  <c r="W7" i="3" s="1"/>
  <c r="U7" i="3"/>
  <c r="T7" i="3"/>
  <c r="Q7" i="3"/>
  <c r="P7" i="3"/>
  <c r="O7" i="3"/>
  <c r="N7" i="3"/>
  <c r="J7" i="3"/>
  <c r="I7" i="3"/>
  <c r="AL7" i="3" s="1"/>
  <c r="H7" i="3"/>
  <c r="AJ6" i="3"/>
  <c r="AK6" i="3" s="1"/>
  <c r="AI6" i="3"/>
  <c r="AF6" i="3"/>
  <c r="AB6" i="3"/>
  <c r="AA6" i="3"/>
  <c r="AC6" i="3" s="1"/>
  <c r="Z6" i="3"/>
  <c r="V6" i="3" s="1"/>
  <c r="W6" i="3" s="1"/>
  <c r="U6" i="3"/>
  <c r="T6" i="3"/>
  <c r="P6" i="3"/>
  <c r="Q6" i="3" s="1"/>
  <c r="O6" i="3"/>
  <c r="N6" i="3"/>
  <c r="J6" i="3"/>
  <c r="I6" i="3"/>
  <c r="AL6" i="3" s="1"/>
  <c r="H6" i="3"/>
  <c r="E6" i="3" s="1"/>
  <c r="AJ5" i="3"/>
  <c r="AI5" i="3"/>
  <c r="AF5" i="3"/>
  <c r="Z5" i="3"/>
  <c r="T5" i="3"/>
  <c r="N5" i="3"/>
  <c r="H5" i="3"/>
  <c r="AJ4" i="3"/>
  <c r="AI4" i="3"/>
  <c r="AF4" i="3"/>
  <c r="AB4" i="3"/>
  <c r="AC4" i="3" s="1"/>
  <c r="AA4" i="3"/>
  <c r="Z4" i="3"/>
  <c r="V4" i="3"/>
  <c r="U4" i="3"/>
  <c r="T4" i="3"/>
  <c r="P4" i="3"/>
  <c r="O4" i="3"/>
  <c r="N4" i="3"/>
  <c r="J4" i="3"/>
  <c r="AM4" i="3" s="1"/>
  <c r="I4" i="3"/>
  <c r="H4" i="3"/>
  <c r="E4" i="3" s="1"/>
  <c r="AE3" i="3"/>
  <c r="AD3" i="3"/>
  <c r="AB3" i="3"/>
  <c r="AA3" i="3"/>
  <c r="Y3" i="3"/>
  <c r="X3" i="3"/>
  <c r="V3" i="3"/>
  <c r="U3" i="3"/>
  <c r="S3" i="3"/>
  <c r="R3" i="3"/>
  <c r="P3" i="3"/>
  <c r="O3" i="3"/>
  <c r="M3" i="3"/>
  <c r="L3" i="3"/>
  <c r="J3" i="3"/>
  <c r="I3" i="3"/>
  <c r="R39" i="6" l="1"/>
  <c r="R9" i="6"/>
  <c r="V20" i="5"/>
  <c r="AD29" i="5"/>
  <c r="AC10" i="5"/>
  <c r="V38" i="5"/>
  <c r="T22" i="5"/>
  <c r="U22" i="5" s="1"/>
  <c r="AD25" i="5"/>
  <c r="AD19" i="5"/>
  <c r="AD37" i="5"/>
  <c r="AD30" i="5"/>
  <c r="U7" i="5"/>
  <c r="AD6" i="5"/>
  <c r="U12" i="5"/>
  <c r="AD13" i="5"/>
  <c r="AC22" i="5"/>
  <c r="AD23" i="5"/>
  <c r="V26" i="5"/>
  <c r="AD5" i="5"/>
  <c r="H10" i="5"/>
  <c r="N10" i="5"/>
  <c r="AD11" i="5"/>
  <c r="T28" i="5"/>
  <c r="U28" i="5" s="1"/>
  <c r="O6" i="5"/>
  <c r="AD7" i="5"/>
  <c r="AD18" i="5"/>
  <c r="O31" i="5"/>
  <c r="U18" i="5"/>
  <c r="H16" i="5"/>
  <c r="U6" i="5"/>
  <c r="U13" i="5"/>
  <c r="T16" i="5"/>
  <c r="U16" i="5" s="1"/>
  <c r="AD17" i="5"/>
  <c r="H40" i="5"/>
  <c r="AH5" i="4"/>
  <c r="AM7" i="3"/>
  <c r="AQ9" i="4"/>
  <c r="AS9" i="4" s="1"/>
  <c r="AC13" i="3"/>
  <c r="AG11" i="4"/>
  <c r="AC17" i="3"/>
  <c r="N41" i="5"/>
  <c r="T10" i="5"/>
  <c r="U10" i="5" s="1"/>
  <c r="AC16" i="5"/>
  <c r="U21" i="5"/>
  <c r="AD33" i="5"/>
  <c r="O37" i="5"/>
  <c r="R33" i="6"/>
  <c r="AR9" i="4"/>
  <c r="AK5" i="3"/>
  <c r="AG8" i="4"/>
  <c r="AH9" i="4"/>
  <c r="AC11" i="3"/>
  <c r="Q13" i="3"/>
  <c r="AK15" i="3"/>
  <c r="Q17" i="3"/>
  <c r="AD21" i="5"/>
  <c r="N28" i="5"/>
  <c r="O28" i="5" s="1"/>
  <c r="O25" i="5"/>
  <c r="U31" i="5"/>
  <c r="H34" i="5"/>
  <c r="T40" i="5"/>
  <c r="U40" i="5" s="1"/>
  <c r="AR5" i="4"/>
  <c r="AG9" i="4"/>
  <c r="AG10" i="4"/>
  <c r="T41" i="5"/>
  <c r="N34" i="5"/>
  <c r="O34" i="5" s="1"/>
  <c r="U37" i="5"/>
  <c r="AL5" i="4"/>
  <c r="AK4" i="3"/>
  <c r="AH8" i="4"/>
  <c r="Q11" i="3"/>
  <c r="AL11" i="4"/>
  <c r="AB41" i="5"/>
  <c r="V14" i="5"/>
  <c r="V16" i="5" s="1"/>
  <c r="AB16" i="5" s="1"/>
  <c r="AD15" i="5"/>
  <c r="N22" i="5"/>
  <c r="O22" i="5" s="1"/>
  <c r="O19" i="5"/>
  <c r="O24" i="5"/>
  <c r="U25" i="5"/>
  <c r="H28" i="5"/>
  <c r="U30" i="5"/>
  <c r="N40" i="5"/>
  <c r="O40" i="5" s="1"/>
  <c r="AC40" i="5"/>
  <c r="AG5" i="4"/>
  <c r="Q4" i="3"/>
  <c r="AL4" i="3"/>
  <c r="AN4" i="3" s="1"/>
  <c r="AM5" i="4"/>
  <c r="AL10" i="4"/>
  <c r="V8" i="5"/>
  <c r="V10" i="5" s="1"/>
  <c r="AB10" i="5" s="1"/>
  <c r="AC41" i="5"/>
  <c r="N16" i="5"/>
  <c r="O16" i="5" s="1"/>
  <c r="U19" i="5"/>
  <c r="T34" i="5"/>
  <c r="U34" i="5" s="1"/>
  <c r="AL9" i="4"/>
  <c r="O10" i="5"/>
  <c r="AC34" i="5"/>
  <c r="AQ5" i="4"/>
  <c r="AM6" i="3"/>
  <c r="AK7" i="3"/>
  <c r="AM9" i="4"/>
  <c r="AL13" i="3"/>
  <c r="AL17" i="3"/>
  <c r="AN17" i="3" s="1"/>
  <c r="AC28" i="5"/>
  <c r="V28" i="5"/>
  <c r="AB28" i="5" s="1"/>
  <c r="AD28" i="5" s="1"/>
  <c r="AB26" i="5"/>
  <c r="AD26" i="5" s="1"/>
  <c r="V40" i="5"/>
  <c r="AB40" i="5" s="1"/>
  <c r="AB38" i="5"/>
  <c r="AD38" i="5" s="1"/>
  <c r="AN7" i="3"/>
  <c r="V34" i="5"/>
  <c r="AB34" i="5" s="1"/>
  <c r="AB32" i="5"/>
  <c r="AD32" i="5" s="1"/>
  <c r="AI9" i="4"/>
  <c r="V22" i="5"/>
  <c r="AB22" i="5" s="1"/>
  <c r="AB20" i="5"/>
  <c r="AD20" i="5" s="1"/>
  <c r="AI5" i="4"/>
  <c r="AN5" i="4"/>
  <c r="AQ10" i="4"/>
  <c r="AB10" i="4"/>
  <c r="AM10" i="4"/>
  <c r="AB11" i="4"/>
  <c r="AQ11" i="4"/>
  <c r="AR11" i="4"/>
  <c r="AN6" i="3"/>
  <c r="AN9" i="4"/>
  <c r="AC11" i="4"/>
  <c r="AB8" i="4"/>
  <c r="AB9" i="4"/>
  <c r="AC10" i="4"/>
  <c r="K4" i="3"/>
  <c r="W4" i="3"/>
  <c r="K6" i="3"/>
  <c r="K7" i="3"/>
  <c r="K11" i="3"/>
  <c r="W11" i="3"/>
  <c r="AL15" i="3"/>
  <c r="AB5" i="4"/>
  <c r="AZ5" i="4" s="1"/>
  <c r="AC8" i="4"/>
  <c r="BA8" i="4" s="1"/>
  <c r="AC9" i="4"/>
  <c r="AR10" i="4"/>
  <c r="O9" i="5"/>
  <c r="W13" i="3"/>
  <c r="K15" i="3"/>
  <c r="AM13" i="3"/>
  <c r="AM15" i="3"/>
  <c r="K17" i="3"/>
  <c r="AC5" i="4"/>
  <c r="AH11" i="4"/>
  <c r="AI11" i="4" s="1"/>
  <c r="O35" i="5"/>
  <c r="U36" i="5"/>
  <c r="AH10" i="4"/>
  <c r="AI10" i="4" s="1"/>
  <c r="AM11" i="4"/>
  <c r="AD9" i="5"/>
  <c r="R32" i="6"/>
  <c r="AD34" i="5" l="1"/>
  <c r="AD40" i="5"/>
  <c r="AD16" i="5"/>
  <c r="AD10" i="5"/>
  <c r="AD22" i="5"/>
  <c r="AB14" i="5"/>
  <c r="AD14" i="5" s="1"/>
  <c r="AZ11" i="4"/>
  <c r="AN10" i="4"/>
  <c r="AS5" i="4"/>
  <c r="AB8" i="5"/>
  <c r="AD8" i="5" s="1"/>
  <c r="AN11" i="4"/>
  <c r="AN13" i="3"/>
  <c r="AZ9" i="4"/>
  <c r="AZ8" i="4"/>
  <c r="BB8" i="4" s="1"/>
  <c r="AS11" i="4"/>
  <c r="AD41" i="5"/>
  <c r="AS10" i="4"/>
  <c r="AD11" i="4"/>
  <c r="BA11" i="4"/>
  <c r="BB11" i="4" s="1"/>
  <c r="BA5" i="4"/>
  <c r="BB5" i="4" s="1"/>
  <c r="AD5" i="4"/>
  <c r="BA9" i="4"/>
  <c r="BB9" i="4" s="1"/>
  <c r="AD9" i="4"/>
  <c r="AN15" i="3"/>
  <c r="BA10" i="4"/>
  <c r="AD10" i="4"/>
  <c r="AZ10" i="4"/>
  <c r="BB1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Q6" authorId="0" shapeId="0" xr:uid="{00000000-0006-0000-0500-000001000000}">
      <text>
        <r>
          <rPr>
            <sz val="11"/>
            <color rgb="FF000000"/>
            <rFont val="Calibri"/>
            <family val="2"/>
            <scheme val="minor"/>
          </rPr>
          <t>por ser una meta de tipo creciente, mantemos el reporte de la línea base
	-User</t>
        </r>
      </text>
    </comment>
    <comment ref="R11" authorId="0" shapeId="0" xr:uid="{00000000-0006-0000-0500-000002000000}">
      <text>
        <r>
          <rPr>
            <sz val="11"/>
            <color rgb="FF000000"/>
            <rFont val="Calibri"/>
            <family val="2"/>
            <scheme val="minor"/>
          </rPr>
          <t>decreciente LB 36,2
	-User</t>
        </r>
      </text>
    </comment>
    <comment ref="R35" authorId="0" shapeId="0" xr:uid="{00000000-0006-0000-0500-000003000000}">
      <text>
        <r>
          <rPr>
            <sz val="11"/>
            <color rgb="FF000000"/>
            <rFont val="Calibri"/>
            <family val="2"/>
            <scheme val="minor"/>
          </rPr>
          <t>CRECIENTE LB 2112
	-User</t>
        </r>
      </text>
    </comment>
    <comment ref="R47" authorId="0" shapeId="0" xr:uid="{00000000-0006-0000-0500-000004000000}">
      <text>
        <r>
          <rPr>
            <sz val="11"/>
            <color rgb="FF000000"/>
            <rFont val="Calibri"/>
            <family val="2"/>
            <scheme val="minor"/>
          </rPr>
          <t>decreciente LB 38,3
	-User</t>
        </r>
      </text>
    </comment>
    <comment ref="R53" authorId="0" shapeId="0" xr:uid="{00000000-0006-0000-0500-000005000000}">
      <text>
        <r>
          <rPr>
            <sz val="11"/>
            <color rgb="FF000000"/>
            <rFont val="Calibri"/>
            <family val="2"/>
            <scheme val="minor"/>
          </rPr>
          <t>decreciente LB 19,7
	-User</t>
        </r>
      </text>
    </comment>
  </commentList>
</comments>
</file>

<file path=xl/sharedStrings.xml><?xml version="1.0" encoding="utf-8"?>
<sst xmlns="http://schemas.openxmlformats.org/spreadsheetml/2006/main" count="3566" uniqueCount="1494">
  <si>
    <t>SISTEMA INTEGRADO DE GESTION DISTRITAL  BAJO EL ESTÁNDAR MIPG</t>
  </si>
  <si>
    <t>PROCESO DIRECCIONAMIENTO ESTRATÉGICO</t>
  </si>
  <si>
    <t>Formato de programación y seguimiento al Plan Operativo Anual de Proyectos de Inversión</t>
  </si>
  <si>
    <t>Código: PE01-PR01-F01</t>
  </si>
  <si>
    <t>Versión: 10.0</t>
  </si>
  <si>
    <t>VERSIÓN :03</t>
  </si>
  <si>
    <t>Plan de Desarrollo</t>
  </si>
  <si>
    <t>Un nuevo contrato social y ambiental para la Bogotá del Siglo XXI_2020-2024</t>
  </si>
  <si>
    <t>Propósito del Plan de Desarrollo</t>
  </si>
  <si>
    <t>2. Cambiar nuestros hábitos de vida para reverdecer a Bogotá y adaptarnos y mitigar la crisis climática</t>
  </si>
  <si>
    <t>Programa Plan de Desarrollo</t>
  </si>
  <si>
    <t>35. Manejo y prevención de contaminación</t>
  </si>
  <si>
    <t>Indice</t>
  </si>
  <si>
    <t>Programa Estratégico</t>
  </si>
  <si>
    <t>7.  Cuidado y mantenimiento del ambiente construido</t>
  </si>
  <si>
    <t>Logro</t>
  </si>
  <si>
    <t xml:space="preserve">18.  Reducir la contaminación ambiental atmosférica, visual y auditiva y el impacto en morbilidad y mortalidad por esos factores </t>
  </si>
  <si>
    <t>Número y nombre del Proyecto de Inversión</t>
  </si>
  <si>
    <t>7583.  Implementación del sistema de transporte de bajas y cero emisiones para Bogotá D.C.</t>
  </si>
  <si>
    <t>Objetivo general del Proyecto de Inversión</t>
  </si>
  <si>
    <t>Promover mejores condiciones para un uso eficiente de modos de transporte en Bogotá y la región</t>
  </si>
  <si>
    <t>Código BPIN</t>
  </si>
  <si>
    <t>Dimensión MIPG</t>
  </si>
  <si>
    <t>Evaluación de Resultados</t>
  </si>
  <si>
    <t>Política MIPG</t>
  </si>
  <si>
    <t>Política de Gestión y Desempeño Institucional</t>
  </si>
  <si>
    <t>Subsecretaría Responsable</t>
  </si>
  <si>
    <t>Subsecretaría de Política de Movilidad</t>
  </si>
  <si>
    <t>Dependencia</t>
  </si>
  <si>
    <t>Ordenador de gasto</t>
  </si>
  <si>
    <t>Óscar Julián Gómez Cortés</t>
  </si>
  <si>
    <t>Período de seguimiento</t>
  </si>
  <si>
    <t>De</t>
  </si>
  <si>
    <t>Enero</t>
  </si>
  <si>
    <t>A</t>
  </si>
  <si>
    <t>Mayo</t>
  </si>
  <si>
    <t xml:space="preserve">ÍNDICE PROGRAMACIÓN APROBADA Y REGISTRADA EN SEGPLAN </t>
  </si>
  <si>
    <t>Documentos que deben ser usados como referencia para diligenciar la programación de metas y presupuesto:</t>
  </si>
  <si>
    <t>Herramienta de seguimiento
Plan Operativo Anual_POA
Secretaría Distrital de Movilidad</t>
  </si>
  <si>
    <t>1. Plan de Acción</t>
  </si>
  <si>
    <t>2. Ficha EBI</t>
  </si>
  <si>
    <t>3. PAA</t>
  </si>
  <si>
    <t xml:space="preserve">INSTRUCTIVO DE DILIGENCIAMIENTO: 
TODAS LAS CELDAS CUENTA CON LAS INSTRUCCIONES PARA SU DILIGENCIAMIENTO
</t>
  </si>
  <si>
    <t>Formato de Ficha Técnica del Indicador de la Secretaría Distrital de Movilidad</t>
  </si>
  <si>
    <t>Código: PE01-PR01-F11</t>
  </si>
  <si>
    <t>Versión: 1.0</t>
  </si>
  <si>
    <t>Hoja de vida del Indicador</t>
  </si>
  <si>
    <t>Datos básicos del indicador</t>
  </si>
  <si>
    <t>1. ID Indicador</t>
  </si>
  <si>
    <t xml:space="preserve">2.  Código y nombre del proceso </t>
  </si>
  <si>
    <t>PM01 _PLANEACIÓN DE TRANSPORTE E INFRAESTRUCTURA</t>
  </si>
  <si>
    <t>3. Tipo de Proceso</t>
  </si>
  <si>
    <t>MISIONAL</t>
  </si>
  <si>
    <t xml:space="preserve">4. Subsecretaría responsable </t>
  </si>
  <si>
    <t>SUBSECRETARIA DE POLITICA DE MOVILIDAD</t>
  </si>
  <si>
    <t>5. Dependencia responsable</t>
  </si>
  <si>
    <t>SUBDIRECCIÓN DE LA BICICLETA Y EL PEATÓN</t>
  </si>
  <si>
    <t>6. Tema/ Proyecto de inversión/ PDD</t>
  </si>
  <si>
    <t>POA _Proyecto 7583_Implementación del sistema de transporte de bajas y cero emisiones para Bogotá D.C.
Un Nuevo Contrato Social y Ambiental para la Bogotá del Siglo XXI
Meta 1: Realizar seguimiento 100% las acciones de la política pública de la bicicleta</t>
  </si>
  <si>
    <t>7. Nombre del indicador</t>
  </si>
  <si>
    <t xml:space="preserve">Porcentaje de acciones de Política Pública realizadas </t>
  </si>
  <si>
    <t>8. Fecha de creación</t>
  </si>
  <si>
    <t>01</t>
  </si>
  <si>
    <t>07</t>
  </si>
  <si>
    <t>2020</t>
  </si>
  <si>
    <t>10. Fin de la Serie</t>
  </si>
  <si>
    <t>31</t>
  </si>
  <si>
    <t>05</t>
  </si>
  <si>
    <t>2024</t>
  </si>
  <si>
    <t>9. Inicio de la serie</t>
  </si>
  <si>
    <t>02</t>
  </si>
  <si>
    <t>11. Meta para la vigencia</t>
  </si>
  <si>
    <t>12. Línea base</t>
  </si>
  <si>
    <t>N/A</t>
  </si>
  <si>
    <t xml:space="preserve">13. Observación a la magnitud propuesta para la Meta </t>
  </si>
  <si>
    <t>Fuente u origen de datos</t>
  </si>
  <si>
    <t>14. Fuente de datos No. 1</t>
  </si>
  <si>
    <t>Documentos internos de la Entidad - Plan Anual de Adquisiciones - Sistema "Registro Bici Bogotá"</t>
  </si>
  <si>
    <t>15. Tipo de formato</t>
  </si>
  <si>
    <t>Word - Excel</t>
  </si>
  <si>
    <t>16. Sistema de información</t>
  </si>
  <si>
    <t>17. Unidad de medida del indicador</t>
  </si>
  <si>
    <t>Porcentaje</t>
  </si>
  <si>
    <t>18. Tipo de anualización</t>
  </si>
  <si>
    <t>SUMA</t>
  </si>
  <si>
    <t>19. Tipología</t>
  </si>
  <si>
    <t>EFICACIA</t>
  </si>
  <si>
    <t>20. Frecuencia del reporte o periodicidad</t>
  </si>
  <si>
    <t>TRIMESTRAL</t>
  </si>
  <si>
    <t>21. Ultimo valor reportado</t>
  </si>
  <si>
    <t>22. Síntesis del indicador</t>
  </si>
  <si>
    <t>Indicador formulado con el propósito de dar cumpliliento a la meta 264 del PDD "Un Nuevo Contrato Social y Ambiental para la Bogotá del Siglo XXI"</t>
  </si>
  <si>
    <t>23. Objetivo del indicador</t>
  </si>
  <si>
    <t>Realizar seguimiento a  las acciones de Política Pública de la Bicicleta ejecutadas</t>
  </si>
  <si>
    <t>24. Metodología de medición</t>
  </si>
  <si>
    <t>Son las actividades ponderadas porcentualmente que en el periodo de reporte se culminaron y se registran en la hoja metas, actividades y tareas</t>
  </si>
  <si>
    <t>Cálculo del Indicador</t>
  </si>
  <si>
    <t>25. Fórmula de cálculo del indicador</t>
  </si>
  <si>
    <t>Numerador:  Porcentaje de avance en las acciones de seguimiento da la Política Pública de la Bicicleta ejecutadas / Denominador:  Porcentaje total de avance de acciones de seguimiento a la Política Pública de la Bicicleta programadas en la vigencia</t>
  </si>
  <si>
    <t>Información variables</t>
  </si>
  <si>
    <t>Variable 1</t>
  </si>
  <si>
    <t>Variable 2</t>
  </si>
  <si>
    <t>Variable 3</t>
  </si>
  <si>
    <t>Variable 4</t>
  </si>
  <si>
    <t xml:space="preserve">26.  Nombre de las variables </t>
  </si>
  <si>
    <t>Porcentaje de avance en las acciones de seguimiento da la Política Pública de la Bicicleta ejecutadas</t>
  </si>
  <si>
    <t>Porcentaje total de avance de acciones de seguimiento a la Política Pública de la Bicicleta programadas en la vigencia</t>
  </si>
  <si>
    <t>Plan de acción de la politica pública</t>
  </si>
  <si>
    <t>27. Unidad de medida de la variable</t>
  </si>
  <si>
    <t>PORCENTAJE</t>
  </si>
  <si>
    <t>28. Tipo de variable</t>
  </si>
  <si>
    <t xml:space="preserve">29.  Frecuencia de las variables </t>
  </si>
  <si>
    <t>Trimestral</t>
  </si>
  <si>
    <t>30. Origen de la variable</t>
  </si>
  <si>
    <t>Documentos internos de la Entidad - Plan Anual de Adquisiciones</t>
  </si>
  <si>
    <t>32. Descripción de la variable</t>
  </si>
  <si>
    <t>Forma de visualización del Indicador (Aplica para indicadores estadísticos)</t>
  </si>
  <si>
    <t>33.Tipo de gráfica</t>
  </si>
  <si>
    <t>No aplica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</si>
  <si>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</si>
  <si>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</si>
  <si>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</si>
  <si>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</si>
  <si>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</si>
  <si>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</si>
  <si>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</si>
  <si>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</si>
  <si>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</si>
  <si>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ANA MILENA GOMEZ GUZMAN</t>
  </si>
  <si>
    <t xml:space="preserve">OSCAR MAURICIO VELASQUEZ BOBADILLA </t>
  </si>
  <si>
    <t>CAMILO ANDRÉS ACEVEDO SANTOS
CRISTIAN LEANDRO BUITRAGO ZARABANDA</t>
  </si>
  <si>
    <t>SANDRA ESPINOSA
NATTALIA ROMERO</t>
  </si>
  <si>
    <t>43.  Control de cambios de la hoja de vida del Indicador</t>
  </si>
  <si>
    <t>Fecha</t>
  </si>
  <si>
    <t>Modificación a la Hoja de Vida del Indicador</t>
  </si>
  <si>
    <t>Versión hoja de vida del indicador</t>
  </si>
  <si>
    <t>POA _Proyecto 7583_ Implementación del sistema de transporte de bajas y cero emisiones para Bogotá D.C.
Un Nuevo Contrato Social y Ambiental para la Bogotá del Siglo XXI
Meta 2: Gestionar la implementación de un (1) Sistema de Bicicleta Pública (compartida)</t>
  </si>
  <si>
    <t>Porcentaje de avance  en la implementación de un (1) Sistema de Bicicleta Pública (compartida) alcanzado</t>
  </si>
  <si>
    <t>2</t>
  </si>
  <si>
    <t>Indicador formulado con el propósito de dar cumpliliento a la meta 266 del PDD "Un Nuevo Contrato Social y Ambiental para la Bogotá del Siglo XXI"</t>
  </si>
  <si>
    <t>Realizar la gestión para la implementación de un (1) Sistema de Bicicleta Pública (compartida)</t>
  </si>
  <si>
    <t>Numerador: Porcentaje de avance en la gestión para la implementación de un (1) Sistema de Bicicleta Pública (compartida) ejecutadas / Denominador: Porcentaje total de avance en la gestión para la implementación de un (1) Sistema de Bicicleta Pública (compartida)programadas en la vigencia</t>
  </si>
  <si>
    <t>Porcentaje de avance en la gestión para la implementación y seguimiento  de un (1) Sistema de Bicicleta Pública (compartida) ejecutadas</t>
  </si>
  <si>
    <t>BIBIANA SARMIENTO</t>
  </si>
  <si>
    <t>DIRECCIÓN DE INTELIGENCIA PARA LA MOVILIDAD</t>
  </si>
  <si>
    <t>Proyecto de Inversión: 7583 Implementación del sistema de transporte de bajas y cero emisiones para Bogotá D.C. Un Nuevo Contrato Social y Ambiental para la Bogotá del Siglo XXI
Meta 3:  Formular e implementar el 100% las acciones de la política pública de movilidad motorizada de cero y baja emisiones</t>
  </si>
  <si>
    <t>Pocentaje de formulación e implementación de las acciones de la política pública de movilidad motorizada de cero y baja emisiones</t>
  </si>
  <si>
    <t>5</t>
  </si>
  <si>
    <t>Documento interno a la entidad - PAA</t>
  </si>
  <si>
    <t xml:space="preserve">Excel </t>
  </si>
  <si>
    <t>Este indicador representa el grado de avance de la formulación e implementación de la Política pública de movilidad motorizada de cero y baja emisiones</t>
  </si>
  <si>
    <t>Monitorear el grado de cumplimiento de las acciones para la formulación e implementación de la política pública de movilidad motorizada de cero y baja emisiones</t>
  </si>
  <si>
    <t xml:space="preserve">Porcentaje de avance en las acciones  para la formulación e implementación de la política pública de movilidad motorizada de cero y baja emisiones ejecutadas </t>
  </si>
  <si>
    <t>Porcentaje de avance en las acciones  para la formulación e implementación de la política pública de movilidad motorizada de cero y baja emisiones ejecutadas</t>
  </si>
  <si>
    <t>Plan de acción de la política pública de movilidad motorizada de cero y baja emisiones</t>
  </si>
  <si>
    <t>Describe el avance porcentual de la formulación e implementación de la política pública de movilidad motorizada de cero y baja emisiones</t>
  </si>
  <si>
    <t>CRISTIAN QUINTERO</t>
  </si>
  <si>
    <t>FLOR AMALIA PÉREZ 
MARITZA RINCON MESA
JEIMMY LIZETH ENCISO</t>
  </si>
  <si>
    <t>ALEJANDRO SALAMANCA MORA</t>
  </si>
  <si>
    <t>DIRECCIÓN DE INTELIGENCIA PARA LA MOVILIDAD
SUBDIRECCIÓN DE TRANSPORTE PRIVADO</t>
  </si>
  <si>
    <t>Proyecto de Inversión: 7583 Implementación del sistema de transporte de bajas y cero emisiones para Bogotá D.C. Un Nuevo Contrato Social y Ambiental para la Bogotá del Siglo XXI
Meta 4: Fortalecer y hacer seguimiento al 100% de las políticas, planes, proyectos en el componente ambiental de movilidad</t>
  </si>
  <si>
    <t>Porcentaje de seguimiento a las políticas, planes, proyectos en el componente ambiental de movilidad</t>
  </si>
  <si>
    <t>Excel</t>
  </si>
  <si>
    <t>Este indicador representa el grado de avance de las Políticas, planes, proyectos en el componente ambiental de la movilidad</t>
  </si>
  <si>
    <t>Monitorear el grado de implementación de las acciones de seguimiento a las políticas, planes, proyectos en el componente ambiental de la movilidad ejecutadas.</t>
  </si>
  <si>
    <t xml:space="preserve">Porcentaje de avance en las acciones de seguimiento a las Políticas, planes, proyectos en el componente ambiental de la movilidad ejecutadas </t>
  </si>
  <si>
    <t xml:space="preserve"> Porcentaje de avance en las acciones de seguimiento a las Políticas, planes, proyectos en el componente ambiental de la movilidad ejecutadas</t>
  </si>
  <si>
    <t>Porcentaje de ejecución de la variable de acuerdo a la programación del PAA</t>
  </si>
  <si>
    <t>CRISTIAN QUINTERO MOLINA
FRANCISCO JAVIER VICTORIA JARAMILLO</t>
  </si>
  <si>
    <t>FLOR AMALIA PÉREZ 
MARITZA RINCON MESA
JEIMMY LIZETH ENCISO
CAMILO ANDRÉS ACEVEDO SANTOS
CRISTIAN LEANDRO BUITRAGO ZARABANDA</t>
  </si>
  <si>
    <t xml:space="preserve">LUIS ALFREDO CASTRO PEÑA </t>
  </si>
  <si>
    <t>POA _Proyecto 7583
Implementación del sistema de transporte de bajas y cero emisiones para Bogotá D.C.
Un Nuevo Contrato Social y Ambiental para la Bogotá del Siglo XXI
Meta 5: Ejecutar el 100% de acciones de fomento para mejorar la experiencia de viaje del peatón</t>
  </si>
  <si>
    <t>Porcentaje de acciones de fomento para mejorar la experiencia de viaje del peatón ejecutado</t>
  </si>
  <si>
    <t>Indicador formulado con el propósito de dar cumpliliento a la meta 271 del PDD "Un Nuevo Contrato Social y Ambiental para la Bogotá del Siglo XXI"</t>
  </si>
  <si>
    <t>Realizar las acciones relacionadas con el fomento para mejorar la experiencia de viaje del peatón ejecutadas</t>
  </si>
  <si>
    <t>Numerador: Porcentaje de avance en las acciones de fomento para mejorar la experiencia de viaje del peatón ejecutadas / Denominador: Porcentaje total de avance de acciones de seguimiento al Fomento para mejorar la experiencia de viaje del peatón programadas en la vigencia.</t>
  </si>
  <si>
    <t>Porcentaje de avance en las acciones de fomento para mejorar la experiencia de viaje del peatón ejecutadas</t>
  </si>
  <si>
    <t>Porcentaje total de avance de acciones de seguimiento al Fomento para mejorar la experiencia de viaje del peatón programadas en la vigencia.</t>
  </si>
  <si>
    <t>OSCAR MAURICIO VELASQUEZ BOBADILLA</t>
  </si>
  <si>
    <t>JULIANA ZAMBRANO</t>
  </si>
  <si>
    <t>POA _Proyecto 7583
Implementación del sistema de transporte de bajas y cero emisiones para Bogotá D.C.
Un Nuevo Contrato Social y Ambiental para la Bogotá del Siglo XXI
Meta 6:  Impulsar el 100% las acciones para adelantar un esquema de transporte alternativo y ambientalmente sostenible mediante el fomento de la micromovilidad</t>
  </si>
  <si>
    <t>Porcentaje de acciones de un esquema de transporte alternativo y ambientalmente sostenible mediante el fomento de la micromovilidad impulsado</t>
  </si>
  <si>
    <t>2023</t>
  </si>
  <si>
    <t>03</t>
  </si>
  <si>
    <t>Indicador formulado con el propósito de dar cumpliliento a la meta 267 del PDD "Un Nuevo Contrato Social y Ambiental para la Bogotá del Siglo XXI"</t>
  </si>
  <si>
    <t>Realizar las acciones para adelantar un esquema de transporte alternativo y ambientalmente sostenible mediante el fomento de la micromovilidad ejecutadas</t>
  </si>
  <si>
    <t>Numerador: Porcentaje de avance en las acciones para adelantar un esquema de transporte alternativo y ambientalmente sostenible mediante el fomento de la micromovilidad ejecutadas  / Denominador: Porcentaje total de avance de acciones para adelantar un esquema de transporte alternativo y ambientalmente sostenible mediante el fomento de la micromovilidad ejecutadas programadas en la vigencia.</t>
  </si>
  <si>
    <t>Porcentaje de avance en las acciones para adelantar un esquema de transporte alternativo y ambientalmente sostenible mediante el fomento de la micromovilidad ejecutadas</t>
  </si>
  <si>
    <t>Porcentaje total de avance de acciones para adelantar un esquema de transporte alternativo y ambientalmente sostenible mediante el fomento de la micromovilidad ejecutadas programadas en la vigencia.</t>
  </si>
  <si>
    <t>RODRIGO PERALTA DE ZUBIRÍA
LUIS RUBIO</t>
  </si>
  <si>
    <t>POA _Proyecto 7583
Implementación del sistema de transporte de bajas y cero emisiones para Bogotá D.C.
Un Nuevo Contrato Social y Ambiental para la Bogotá del Siglo XXI 
Meta PDD: 264_Aumentar en un 50% los viajes en bicicleta a través de la implementación de la política publica de la bicicleta</t>
  </si>
  <si>
    <t>Número de viajes en bicicleta</t>
  </si>
  <si>
    <t>Linea base 2019</t>
  </si>
  <si>
    <t>Encuesta de Movilidad</t>
  </si>
  <si>
    <t>Word</t>
  </si>
  <si>
    <t xml:space="preserve">Numero </t>
  </si>
  <si>
    <t>ANUAL</t>
  </si>
  <si>
    <t>Indicador establecido en el PDD Un Nuevo Contrato Social y Ambiental para la Bogotá del Siglo XXI</t>
  </si>
  <si>
    <t>Realizar las acciones para aumentar los viajes en bicicleta mediante la implementación  la politica pública de bicicleta</t>
  </si>
  <si>
    <t>Numero de viajes realizados en bicicleta durante la vigencia</t>
  </si>
  <si>
    <t>Numerador: Número de los viajes en bicicleta ejecutadas / Denominador: Número de viajes en bicilceta programadas en la vigencia.</t>
  </si>
  <si>
    <t xml:space="preserve">Número de los viajes en bicicleta ejecutadas </t>
  </si>
  <si>
    <t>Número de viajes en bicicleta programadas en la vigencia</t>
  </si>
  <si>
    <t>Número</t>
  </si>
  <si>
    <t>Anual</t>
  </si>
  <si>
    <t>JEIMMY LIZETH ENCISO
CRISTIAN LEANDRO BUITRAGO ZARABANDA
CAMILO ANDRÉS ACEVEDO</t>
  </si>
  <si>
    <t>CRISTIAN QUINTERO
RUBEN DARÍO CASTRO
SANDRA YAZMIN ESPINOSA</t>
  </si>
  <si>
    <t>Proyecto de Inversión: 7583 Implementación del sistema de transporte de bajas y cero emisiones para Bogotá D.C. Un Nuevo Contrato Social y Ambiental para la Bogotá del Siglo XXI
Meta PDD: 265_Generar las condiciones para aumentar a 6.500 los vehículos de cero y bajas emisiones en el parque automotor de Bogotá, incluyendo la implementación de 20 puntos públicos de carga rápida</t>
  </si>
  <si>
    <t>Número de vehículos de cero y bajas emisiones en el parque automotor de Bogotá</t>
  </si>
  <si>
    <t>Registro Administrativo - RDA</t>
  </si>
  <si>
    <t>Vehículos de cero y bajas emisiones en el parque automotor de Bogotá</t>
  </si>
  <si>
    <t>Realizar las acciones para aumentar los vehículos de cero y bajas emisiones en el parque automotor de Bogotá.</t>
  </si>
  <si>
    <t>Númerador: Número de vehículos de cero y bajas emisiones registrados en el RDA/ Denominador: Número de vehículos de cero y bajas emisiones programados</t>
  </si>
  <si>
    <t>Número de vehículos de cero y bajas emisiones registrados en el RDA</t>
  </si>
  <si>
    <t>Número de vehículos de cero y bajas emisiones programados</t>
  </si>
  <si>
    <t>Documento interno a la entidad - Ficha técnica del proyecto 7583</t>
  </si>
  <si>
    <t>Número de vehículos de cero y bajas emisiones registrados en el periodo de reporte en el Registro Distrital Automotor</t>
  </si>
  <si>
    <t>Número de vehículos de cero y bajas emisiones programados en la vigencia</t>
  </si>
  <si>
    <t>DIANA CAROLINA DURAN</t>
  </si>
  <si>
    <t xml:space="preserve">Proyecto de Inversión: 7583 Implementación del sistema de transporte de bajas y cero emisiones para Bogotá D.C. Un Nuevo Contrato Social y Ambiental para la Bogotá del Siglo XXI
Meta PDD:265_ Generar las condiciones para aumentar a 6.500 los vehículos de cero y bajas emisiones en el parque automotor de Bogotá, incluyendo la implementación de 20 puntos </t>
  </si>
  <si>
    <t>Número de puntos públicos de carga rápida implementados</t>
  </si>
  <si>
    <t>ENEL-Codensa</t>
  </si>
  <si>
    <t>Dato entregado por el operador ENEL-Codensa</t>
  </si>
  <si>
    <t>UNIDAD</t>
  </si>
  <si>
    <t>Puntos públicos de carga rápida implementados en la ciudad</t>
  </si>
  <si>
    <t>Realizar las acciones para aumentar el número de  puntos públicos de carga rápida implementados</t>
  </si>
  <si>
    <t>Númerador: Número de puntos públicos de carga rápida implementados/Denominador: Número de puntos públicos de carga rápida programados</t>
  </si>
  <si>
    <t>Número de puntos públicos de carga rápida programados</t>
  </si>
  <si>
    <t xml:space="preserve">Número de puntos de carga rápida implementados en el periodo de reporte en el </t>
  </si>
  <si>
    <t>Número de puntos de carga rápida programados en la vigencia</t>
  </si>
  <si>
    <t>POA _Proyecto 7583
Implementación del sistema de transporte de bajas y cero emisiones para Bogotá D.C.
Un Nuevo Contrato Social y Ambiental para la Bogotá del Siglo XXI
Meta PDD: 266_Gestionar la implementación de un sistema de bicicletas públicas</t>
  </si>
  <si>
    <t xml:space="preserve">Porcentaje de avance en la implementación de un sistema de bicicletas públicas </t>
  </si>
  <si>
    <t xml:space="preserve"> Gestionar la implementación de un sistema de bicicletas públicas
</t>
  </si>
  <si>
    <t>Realizar las acciones de avance en la gestión para implementar un sistema de bicicletas públicas</t>
  </si>
  <si>
    <t>Numerador: Porcentaje de avance en las acciones  para implementar un sistema de bicicletas públicas  / Denominador: Porcentaje  programado de avance en las acciones para implementar un sistema de bicicletas públicas</t>
  </si>
  <si>
    <t>Porcentaje de avance en las acciones  para implementar un sistema de bicicletas públicas</t>
  </si>
  <si>
    <t>Porcentaje  programado de avance en las acciones para implementar un sistema de bicicletas públicas</t>
  </si>
  <si>
    <t>POA _Proyecto 7583
Implementación del sistema de transporte de bajas y cero emisiones para Bogotá D.C.
Un Nuevo Contrato Social y Ambiental para la Bogotá del Siglo XXI
267_Impulsar un esquema de transporte alternativo y ambientalmente sostenible mediante el fomento de la micromovilidad a través del uso de patinetas y bicicletas eléctricas como un medio de transporte que usa adecuadamente el espacio público y facilita la interconexión con el sistema masivo de servicio público</t>
  </si>
  <si>
    <t xml:space="preserve"> Porcentaje de implementación de la estrategia de fomento de la micromovilidad </t>
  </si>
  <si>
    <t>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</si>
  <si>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Realizar las acciones para un esquema de transporte alternativo y ambientalmente sostenible mediante el fomento de la micro movilidad a través del uso de patinetas y bicicletas eléctricas</t>
  </si>
  <si>
    <t xml:space="preserve">Numerador: Porcentaje de avance ejecutado de las acciones en la implementación de la estrategia para el fomento de la micro movilidad/ Denominador: Porcentaje de avance programado de las acciones en la implementación de la estrategia para el fomento de la micro movilidad </t>
  </si>
  <si>
    <t>Porcentaje de avance ejecutado de las acciones en la implementación de la estrategia para el fomento de la micro movilidad</t>
  </si>
  <si>
    <t xml:space="preserve">Porcentaje de avance programado de las acciones en la implementación de la estrategia para el fomento de la micro movilidad </t>
  </si>
  <si>
    <t>DIRECCIÓN DE INTELIGENCIA PARA LA MOVILIDAD
SUBIRECCIÓN DE TRANSPORTE PRIVADO</t>
  </si>
  <si>
    <t xml:space="preserve">POA _Proyecto 7583
Implementación del sistema de transporte de bajas y cero emisiones para Bogotá D.C.
Un Nuevo Contrato Social y Ambiental para la Bogotá del Siglo XXI
271_Reducir en el 10% como promedio ponderado ciudad, la concentración de material particulado PM10 y PM2.5, mediante la implementación del Plan de Gestión Integral  de Calidad de Aire (Aporte de Movilidad a meta del Sector Ambiente).
</t>
  </si>
  <si>
    <t xml:space="preserve">
288_ Concentración promedio ponderado de ciudad de material particulado PM 10</t>
  </si>
  <si>
    <t>PM10_ 34,7</t>
  </si>
  <si>
    <t>PM 10_ 38,3 µg/m3</t>
  </si>
  <si>
    <t>Fuente: Secretaría Distrital de Ambiente</t>
  </si>
  <si>
    <t>DECRECIENTE</t>
  </si>
  <si>
    <t>Medición de la concentración promedio ponderado de ciudad de material particulado PM 10 que adelanta la Secretaría Distrital de Ambiente</t>
  </si>
  <si>
    <t>Realizar las acciones para un reducir  material particulado PM10 y PM2.5, mediante la implementación del Plan de Gestión Integral  de Calidad de Aire.</t>
  </si>
  <si>
    <t xml:space="preserve">La Secretaría Distrital de Ambiente genera el resultado cuantitativo de los datos, y desde la  Secretaria Distrital de Movilidad se complementa en la parte cualitativa  a través de  la meta 4 y 5  del proyecto de inversión  del 7583 </t>
  </si>
  <si>
    <t>CRISTIAN QUINTERO
VALENTINA ACUÑA GARCIA</t>
  </si>
  <si>
    <t>POA _Proyecto 7583
Implementación del sistema de transporte de bajas y cero emisiones para Bogotá D.C.
Un Nuevo Contrato Social y Ambiental para la Bogotá del Siglo XXI
271_Reducir en el 10% como promedio ponderado ciudad, la concentración de material particulado PM10 y PM2.5, mediante la implementación del Plan de Gestión Integral  de Calidad de Aire (Aporte de Movilidad a meta del Sector Ambiente).</t>
  </si>
  <si>
    <t xml:space="preserve">
 Concentración promedio ponderado de ciudad de material particulado PM 2,5</t>
  </si>
  <si>
    <t>PM_2,5_17,8</t>
  </si>
  <si>
    <t>PM2,5_19,7  µg/m3</t>
  </si>
  <si>
    <t>Medición de la concentración promedio ponderado de ciudad de material particulado PM 2,5 que adelanta la Secretaría Distrital de Ambiente</t>
  </si>
  <si>
    <t xml:space="preserve"> h</t>
  </si>
  <si>
    <t>RODRIGO PERALTA
JULIANA ZAMBRANO</t>
  </si>
  <si>
    <t>POA _Proyecto 7583
Implementación del sistema de transporte de bajas y cero emisiones para Bogotá D.C.
Un Nuevo Contrato Social y Ambiental para la Bogotá del Siglo XXI
Meta PDD:  381_Construir 280 km. de ciclorrutas</t>
  </si>
  <si>
    <t>Kilómetros de ciclovía temporal en operación</t>
  </si>
  <si>
    <t>NÚMERO</t>
  </si>
  <si>
    <t>km de ciclo vía temporal necesarios en la ciudad</t>
  </si>
  <si>
    <t>Realizar acciones para generar los km de ciclo vía temporal necesarios en la ciudad</t>
  </si>
  <si>
    <t>Número de Kilometros de Ciclovia Temporal</t>
  </si>
  <si>
    <t>Kilometros de Ciclovia Temporal</t>
  </si>
  <si>
    <t>SEBASTIAN POSADA
JENIFFER NIÑO SALAZAR</t>
  </si>
  <si>
    <t>POA _Proyecto 7583
Implementación del sistema de transporte de bajas y cero emisiones para Bogotá D.C.
Un Nuevo Contrato Social y Ambiental para la Bogotá del Siglo XXI
388_Implementar 5.000 cupos de cicloparqueaderos</t>
  </si>
  <si>
    <t>Número de cupos de cicloparquederos gestionados en infraestructura pública</t>
  </si>
  <si>
    <t xml:space="preserve">Para el número de cupos de cicloparqueaderos reportados en infraestructura pública durante la vigencia 2020, 2021, 2022 y 2023, se tienen en cuenta las gestiones que se adelantan desde varios frentes, estas incluyen la cantidad de cupos permanentes (No incluye cupos de frentes de obra) que reporta el IDU dentro de la meta 388 (implementar 5000 cupos de cicloparqueaderos), adicional a ello, se involucra los cupos de las entidades públicas, Sellos de Calidad, y el inventario parcial de cupos de cicloparqueaderos en espacio público (entre estos, parques, plazas y plazoletas), equipamientos distritales </t>
  </si>
  <si>
    <t>Realizar acciones para aumentar la oferta de cicloparqueaderos en la Ciudad</t>
  </si>
  <si>
    <t>Numerador: Numero de acciones ejecutadas con el sector público en gestión de cicloparquederos / Denominador: Numero de acciones programadas con el sector público en gestión de cicloparquederos</t>
  </si>
  <si>
    <t xml:space="preserve">Numero de acciones adelantadas con el sector privado en gestión de cicloparquederos </t>
  </si>
  <si>
    <t>Numero de acciones programadas con el sector privado en gestión de cicloparquederos</t>
  </si>
  <si>
    <t>ANGIE LORENA ZARATE</t>
  </si>
  <si>
    <t>Porcentaje de avance de las acciones para aumentar el número de cupos de cicloparqueaderos en infraestructura privada</t>
  </si>
  <si>
    <t>porcentaje de acciones para aumentar el número de cupos de cicloparquederos gestionados en infraestructura privada</t>
  </si>
  <si>
    <t>Numerador: Numero de acciones ejecutadas con el sector privado en gestión de cicloparquederos / Denominador: Numero de acciones programadas con el sector privado en gestión de cicloparquederos</t>
  </si>
  <si>
    <t>CUADRO DE CONTROL VIGENCIA</t>
  </si>
  <si>
    <t>Actividades (bienes y servicios entregados a los ciudadanos)</t>
  </si>
  <si>
    <t>Tareas_Actividades secundarias</t>
  </si>
  <si>
    <t>Ene-Mar</t>
  </si>
  <si>
    <t>Abr-Jun</t>
  </si>
  <si>
    <t>Jul-Sep</t>
  </si>
  <si>
    <t>Oct-Dic</t>
  </si>
  <si>
    <t>TAREAS VIGENCIA</t>
  </si>
  <si>
    <t>ACTIVIDADES VIGENCIA</t>
  </si>
  <si>
    <t>No. META</t>
  </si>
  <si>
    <t>DESCRIPCIÓN META</t>
  </si>
  <si>
    <t>No. Actividad</t>
  </si>
  <si>
    <t>Descripción de la Actividad</t>
  </si>
  <si>
    <t>% Ponderación Actividad</t>
  </si>
  <si>
    <t>No. de la tarea</t>
  </si>
  <si>
    <t>Descripción de la tarea</t>
  </si>
  <si>
    <t>% Ponderación de la tarea</t>
  </si>
  <si>
    <t>% Avance actividades período</t>
  </si>
  <si>
    <t>% Avance tareas perído</t>
  </si>
  <si>
    <t>% Avance tareas período</t>
  </si>
  <si>
    <t>TOTAL TAREAS PROGRAMADO VIGENCIA</t>
  </si>
  <si>
    <t>% AVANCE TAREAS VIGENCIA</t>
  </si>
  <si>
    <t>PROGRAMADO ACTIVIDAD VIGENCIA</t>
  </si>
  <si>
    <t>EJECUTADO ACTIVIDAD VIGENCIA</t>
  </si>
  <si>
    <t>% AVANCE ACTIVIDADES VIGENCIA</t>
  </si>
  <si>
    <t>Realizar seguimiento 100% las acciones de la política pública de la bicicleta</t>
  </si>
  <si>
    <t>1.1</t>
  </si>
  <si>
    <t>Realizar el seguimiento, reporte, monitoreo y evaluación de las acciones establecidas en la Política Pública de la Bicicleta de la Ciudad</t>
  </si>
  <si>
    <t xml:space="preserve">Contratación del equipo técnico para desarrollar las acciones de seguimiento e implementación de la Política Pública de Bicicleta </t>
  </si>
  <si>
    <t>Realizar el seguimiento e implementación de los 4 objetivos específicos de la Política Pública de la Bicicleta</t>
  </si>
  <si>
    <t>1.2</t>
  </si>
  <si>
    <t>Divulgar en medios masivos, comunitarios o alternativos de comunicación, las actividades relacionadas con la implementación de la Política Pública de la Bicicleta</t>
  </si>
  <si>
    <t>Generar los estudios previos, documentos técnicos y supervisión del contrato que se derive de la contratación de la divulgación en medios masivo de las actividades relacionadas con la implementación de la Política Pública de la Bicicleta</t>
  </si>
  <si>
    <t>Gestionar la implementación de un (1) Sistema de Bicicleta Pública (compartida)</t>
  </si>
  <si>
    <t>2.1</t>
  </si>
  <si>
    <t>Realizar la revisión, seguimiento, monitoreo y evaluación de la  implementación del Sistema de Bicicleta Pública</t>
  </si>
  <si>
    <t>Contratación del equipo técnico, para desarrollar las acciones relacionadas con la  implementación del Sistema de Bicicleta Pública</t>
  </si>
  <si>
    <t>Realizar el seguimiento a la implementación y operación del Sistema de Bicicleta Pública (compartida)</t>
  </si>
  <si>
    <t>Realizar la coordinación interinstitucional y atender las peticiones de la ciudadania, para la implementación y operación del Sistema de Bicicleta Pública (compartida)</t>
  </si>
  <si>
    <t>Verificar el cumplimiento de la entrega de productos y servicios asociados a la implementación del Sistema de Bicicleta Pública (compartida)</t>
  </si>
  <si>
    <t>Formular e implementar el 100% las acciones de la política pública de movilidad motorizada de cero y baja emisiones</t>
  </si>
  <si>
    <t>Realizar seguimiento a los proyectos de gestión de la demanda, las medidas de movilidad sostenible y el sistema de transporte público y privado de Bogotá .</t>
  </si>
  <si>
    <t>Realizar  la contratación de los profesionales. SPM61-SPM-63</t>
  </si>
  <si>
    <t>Apoyar la formulación de la Política Pública de Movilidad Motorizada de Cero y
Bajas Emisiones y las estrategias derivadas que promuevan la renovación tecnológica de los modos motorizados en la ciudad</t>
  </si>
  <si>
    <t>Fortalecer y hacer seguimiento al 100% de las políticas, planes, proyectos en el componente ambiental de movilidad</t>
  </si>
  <si>
    <t>4.1</t>
  </si>
  <si>
    <t>Realizar seguimiento a la implementación de tecnologías vehiculares de cero emisiones, mejoras en eficiencia energética y desarrollo de políticas y estrategias para la reducción de emisiones contaminantes</t>
  </si>
  <si>
    <t>Realizar  la contratación de los profesionales. SPM-59, SPM-60, SPM-62, SPM-70, SPM-72 Y SPM-82</t>
  </si>
  <si>
    <t>Apoyar en la gestión de la formulación de proyectos para el impulso de la movilidad de cero y bajas emisiones y la eficiencia energética en el sector transporte</t>
  </si>
  <si>
    <t>Ejecutar el 100% de acciones de fomento para mejorar la experiencia de viaje del peatón</t>
  </si>
  <si>
    <t>5.1</t>
  </si>
  <si>
    <t>Realizar el seguimiento, reporte, monitoreo y evaluación de las acciones de fomento para mejorar la experiencia de viaje del peatón</t>
  </si>
  <si>
    <t>Contratación del equipo técnico para desarrollar las acciones de fomento para mejorar la experiencia de viaje del peatón</t>
  </si>
  <si>
    <t>Realizar el seguimiento e implementación de acciones en materia de señalización, intervenciones en calzadas y acciones pedagógicas, para mejorar la experiencia de viaje del peatón</t>
  </si>
  <si>
    <t>5.2</t>
  </si>
  <si>
    <t>Divulgar en medios masivos, comunitarios o alternativos de comunicación, las acciones de fomento para mejorar la experiencia de viaje del peatón</t>
  </si>
  <si>
    <t>Generar los estudios previos, documentos técnicos y supervisión del contrato que se derive de la contratación de la divulgación en medios masivo de  las acciones de fomento para mejorar la experiencia de viaje del peatón</t>
  </si>
  <si>
    <t>Impulsar el 100% las acciones para adelantar un esquema de transporte alternativo y ambientalmente sostenible mediante el fomento de la micromovilidad</t>
  </si>
  <si>
    <t>6.1</t>
  </si>
  <si>
    <t>-</t>
  </si>
  <si>
    <t>Ubicación estratégica</t>
  </si>
  <si>
    <t>Marcadores a Nivel Táctico</t>
  </si>
  <si>
    <t>Código Meta Plan de Desarrollo
(Combine acorde al total de metas proyecto asociadas a la meta)</t>
  </si>
  <si>
    <t>Meta Plan de Desarrollo
(Combine acorde al total de metas proyecto asociadas a la meta)</t>
  </si>
  <si>
    <t>Metas Proyecto de Inversión</t>
  </si>
  <si>
    <t>El avance en la magnitud corresponde al avance en las actividades?</t>
  </si>
  <si>
    <t>Análisis cualitativo acumulado meta</t>
  </si>
  <si>
    <t>Meta Vigencia</t>
  </si>
  <si>
    <t>Componente asociado a la Misión</t>
  </si>
  <si>
    <t>Componente asociado a la Vision</t>
  </si>
  <si>
    <t>Objetivo Estratégico</t>
  </si>
  <si>
    <t>Objetivos de los Sistemas de Gestión:
OSGC (Calidad), OSGGA (Ambiental), OSGAS (Antisoborno), OSGSST (Seguridad y Salud en el Trabajo), OSGSI (Seguridad de la Información) y OSGCN (Continuidad de Negocio)</t>
  </si>
  <si>
    <t>Componente_ Plan Maestro de Movilidad</t>
  </si>
  <si>
    <t xml:space="preserve"> PMR
OBJETIVO  PRODUCTO/TRAZADOR PRESUPUESTAL</t>
  </si>
  <si>
    <t>Objetivos de Desarrollo Sostenible _ODS</t>
  </si>
  <si>
    <t>Meta Objetivo de Desarrollo Sostenible_ODS</t>
  </si>
  <si>
    <t>Meta Trazadora</t>
  </si>
  <si>
    <t>Meta Estratégica</t>
  </si>
  <si>
    <t>Plan de Acción de Política Pública</t>
  </si>
  <si>
    <t>Código del Producto (MGA)</t>
  </si>
  <si>
    <t>Indicador de Producto (MGA)</t>
  </si>
  <si>
    <t>No. Meta</t>
  </si>
  <si>
    <t>Descripción_Meta</t>
  </si>
  <si>
    <t>Magnitud de la Meta_Vigencia</t>
  </si>
  <si>
    <t>% Avance Meta Período</t>
  </si>
  <si>
    <t>Avance Cualitativo de meta, actividades y tareas (Precisar resultados y calidad de los bienes y Servicios entregados en beneficio de la ciudadanía)</t>
  </si>
  <si>
    <t>Nombre de Evidencias</t>
  </si>
  <si>
    <t>Avances y Logros</t>
  </si>
  <si>
    <t>Retrasos y Soluciones</t>
  </si>
  <si>
    <t>Población beneficiada</t>
  </si>
  <si>
    <t>Programado Meta Vigencia</t>
  </si>
  <si>
    <t>Ejecutado Meta Vigencia</t>
  </si>
  <si>
    <t>% Avance Meta Vigencia</t>
  </si>
  <si>
    <t>Aporta ó está relacionada PMR</t>
  </si>
  <si>
    <t xml:space="preserve">Objetivo </t>
  </si>
  <si>
    <t>Indicador de Objetivo</t>
  </si>
  <si>
    <t>Producto</t>
  </si>
  <si>
    <t>Indicador de Producto</t>
  </si>
  <si>
    <t>Tazador Presupuestal</t>
  </si>
  <si>
    <t>Indicador</t>
  </si>
  <si>
    <t>Meta PDD/Meta Proeycto de inversión</t>
  </si>
  <si>
    <t>2. Contribuye potencianado la productividad, la competitividad y la integración de Bogotá y la región</t>
  </si>
  <si>
    <t>4. Ser referente mundial en el incremento de la satisfacción en las experiencias de viaje</t>
  </si>
  <si>
    <t>3. Generar e implementar políticas de movilidad basadas en el análisis de datos fomentando la productividad, eficiencia y bienestar de la ciudad.</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</si>
  <si>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</si>
  <si>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Transporte No Motorizado</t>
  </si>
  <si>
    <t>Aporta (magnitud)</t>
  </si>
  <si>
    <t>8. Mejorar la calidad de vida de los habitantes en cuanto a movilidad y factores asociados</t>
  </si>
  <si>
    <t xml:space="preserve">4. Número de viajes realizados en bicicleta </t>
  </si>
  <si>
    <t>TPIEG/TPCC/TPJ</t>
  </si>
  <si>
    <t>11. Ciudades y comunidades sostenibles</t>
  </si>
  <si>
    <t>11.2. 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t>
  </si>
  <si>
    <t>NO</t>
  </si>
  <si>
    <t>SI</t>
  </si>
  <si>
    <t>Politica Pública Salud Ambiental</t>
  </si>
  <si>
    <t>Documentos de planeación</t>
  </si>
  <si>
    <t>Aumentar en un 50% los viajes en bicicleta a través de la implementación de la política publica de la bicicleta</t>
  </si>
  <si>
    <t>El avance cualitativo de esta meta proyecto se presenta con base en el desarrollo de los objetivos específicos de la política pública de la bicicleta así: 
1. Más seguridad personal: 
Durante el primer trimestre se ha registrado un total de 20.743 Bicicletas (Fecha de consulta: 01/04/2024) y se han realizado 77 jornadas en via de promoción del regsistro Bici.
2. Mayor seguridad vial: 
Desde la Subdirección de la Bicicleta y el Peatón se apoya la realización de acciones de comunicación y pedagogía dirigidas a todos los actores viales con el objetivo de promover hábitos, comportamientos y conductas protectoras y autoprotectoras de la vida en las vías,
3. Más y mejores viajes en bicicleta: 
En los temas de infraestructura se mantuvo el apoyo de la Subdirección de la Bicicleta y el Peatón en implementación de los Documentos Técnicos de Soporte – DTS para la construcción de nueva cicloinfraestructura por parte de la SDM. Además avanzó en la elaboración de la metodología para la priorización de intervenciones de cicloinfraestructura para próximas vigencias
Se apoyó técnicamente con la operación de ciclovías temporales que a marzo de 2024 tiene una extensión de 3 km.
Se realizó la gestión de cicloparqueaderos en:
Infraestructura pública: Se gestionaron 1.648 cupos en correspondientes a la retribución del Sistema de bicicletas compartidas, se realizó visita técnica al Museo Nacional, y se realizó trámite con el terminal de transporte para la implementación de cicloparqueaderos, bajo la estrategia de zona de parqueo pago.
Infraestructura privada: Se acogió la empresa TEMBICI a la estrategia del plan Marshall con 20 cupos, se realizaron visitas técnicas a sedes de COMPESAR, y se realizó comité de la estrategia Plan Marshal junto con la Secretaría de Hacienda, la Secretaría de Gobierno y el IDU.
4.Más bici para todas y todos:  
En el primer trimestre de la vigencia se llevaron a cabo dos sesiones de la comisión intersectorial de la bicicleta; una sesión extraordinaria el 20 de febrero de 2024 y una sesión ordinaria el 14 de marzo de 2024.</t>
  </si>
  <si>
    <t>1. Más seguridad personal: 
Reporte Registro bici Microsoft Power BI 
https://app.powerbi.com/view?r=eyJrIjoiMjJmMjI2NWYtNjRmOC00MTJjLWJkY2MtMjNjNjNjNGE1MWY0IiwidCI6IjFjMTg4ZWY2LTllOGYtNGQ5My04YjhjLWM4Njg4ZWFiYTAyYiIsImMiOjR9
2. Mayor seguridad vial: 
Fotrografias de las accesiones de comunicación y pedagogia realizadas.
3. Más y mejores viajes en bicicleta: 
DTS - Matriz de seguimiento
Ciclovias temporales - Mapa
Cicloparquederos - Actas, correos y fotrografias.
4.Más bici para todas y todos:  
Comisión intersectorial de la bicicleta; Listas de asistencia</t>
  </si>
  <si>
    <t>El avance cualitativo de esta meta proyecto se presenta con base en el desarrollo de los objetivos específicos de la política pública de la bicicleta así: 
1. Más seguridad personal: 
Durante el mes de abril se regsitraron 6.104 bicicletas y en mayo 7.169 para un total en el bimestre de 13.273 bicicletas (Fecha de consulta 31/05/2024) y se han realizado 44 jornadas en via de promoción del registro Bici.
2. Mayor seguridad vial: 
Desde la Subdirección de la Bicicleta y el Peatón se apoya la realización de acciones de comunicación y pedagogía dirigidas a todos los actores viales con el objetivo de promover hábitos, comportamientos y conductas protectoras y autoprotectoras de la vida en las vías.
3. Más y mejores viajes en bicicleta: 
*En los temas de infraestructura se realizaron las siguientes actividades:
-Se mantuvo el apoyo de la Subdirección de la Bicicleta y el Peatón en implementación de los Documentos Técnicos de Soporte – DTS para la construcción de nueva cicloinfraestructura por parte de la SDM.
- Se avanzó en la etapa de prefactibilidad del proyecto Bloomberg mediante la toma de información (aforos de bicicletas y peatones) de una intervención temprana en dos intersecciones en la CL 38 C Sur con Carrera 68M y Calle 38C Sur con Carrera 79C. De igual forma, se viene trabajando en la definición de parámetros de métricas para establecer línea base e indicadores de seguimiento.
-Se avanzó en la elaboración de la metodología para la priorización de intervenciones de cicloinfraestructura para próximas vigencias
* Se apoyó técnicamente con la operación de ciclovías temporales que a mayo de 2024 tiene una extensión de 3 km.
* Se realizó la gestión de cicloparqueaderos en:
-Infraestructura publica: Se gestionaron 24 cupos correspondientes a la estrategia de sellos de calidad en  el Centro de Desarrollo Comunitario Lago Timiza.
Se gestiono visita de diagnóstico y verificación para obtención de sellos de calidad del Ministerio de Hacienda.
-Infraestructura privada: Se gestionaron 987 cupos en correspondientes a la estrategia de sellos de calidad en 7 establecimientos.
Se gestionaron las visitas de diagnóstico y verificación para obtención de sellos de calidad de las empresas: U, El Rosario, Empresa de Seguridad San Martin, Telecomunicaciones. WOM
4.Más bici para todas y todos:  
Durante el periodo (abril-mayo) se realizaron las siguientes actividades
*Apoyo al proceso de elecciones atípicas para las 9 localidades restantes, proceso de elecciones en curso que finalizará el 28 de junio.
*Construcción de nuevo convenio entre SDM-SDCRD para dar inicio a la nueva convocatoria, se resalta la inclusión de temas peatonales y consejos locales en esta nueva vigencia
*Apoyo en la construcción del plan estratégico para el seguimiento del Plan especial de salvaguardia y la consolidación del mecanismo de gestión.</t>
  </si>
  <si>
    <t>1. Más seguridad personal: 
Reporte Registro bici Microsoft Power BI 
https://app.powerbi.com/view?r=eyJrIjoiMjJmMjI2NWYtNjRmOC00MTJjLWJkY2MtMjNjNjNjNGE1MWY0IiwidCI6IjFjMTg4ZWY2LTllOGYtNGQ5My04YjhjLWM4Njg4ZWFiYTAyYiIsImMiOjR9
2. Mayor seguridad vial: 
Fotrografias de las accesiones de comunicación y pedagogia realizadas.
3. Más y mejores viajes en bicicleta: 
DTS - Documento
Ciclovias temporales - Mapa
Cicloparquederos - Actas, correos y fotrografias.
4.Más bici para todas y todos:  
Listas de asistencia (Comisión intersectorial de la bicicleta)
Correos y Documentos previos
https://drive.google.com/drive/folders/16xCGIpC9NCw3AcA8EhKuIledIG_fkmi6?usp=drive_link</t>
  </si>
  <si>
    <t xml:space="preserve">El avance cualitativo de esta meta proyecto se presenta con base en el desarrollo de los objetivos específicos de la política pública de la bicicleta así: 
1. Más seguridad personal: 
Durante el  año 2024 se han registrado un total de 34.016 Bicicletas (Fecha de consulta: 31/05/2024) y se han realizado121 jornadas en via de promoción del regsistro Bici. (Fecha de consulta 31/05/2024) 
2. Mayor seguridad vial: 
Desde la Subdirección de la Bicicleta y el Peatón se apoya la realización de acciones de comunicación y pedagogía dirigidas a todos los actores viales con el objetivo de promover hábitos, comportamientos y conductas protectoras y autoprotectoras de la vida en las vías,
3. Más y mejores viajes en bicicleta: 
*En los temas de infraestructura se realizaron las siguientes actividades:
-Se mantuvo el apoyo de la Subdirección de la Bicicleta y el Peatón en implementación de los Documentos Técnicos de Soporte – DTS para la construcción de nueva cicloinfraestructura por parte de la SDM.
- Se avanzó en la etapa de prefactibilidad del proyecto Bloomberg mediante la toma de información (aforos de bicicletas y peatones) de una intervención temprana en dos intersecciones en la CL 38 C Sur con Carrera 68M y Calle 38C Sur con Carrera 79C. De igual forma, se viene trabajando en la definición de parámetros de métricas para establecer línea base e indicadores de seguimiento.
-Se avanzó en la elaboración de la metodología para la priorización de intervenciones de cicloinfraestructura para próximas vigencias.
*Se apoyó técnicamente con la operación de ciclovías temporales que a mayo de 2024 tiene una extensión de 3 km.
*Se realizó la gestión de cicloparqueaderos en: Infraestructura pública: 1.672 cupos y en infraestructura privada:1.007 cupos.
4.Más bici para todas y todos:  
Durante el 2024 se realizarón las siguientes actividades
-Dos sesiones de la comisión intersectorial de la bicicleta; una sesión extraordinaria el 20/02/2024 y una sesión ordinaria el 14/03/2024.
-Apoyo al proceso de elecciones atípicas para las 9 localidades restantes, proceso de elecciones en curso que finalizará el 28 de junio. 
-Construcción de nuevo convenio entre SDM-SDCRD para dar inicio a la nueva convocatoria
-Apoyo en la construcción del plan estratégico para el seguimiento del Plan especial de salvaguardia y la consolidación del mecanismo de gestión. </t>
  </si>
  <si>
    <t xml:space="preserve">No se presenta retraso </t>
  </si>
  <si>
    <t>La implementación del proyecto tiene como área de intervención el Distrito Capital y la Región.</t>
  </si>
  <si>
    <t>8. Servicio de gestión para la movilidad en la ciudad</t>
  </si>
  <si>
    <t>12. Porcentaje de avance  en la implementación de un (1) Sistema de Bicicleta Pública (compartida) alcanzado</t>
  </si>
  <si>
    <t>Construir 280 km. de ciclorrutas</t>
  </si>
  <si>
    <t xml:space="preserve">13. Porcentaje de avance  en la implementación de un (1) Sistema de Bicicleta Pública (compartida) alcanzado y 14. Número de cupos de cicloparquederos gestionados en infraestructura privada
</t>
  </si>
  <si>
    <t>Cicloparqueaderos</t>
  </si>
  <si>
    <t>Número de cupos de cicloparqueaderos implementados</t>
  </si>
  <si>
    <t>Implementar 5.000 cupos de cicloparqueaderos</t>
  </si>
  <si>
    <t>1. Contribuye a la equidad y mejoran la calidad de vida de la ciudadanía y la seguridad de los actores viales</t>
  </si>
  <si>
    <t>1. Ser referente mundial en la promoción de cambios comportamentales en la ciudadanía y los actores viales</t>
  </si>
  <si>
    <t>2. Formular e implementar estrategias de movilidad que reverdezcan a Bogotá y mejoren la experiencia de viaje de la ciudadanía y visitantes de Bogotá Región, en los aspectos de tiempo, calidad y costo, a través de la tecnología y la innovación.</t>
  </si>
  <si>
    <t>Política pública de Juventud</t>
  </si>
  <si>
    <t>Gestionar la implementación de un sistema de bicicletas públicas%</t>
  </si>
  <si>
    <t>1) Realizar el seguimiento a la implementación y operación del Sistema de Bicicleta Pública (compartida)
Se continuan en operación con: 
297 estaciones
1.500 bicicletas mecánicas
1.500 bicis eléctricas
 150 manocletas
 150 bicis de cajón
 150 sillas para niños
 300 ciclotalleres
Viajes registrados 2.112.850 aprox.
Corte de 31 de marzo 2024
2) Realizar la coordinación interinstitucional y atender las peticiones de la ciudadania, para la implementación y operación del Sistema de Bicicleta Pública (compartida): 
Se atendieron 15 solicitudes ciudadanas
3) Verificar el cumplimiento de la entrega de productos y servicios asociados a la implementación del Sistema de Bicicleta Pública (compartida):
- Informe trimestral # 6 de los espacios públicos
- Informe de mantenimiento a los elementos del sistema # 2</t>
  </si>
  <si>
    <t>1.        Realizar el seguimiento a la implementación y operación del Sistema de Bicicleta Pública(compartida): 
Informes
2.        Realizar la coordinación interinstitucional y atender las peticiones de la ciudadanía, para la implementación y operación del Sistema de Bicicleta Pública (compartida): 
Oficios Orfeo 
3.        Verificar el cumplimiento de la entrega de productos y servicios asociados a la implementación del Sistema: 
Oficios Orfeo</t>
  </si>
  <si>
    <t>1) Realizar el seguimiento a la implementación y operación del Sistema de Bicicleta Pública (compartida) Se continuan en operación con: 
297 estaciones 
1.500 bicicletas mecánicas 
1.500 bicis eléctricas 
150 manocletas 
150 bicis de cajón 
150 sillas para niños 
300 ciclotalleres 
Viajes registrados 2.406.000 aprox. Corte de 31 de mayo 2024 
2) Realizar la coordinación interinstitucional y atender las peticiones de la ciudadania, para la implementación y operación del Sistema de Bicicleta Pública (compartida): 
Se atendieron 08 solicitudes o peticiones realizadas por la comunidad 
3) Verificar el cumplimiento de la entrega de productos y servicios asociados a la implementación del Sistema de Bicicleta Pública (compartida): 
- Informe trimestral # 7 de los espacios públicos 
- Informe de mantenimiento a los elementos del sistema # 3
- Informe de mantenimiento a los elementos del sistema # 4</t>
  </si>
  <si>
    <t>1.        Realizar el seguimiento a la implementación y operación del Sistema de Bicicleta Pública(compartida): 
Informes
2.        Realizar la coordinación interinstitucional y atender las peticiones de la ciudadanía, para la implementación y operación del Sistema de Bicicleta Pública (compartida): 
Oficios Orfeo 
3.        Verificar el cumplimiento de la entrega de productos y servicios asociados a la implementación del Sistema: 
Oficios Orfeo
https://drive.google.com/drive/folders/1KiY5iH9bqVmHNvjs9Phfw1_UrLg9e0FV?usp=drive_link</t>
  </si>
  <si>
    <t>Con el cumplimiento de la presente meta se beneficiará toda la población de Bogotá</t>
  </si>
  <si>
    <t>2. Ser referente mundial en la incorporación de enfoques territorial, de género y diferencial</t>
  </si>
  <si>
    <t>Componente Ambiental</t>
  </si>
  <si>
    <t>Relacionada</t>
  </si>
  <si>
    <t>11.6. De aquí a 2030, reducir el impacto ambiental negativo per cápita de las ciudades, incluso prestando especial atención a la calidad del aire y la gestión de los desechos municipales y de otro tipo</t>
  </si>
  <si>
    <t>Documentos metodológicos</t>
  </si>
  <si>
    <t>Generar las condiciones para aumentar a 6.500 los vehículos de cero y bajas emisiones en el parque automotor de Bogotá, incluyendo la implementación de 20 puntos públicos de carga rápida</t>
  </si>
  <si>
    <t>Formular e implementar el 100% las acciones de la política pública de movilidad motorizada de cero y baja emisionesRecurso humano</t>
  </si>
  <si>
    <t>En cuanto a la implementación de las acciones de la Política Pública de Movilidad Motorizada de Cero y Bajas Emisiones durante el primer trimestre (enero, febrero y marzo) de 2024, se realizaron las siguientes acciones:
Se realizaron mesas de trabajo para el seguimiento al cumplimiento de las metas de productos y resultados del plan de acción de la Política Pública de Movilidad Motorizada de Cero y Bajas Emisiones (PCBE).  Así mismo se realizó la actualización del Micrositio de Movilidad de Cero y Bajas Emisiones, disponible en: https://www.movilidadbogota.gov.co/web/cero_y_bajas_emisiones.
Se desarrollaron mesas de trabajo entre la Secretaría Distrital de Movilidad y organizaciones proveedoras de vehículos eléctricos, de infraestructura de recarga o proveedores de combustibles limpios: 
I) Con AUTECO para el lanzamiento de un vehículo eléctrico habilitado para el servicio taxi. 
II) Con FEDEBIOCOMBUSTIBLES para conocer sobre el desarrollo de pilotos de mezclas superiores de biodiésel.
III) Con AUTECO MOBILITY para conocer los avances en oferta para el mercado de motocicletas eléctricas. 
IV) con TERPEL VOLTEX en reunión de socialización del proyecto de infraestructura de recarga tipo “battery swapping” que se tiene previsto para motocicletas eléctricas, v) con VOLTOP para socialización del proyecto de infraestructura de recarga rápida que se tiene previsto incursionar en la ciudad. 
Se gestionó con la Secretaría de Educación Distrital y la Agencia de Cooperación Alemana (GIZ, por sus siglas en alemán) la ejecución de un proyecto piloto para la medición de exposición personal en niños y niñas al interior de vehículos escolares. 
Se da continuación a la consultoría de comunicaciones con el consultor Epigrama Studios, la cual busca comunicar y promover los beneficios del ascenso tecnológico de la flota escolar.
Se realizó seguimiento al contrato interadministrativo 2023-2687, el cual hace parte del producto 4.1.1 “Consolidación de la red de estaciones de recarga de vehículos eléctricos en vía y fuera de vía” de la Política Pública de Movilidad Motorizada de Cero y Bajas Emisiones (PCBE).
Se participó en representación de la Secretaría Distrital de Movilidad, en la reactivación de la mesa de trabajo del Plan de Descarbonización del Transporte Público, liderada por Transmilenio y con participación del Instituto de Desarrollo Urbano - IDU y ENEL, la cual tiene por objeto documentar la solicitud al Ministerio de Transporte para que se modifique y amplíe el peso máximo permitido para vehículos en el país y de esta manera, habilitar el ingreso de buses biarticulados eléctricos que necesariamente deben hacer parte de las nuevas troncales de Transmilenio en la ciudad. 
Se realizaron reuniones de seguimiento junto con Secretaría Distrital de Ambiente y la Financiera de Desarrollo Territorial S.A. - FINDETER sobre el desarrollo del Convenio interadministrativo 2671 de 2023; adicionalmente, se generó comunicación oficial dirigida a FINDETER con el objeto de establecer qué acciones de contingencia tienen previstas esa entidad para ejecutar la consultoría de qué trata la cooperación internacional y llevar a cabo el objeto del convenio en mención.</t>
  </si>
  <si>
    <t>Reuniones Política Cero y Bajas Emisiones - PCBE
Formato de seguimiento a PRODUCTOS PCBE
Formato de seguimiento a RESULTADOS PCBE</t>
  </si>
  <si>
    <t>En cuanto a la implementación de las acciones de la Política Pública de Movilidad Motorizada de Cero y Bajas Emisiones durante el segundo trimestre (abril y mayo) de 2024, se realizaron las siguientes acciones:
-Se avanzó en la implementación de la Política Pública de Movilidad Motorizada de Cero y Bajas Emisiones (PCBE) de acuerdo con lo proyectado, dando cumplimiento a la meta del Plan Distrital de Desarrollo.
-Se adelantó la consolidación, presentación y validación del reporte trimestral de los avances de la Política Pública de Movilidad Motorizada de Cero y Bajas Emisiones (PCBE), correspondiente al 4to trimestre de 2023, el cual fue presentado ante la Secretaría Distrital de Planeación, de acuerdo con lo estipulado en los procedimientos de seguimiento de los documentos de CONPES Distritales. En el marco del Plan de Acción de la Política (CONPES 30 de 2023), se dio cumplimiento a: i) comunicación con las entidades y dependencias responsables de productos o resultados, ii) desarrollo del instructivo de reporte para cada entidad, iii) desarrollo de reuniones de orientación para realizar el reporte, iv) diligenciamiento de las matrices consolidadas de reporte de avance en Productos y Resultados, v) recopilación de soportes de los avances informados por las entidades o dependencias y vi) consolidación y remisión de los archivos de reporte. 
 - Se realizaron mesas de trabajo internas, para el seguimiento y cumplimiento de las metas de productos y resultados del plan de acción de la Política Pública de Movilidad Motorizada de Cero y Bajas Emisiones (PCBE).
-Se elaboró del Informe de Balance Social a Políticas Públicas, en lo que respecta a la Política de movilidad de cero y bajas emisiones, que fue solicitado por la Contraloría Distrital y en la cual se consignó información poblacional y avance de esta.
- Se socializó el plan de acción de la Política Pública de Movilidad Motorizada de Cero y Bajas Emisiones (PCBE) y de sus metas, a diferentes entes según segmento del transporte, así: 1) Segmento Buses y Camiones con FEDEBIOCOMBUSTIBLES donde se conoció sobre el desarrollo de pilotos de mezclas superiores de biodiésel; 2) Segmento Motocicletas con Fundación Ciudad Humana donde se conocieron los resultados del estudio Programa de las Naciones Unidas para el Desarrollo (PNUD) sobre movilidad eléctrica en vehículos dos y tres ruedas; y con AUTECO MOVILITY para conocer los avances en oferta para el mercado de motocicletas eléctricas; 3) Segmento Taxis con AUTECO donde se participó en el lanzamiento de un vehículo eléctrico, de costo compatible con la operación y habilitado para el servicio taxi.
- Se socializó el plan de acción de la Política Pública de Movilidad Motorizada de Cero y Bajas Emisiones (PCBE) y de sus metas, con actores del tema infraestructura de recarga para vehículos eléctricos, así: 1) con TERPEL VOLTEX donde se conoció el proyecto de infraestructura de recarga tipo “battery swapping” que se tiene previsto para motocicletas eléctricas; 2) con VOLTOP donde se conoció el proyecto de infraestructura de recarga rápida que se tiene previsto incursionar fuertemente en la ciudad. Estos proyectos se acoplan adecuadamente con las metas de la política de cero y bajas emisiones.
- Se realizó actualización de la presentación de la política de cero y bajas emisiones para participación de la Subsecretaría de Política de Movilidad, en el Foro latinoamericano de movilidad eléctrica, específicamente en el Panel: Estrategia de Movilidad Eléctrica en Ciudades de Latinoamérica.
- Se realizó la puesta en marcha en conjunto con la Secretaría de Educación Distrital del piloto de rutas escolares por diez (10) días para la medición de parámetros ambientales como parte del seguimiento para dar continuidad a las acciones relacionadas con las consultorías: i) Electrificación de la flota escolar y ii) Estrategia de comunicación para visibilizar los beneficios de la movilidad escolar eléctrica en el marco de la Cooperación Internacional Agencia de Cooperación Alemana GIZ. 
- Se realizó seguimiento al contrato interadministrativo 2023-2687, el cual hace parte del producto 4.1.1 “Consolidación de la red de estaciones de recarga de vehículos eléctricos en vía y fuera de vía” de la Política Pública de Movilidad Motorizada de Cero y Bajas Emisiones (PCBE).</t>
  </si>
  <si>
    <t>Reporte Política Cero y Bajas Emisiones 
Contrato 2023-2687</t>
  </si>
  <si>
    <t>En cumplimiento de la meta se formularon e implementaron el 100% de las acciones requeridas para adoptar la Política Pública de Movilidad Motorizada de Cero y Bajas Emisiones (PCBE) mediante el CONPES Distrital 30 de 2023. Así mismo se avanzó en el reporte del cumplimiento del plan de acción de acuerdo con lo programado:
I) Comunicación con las entidades y dependencias responsables de productos o resultados. 
II) Desarrollo del instructivo de reporte para cada entidad. 
III) Desarrollo de reuniones de orientación para realizar el reporte.
IV) Diligenciamiento de las matrices consolidadas de reporte de avance en Productos y Resultados.
V) Recopilación de soportes de los avances informados por las entidades o dependencias y Consolidación y remisión de los archivos de reporte.</t>
  </si>
  <si>
    <t>3. Salud y bienestar</t>
  </si>
  <si>
    <t>3.9. De aquí a 2030, reducir considerablemente el número de muertes y enfermedades causadas por productos químicos peligrosos y por la polución y contaminación del aire, el
agua y el suelo</t>
  </si>
  <si>
    <t>Reducir en el 10% como promedio ponderado ciudad, la concentración de material particulado PM10 y PM2.5, mediante la implementación del Plan de Gestión Integral de Calidad de Aire (aporte demovilidad a meta del sector ambiente)</t>
  </si>
  <si>
    <t>En cuanto al componente ambiental de movilidad durante el primer trimestre de 2024, se realizaron las siguientes acciones:
-  Se participó en las mesas interinstitucionales de Mitigación y Adaptación al Cambio Climático, Comisión Intersectorial de la Política de Salud Ambiental y Mesa de Enfermedades Respiratorias Agudas. 
- Se participó en la definición de los actos normativos que corresponden a la Secretaría Distrital de Movilidad de acuerdo con las dos declaraciones de Alerta Ambiental, en la ciudad emitidas por la Secretaría de Ambiente.
- Se realizó seguimiento al convenio interadministrativo 2023-2687 entre la Secretaría Distrital de Movilidad y la Operadora Distrital de Transporte S.A.S - La Rolita. Instalación y operación de infraestructura de recarga pública de la ciudad
- Se dio continuidad a las acciones relacionadas con las consultorías: 
I) Electrificación de la flota escolar
II) Estrategia de comunicación para visibilizar los beneficios de la movilidad escolar eléctrica en el marco de la Cooperación Internacional Agencia Alemana GIZ. 
- Se revisó y se realizó seguimiento al informe anual de disposición de residuos, informe de huella de carbono y los procesos para la operación de vehículos eléctricos en el  Sistema de Bicicletas Compartidas Bogotá Contrato CAMEP 2022 - 063. 
- Se llevó a cabo una reunión de articulación con la Subdirección de Calidad del Aire de la Secretaría Distrital de Ambiente, para realizar el empalme con la nueva administración Distrital y dar continuidad a las actividades conjuntas entre ambas entidades.
- Se realizó seguimiento técnico a todas las actividades a cargo de la Secretaría Distrital de Movilidad del proyecto de cooperación internacional financiado por la Unión Europea denominado AVANTIA - “Avanzando hacia un transporte para la igualdad y el ambiente”.</t>
  </si>
  <si>
    <t>Rutas escolares - Cooperación GIZ
Mesas intersectoriales
Infraestructura de recarga
Bicicletas compartidas - Ambiental
Avantia - Cooperación internacional
Alertas Ambientales</t>
  </si>
  <si>
    <t>En cuanto al componente ambiental de movilidad durante el segundo trimestre de 2024, se realizaron las siguientes acciones:
- Se participó en las mesas interinstitucionales Comisión intersectorial para la protección y sostenibilidad y salud ambiental del Distrito capital - CIPSSA, Mesa de Mitigación y Adaptación al Cambio Climático y Mesa de Salud Ambiental - Mesas de trabajo con la Secretaría Distrital de Ambiente para avanzar en los cambios al Programa de Autorregulación Ambiental, incluidos la exploración de beneficios para las flotas de transporte especial e intermunicipal que se autorregule en el nuevo programa, y la revisión con Función Pública para la actualización del trámite ciudadano. 
- Se realizaron mesas en el marco del proyecto ZUMA para definir puntos focales, cronograma y la estrategia para desarrollar el plan de acción así como para la definición de productos de la consultoría de comunicaciones en el marco de la cooperación internacional con C40 Cities.
- Se participó en las mesas de trabajo con la Secretaría Distrital de Ambiente para la evaluación de los actuales beneficios en circulación en la ciudad con que cuentan los vehículos híbridos y su análisis frente a su nivel de hibridación.
- Se realizó seguimiento al convenio interadministrativo 2023-2687 entre la SDM y la Operadora Distrital de Transporte S.A.S - La Rolita. Instalación y operación de infraestructura de recarga pública de la ciudad.
- Elaboración de informes mensuales en el marco del contrato del Sistema de Bicicletas Compartidas Bogotá Contrato CAMEP 2022 - 063. 
-Participación en los comités de alerta por episodios de contaminación atmosférica en Bogotá. 
- Atención de observaciones y seguimiento a los debates en torno al Plan de Desarrollo Bogotá Camina Segura 2024 - 2027 y su articulación con la Política Pública de Movilidad Motorizada de Cero y Bajas Emisiones 2023 - 2040 CONPES 30/2023.</t>
  </si>
  <si>
    <t>ZUMA
Sistema de Bicicletas Compartidas
Rutas Escolares
Plan de Movilidad Ssostenible y Segura
CEPAL
Autorregulación Ambiental</t>
  </si>
  <si>
    <t>En cumplimiento de la meta se realizó el fortalecimiento y seguimiento del 100% de las políticas, planes, proyectos en el componente ambiental de movilidad, liderando los procesos de articulación para el desarrollo de todas las actividades que tengan relación con el componente ambiental de movilidad. 
Entre las principales políticas, planes y proyectos ambientales con participación del sector movilidad y en el marco de la meta, se destacan: 
1. Política Pública de Acción Climática, adoptada mediante documento CONPES DC no. 31 de 2023 
2. Política Pública de Movilidad Motorizada de Cero y Bajas Emisiones, adoptada mediante documento CONPES D.C. No. 30 de 2023. 
3. Plan de Movilidad Sostenible y Segura, adoptado mediante Decreto Distrital 497 de 2023 
4. Plan Estratégico para la Gestión Integral de la Calidad del aire de Bogotá 2030, Plan Aire, aprobado mediante Decreto Distrital 332 de 2021 
5. Expedición Decreto Distrital 492 de 2023, Por medio del cual se reglamenta el artículo 120 del Decreto Distrital 555 de 2021 en relación con las Zonas Urbanas por un Mejor Aire (ZUMA) en Bogotá, D.C. y se declara la ZUMA Bosa-Apogeo 
6. Expedición Decreto Distrital 446 de 2023, Por medio del cual se reglamenta la Mesa Permanente por la Calidad del Aire en la ciudad de Bogotá D.C., en cumplimiento del Acuerdo Distrital 800 de 2021 
7. Seguimiento a la Política Distrital de Salud Ambiental para Bogotá 2011- 2023 adoptada mediante el Decreto 596 de 2011</t>
  </si>
  <si>
    <t xml:space="preserve">Con el cumplimiento de la presente meta se beneficiará toda la población de Bogotá </t>
  </si>
  <si>
    <t>OSGA- Ejecutar las diferentes actividades de los programas de Gestión Ambiental, definidas en el plan de acción acorde a la normatividad vigente.</t>
  </si>
  <si>
    <t>1- Diseñó de una propuesta estrategia de promoción y fomento de la movilidad peatonal, la cual se constituye de acciones en el marco de la política pública del peatón asociada a la resignificación en el espacio público, entrega de estímulo a organizaciones y ciudadanía interesada en la movilidad peatonal y la definición de fechas conmemorativas para celebrar la movilidad peatonal.
2. Seguimiento al plan de acción de la Política Pública del Peatón a corte del 31/12/2023 y su reporte a la Secretaría Distrital de Planeación. 
3. Construcción de la propuesta para la ejecución de la segunda fase de la estrategia peatonal para Bogotá en marco de la cooperación de cambio climático con C40. 
4. Avance en la construcción de una metodología para establecer la hoja de ruta para la planeación de intervenciones peatonales en la infraestructura.</t>
  </si>
  <si>
    <t>1. Estrategia de promoción
Presentación.
Carta de intensión por parte de la SCRD para el convenio con la SDM para incluir recursos en el sistema distritital de estimulos.
2. Reporte Politica Publica del Peaton
Matriz
3. Estrategia Peatonal
Presentación
4. Metologia para propuesta hoja de ruta
Documento</t>
  </si>
  <si>
    <t xml:space="preserve">1.        Estructuración de términos de referencia con el fin de establecer una segunda etapa de cooperación con C40 y poder contratar un consultor que apoye el desarrollo de 4 acciones de la política pública del peatón
2.        Seguimiento al plan de acción de la Política Pública del peatón dentro de la Secretaria Distrital de Movilidad
3.        Revisión y estructuración de procesos peatonales con varias dependencias de la SDM
4.        Estructuración de una presentación de la Visión Peatonal en el marco de la reglamentación y del programa de gobierno actual
</t>
  </si>
  <si>
    <t>https://drive.google.com/drive/folders/1pb5TG_1PNWtrcmpORtWW05ymZVMfD8d1?usp=drive_link</t>
  </si>
  <si>
    <t>I TRIM 2024:
1- Diseñó de una propuesta estrategia de promoción y fomento de la movilidad peatonal, la cual se constituye de acciones en el marco de la política pública del peatón asociada a la resignificación en el espacio público, entrega de estímulo a organizaciones y ciudadanía interesada en la movilidad peatonal y la definición de fechas conmemorativas para celebrar la movilidad peatonal.
2. Seguimiento al plan de acción de la Política Pública del Peatón a corte del 31/12/2023 y su reporte a la Secretaría Distrital de Planeación. 
3. Construcción de la propuesta para la ejecución de la segunda fase de la estrategia peatonal para Bogotá en marco de la cooperación de cambio climático con C40. 
4. Avance en la construcción de una metodología para establecer la hoja de ruta para la planeación de intervenciones peatonales en la infraestructura.
ABRIL - MAYO 2024:
1.        Estructuración de términos de referencia con el fin de establecer una segunda etapa de cooperación con C40 y poder contratar un consultor que apoye el desarrollo de 4 acciones de la política pública del peatón
2.        Seguimiento al plan de acción de la Política Pública del peatón dentro de la Secretaria Distrital de Movilidad
3.        Revisión y estructuración de procesos peatonales con varias dependencias de la SDM
4.        Estructuración de una presentación de la Visión Peatonal en el marco de la reglamentación y del programa de gobierno actual</t>
  </si>
  <si>
    <t>Impulsar un esquema de transporte alternativo y ambientalmente sostenible mediante el fomento de la micromovilidad a través del uso de patinetas y bicicletas eléctricas como un medio de transporte que usa adecuadamente el espacio público y facilita la interconexión con el sistema masivo de servicio público%</t>
  </si>
  <si>
    <t xml:space="preserve">La implementación del proyecto tiene como área de intervención seis localidades, y beneficia el Distrito Capital. </t>
  </si>
  <si>
    <t xml:space="preserve">        </t>
  </si>
  <si>
    <t>Resumen Cuatrienio</t>
  </si>
  <si>
    <t>Presupuesto _Compromisos</t>
  </si>
  <si>
    <t>Presupuesto _Giros</t>
  </si>
  <si>
    <t>Presupuesto_reservas</t>
  </si>
  <si>
    <t>Objetivo específico proyecto de inversión</t>
  </si>
  <si>
    <t>No meta</t>
  </si>
  <si>
    <t>Descripción Meta</t>
  </si>
  <si>
    <t>Tipo de Anualización</t>
  </si>
  <si>
    <t>Vigencia</t>
  </si>
  <si>
    <t>Magnitud programada</t>
  </si>
  <si>
    <t>Magnitud ejecutada</t>
  </si>
  <si>
    <t>% avance magnitud</t>
  </si>
  <si>
    <t>Apropiación_
diponible</t>
  </si>
  <si>
    <t>Total compromisos por meta</t>
  </si>
  <si>
    <t>% presupuesto comprometido</t>
  </si>
  <si>
    <t>Total Giros por Meta</t>
  </si>
  <si>
    <t>%Total presupuesto girado por meta</t>
  </si>
  <si>
    <t>Reserva constituida</t>
  </si>
  <si>
    <t>Giros_reserva
Ene-Mar</t>
  </si>
  <si>
    <t>Giros_reserva
Abr-Jun</t>
  </si>
  <si>
    <t>Giros_reserva
Jul-Sep</t>
  </si>
  <si>
    <t>Giros_reserva
Oct-Dic</t>
  </si>
  <si>
    <t>Anulaciones</t>
  </si>
  <si>
    <t>Total reserva definitiva</t>
  </si>
  <si>
    <t>Total_Giros de la reserva</t>
  </si>
  <si>
    <t>% Giros de la reserva</t>
  </si>
  <si>
    <t>Formular, implementar y monitorear las acciones de la política pública de movilidad motorizada de cero y bajas emisiones.</t>
  </si>
  <si>
    <t>Suma</t>
  </si>
  <si>
    <t>Total meta</t>
  </si>
  <si>
    <t>Incentivar el uso y disfrute de la bicicleta y la caminata</t>
  </si>
  <si>
    <t>Formular e implementar el 100% las acciones de la política pública de movilidad motorizada de cero y baja misiones</t>
  </si>
  <si>
    <t>Vigencia 2024</t>
  </si>
  <si>
    <t>Magnitud- 
Vigencia</t>
  </si>
  <si>
    <t>Avance  Cualitativo Metas Plan de Desarrollo</t>
  </si>
  <si>
    <t>Magnitud _anualización metas Plan de Desarrollo</t>
  </si>
  <si>
    <t xml:space="preserve">Código y Meta Proyecto de Inversión_Asociada
</t>
  </si>
  <si>
    <t>Código del Indicador
(Combine acorde al total de metas proyecto asociadas a la meta)</t>
  </si>
  <si>
    <t>Indicador meta PDD
(Combine acorde al total de metas proyecto asociadas a la meta)</t>
  </si>
  <si>
    <t>Ejecutada
Ene - Mar</t>
  </si>
  <si>
    <t>Ejetuada
Abril - Jun</t>
  </si>
  <si>
    <t>Ejecutada
Jul - Sept</t>
  </si>
  <si>
    <t>Ejecutada
Oct - Dic</t>
  </si>
  <si>
    <t>Responsable de reporte Meta PDD</t>
  </si>
  <si>
    <t>a.     Avances estratégicos y/o logros de ciudad: Describa de manera clara y específica el avance del indicador a la fecha, puede citar qué hizo, cómo y en dónde.
Indique el avance de la vigencia y el avance acumulado Plan de Desarrollo.</t>
  </si>
  <si>
    <t>b.    Retrasos y soluciones  Mencione las situaciones misionales que han dificultado el logro de las actividades y su solución.</t>
  </si>
  <si>
    <t>c.    Impactos o beneficios obtenidos con la ejecución de la meta. Teniendo en cuenta los logros, mencionar los beneficios que traen estas acciones a la ciudadanía y cuál es la apuesta de transformación.</t>
  </si>
  <si>
    <t xml:space="preserve">Programación </t>
  </si>
  <si>
    <t xml:space="preserve">Ejecución </t>
  </si>
  <si>
    <t>% Ejecución</t>
  </si>
  <si>
    <t>1. Realizar el 100 % de las acciones de la Política Pública de la Bicicleta</t>
  </si>
  <si>
    <t xml:space="preserve">DIRECCIÓN DE INTELIGENCIA PARA LA MOVILIDAD
</t>
  </si>
  <si>
    <t>Bogotá cuenta con unos bienes y servicios (Cicloinfraestructura y campañas pedagógicas) que promueven el uso de la bicicleta orientados a estimular a la ciudadanía para que realicen sus viajes en bicicleta y estos tengan mayor calidad, de igual manera promueven la equidad social y de género y ayuda a mitigar otro tipo de problemáticas que aquejan a la ciudad y a los ciclistas (salud, recreación, ambiente y calidad del aire entre otras).
Estos bienes y servicios también aportaron en la reducción de los siniestros viales y el hurto de bicicletas al que están expuestos los ciclistas de la ciudad y brindan las condiciones físicas, culturales y socioeconómicos para que los ciclistas ejerzan su derecho a disfrutar de la ciudad en Bicicleta.</t>
  </si>
  <si>
    <t>TOTAL PDD</t>
  </si>
  <si>
    <t>Meta de gestión</t>
  </si>
  <si>
    <t>Con esta medida se benefició directamente 9 localidades de la ciudad, entre las que se encuentran: Antonio Nariño, Barrios Unidos, Engativá, Fontibón, Kennedy, Puente Aranda, Rafael Uribe Uribe, Suba, Teusaquillo y Tunjuelito.</t>
  </si>
  <si>
    <t xml:space="preserve">Estas acciones permitieron que los y las ciclistas cuenten con un lugar adecuado, seguro y cómodo para poder guardar su bicicleta, reduciendo la posibilidad del hurto y facilitando su movilidad en la ciudad.
</t>
  </si>
  <si>
    <t>2. Gestionar la implementación de 1 sistema de Bicicleta Pública (compartida)</t>
  </si>
  <si>
    <t>Porcentaje de avance en la gestión para la implementación del Sistema de Bicicletas Públicas</t>
  </si>
  <si>
    <t>DIRECCIÓN DE PLANEACIÓN DE LA MOVILIDAD</t>
  </si>
  <si>
    <t xml:space="preserve">Durante lo corrido del PDD la SDM implementó e inició la operación de un sistema de bicicleta compartida en la ciudad, a través del contrato de aprovechamiento del espacio público CAMEP 202263 
El Sistema de Bicicletas Compartidas es un servicio para la ciudadanía, dispuesto como medio de transporte, ideal para los viajes de ‘último kilómetro’, debido a su fácil integración con otros modos. Opera en seis localidades de Bogotá, desde la calle 6 hasta la calle 127 entre la carrera 7 y Autonorte, hasta la av. NQS con av. de Las Américas y por la calle 7 hasta la carrera 3;  para que la ciudadanía se mueva  de forma sostenible. Entre sus beneficios se destacan el ahorro de tiempo, la comodidad para los viajeros, la mitigación de la congestión del tráfico, la promoción de estilos de vida más saludables, la reducción de contaminación del aire y del ruido, entre otros. 
Además, nuestro Sistema de Bicicletas Compartidas fue concebido bajo un enfoque de género, con 150 sillas integradas para transportar niñas y niños.
En la vigencia 2023 se inició la fase de la operación total, operando con 296 estaciones, 1500 bicicletas mecánicas, 1500 bicicletas de pedaleo asistido, 150 manocletas, 150 bicicletas de cajón, 150 sillas para niños. Durante el 2024 el sistema implementó una estación adicional para un total de 297. Así mismo, se instalaron 300 ciclotalleres y 1228 (30/05/2024) cicloparqueaderos del sistema de bicicletas compartidas.
Los principales logros alcanzados para esta iniciativa en su primer año de funcionamiento son:
* Inicio de operación del sistema después de 10 años de distintos procesos de contratación.
* En su primer año de operación: 1.432.373 viajes corte 31 de octubre. 
* Más de 93.000 usuarios activos. 4.319 viajes diarios (Hora de más viajes 5:00 p.m.)
* 3.8 millones de kilómetros recorridos y 93.000 usuarios han hecho uso del sistema.
* Bajo hurto, solo se registran 9 (0.3%) bicicletas en su primer año de funcionamiento.
* Es un referente a nivel nacional e internacional, ha logrado tener más viajes que otras ciudades con sistemas similares en latinoamérica como Sao Paulo en Brasil.
* 60% de los viajes  se realizan a través de las bicicletas de pedaleo asistido
* Los usuarios que más utilizan el SBC rango de  edad entre los 28 y 55 años. 
* 32 % de las personas que lo usan son mujeres y el 68% hombres con un tiempo promedio de viaje de 21 minutos.
A continuación, se presentan a corte 31 de mayo de 2024 las siguientes cifras de uso del sistema:
Viajes acumulados: 2.406.000 aprox. 
Promedio viajes por  día entre semana: 6.000 aprox
Viajes por bicicleta día: 2,6
Distancia media recorrida: 2km
Tiempo promedio: 16 min
Mujeres que usan el sistema: 25%
Usuarios registrados: 127.000 aprox
Los usuarios que han utilizado el sistema están en el rango de edades entre 18 y 75 años, siendo el grupo entre 29 y 38 años el más frecuente
El 56% de los viajes totales se han realizado en bicicletas de pedaleo asistido y el 44% en bicicletas mecánicas
</t>
  </si>
  <si>
    <t>Mediante el Sistema de Bicicletas Compartidas se generan nuevos viajes diarios en bicicleta, beneficiando no sólo a los usuarios del mismo, sino también contribuyendo en el descongestionamiento del Sistema de Transporte Público, y a su vez reduciendo las emisiones de CO2 debido al cambio de modos motorizados que incentiva este sistema.
 En el mediano / largo plazo, estos sistemas incentivan que nuevos ciudadanos se vuelvan bici usuarios y cambien su modo de transporte motorizado actual no sólo por el Sistema de Bicicletas Compartidas per-se, sino también por su propia bicicleta mecánica o eléctrica.</t>
  </si>
  <si>
    <t>3. Formular e implementar el 100 % las acciones de la política pública de movilidad motorizada de cero y baja emisiones</t>
  </si>
  <si>
    <t>Vehículos de cero y bajas emisiones en el parque automotor de Bogotá, y puntos públicos de carga rápida</t>
  </si>
  <si>
    <t xml:space="preserve">En cumplimiento de la meta del Plan Distrital de Desarrollo (PDD) se logró el aumento el número de vehículos de cero y bajas emisiones con un resultado al 31 de mayo de 2024, de 10.492 vehículos de cero y bajas emisiones registrados, 8.071 de éstos son vehículos eléctricos y 2.421 vehículos dedicados a gas natural vehicular, lo anterior gracias a la creación de nuevos incentivos para la promoción de vehículos eléctricos, entre los que se destacan: puntaje adicional en licitaciones, desarrollo de infraestructura de recarga, descuentos en el impuesto vehicular (Acuerdo 780 de 2020), acceso sin costo a los taxis eléctricos en la terminal de transporte, parqueaderos preferenciales para vehículos eléctricos y primera hora gratuita para vehículos eléctricos en las zonas de parqueo pago. Adicionalmente, se adoptó la Política Pública de Movilidad Motorizada de Cero y Bajas Emisiones, mediante CONPES D.C. No. 30 de 2023
En cuanto al indicador relacionado a la implementación de los puntos públicos de carga rápida, se implementaron los 20 programados para dar cumplimiento a la meta. Lo anterior se logró mediante la suscripción del contrato interadministrativo 2023-2687 entre la Secretaría Distrital de Movilidad y la Operadora Distrital de Transporte S.A.S., el cual tiene por objeto la “ADMINISTRACIÓN, MANTENIMIENTO Y APROVECHAMIENTO ECONÓMICO DE ESPACIOS PARA DESARROLLAR LA ACTIVIDAD DE RECARGA DE VEHÍCULOS ELÉCTRICOS, SUJETO A SU PRESERVACIÓN, BUEN USO, DISFRUTE COLECTIVO Y SOSTENIBILIDAD". 
Adicionalmente, se generó el marco legal (Resolución 218 de 2021 expedida por el Departamento Administrativo de la Defensoría del Espacio Público (DADEP); mediante la cual se creó la actividad de recarga de vehículos eléctricos en el espacio público y se incluyeron los artículos 212 y 213 del Decreto Distrital 555 de 2021, por medio del cual se adoptó el Plan de Ordenamiento Territorial, los cuales habilitan la instalación de cargadores en el espacio público y bienes fiscales).
</t>
  </si>
  <si>
    <t xml:space="preserve">Aumento de la flota de transporte de cero y bajas emisiones se refleja en menor cantidad de material particulado y gases de efecto invernadero emitidos. Esto contribuye en beneficios de salud pública para la ciudadanía.
</t>
  </si>
  <si>
    <t>Puntos públicos de carga rápida implementados</t>
  </si>
  <si>
    <t>4. Fortalecer y hacer seguimiento al 100 % de las políticas, planes, proyectos de movilidad en el componente ambiental%</t>
  </si>
  <si>
    <t>Concentración promedio ponderado de ciudad de material particulado PM 10</t>
  </si>
  <si>
    <t>SECRETARIA DISTRITAL DE AMBIENTE/
DIRECCIÓN DE PLANEACIÓN DE LA MOVILIDAD/
SUBDIRECCIÓN DE LA BICICLETA Y EL PEATÓN</t>
  </si>
  <si>
    <t>Retraso: pese a que la meta se proyectó como una reducción a lo largo del cuatrienio, considerando que las gestiones encaminadas al mejoramiento de la calidad del aire establecidas en el marco del Plan Aire, tienen un impacto en la reducción de las emisiones locales, no obstante no se tiene injerencia en
el aporte de emisiones externas que influyen en la calidad del aire de la ciudad.
El cumplimiento de este indicador se encuentra influenciado por fenómenos externos, generados por el transporte atmosférico tales como los incendios forestales de la Orinoquía (Meta, Casanare, Venezuela) y Amazonía que influyen en la calidad del aire de la ciudad en determinadas épocas del año. 
Sumado al incremento del material particulado respecto a los años posteriores a la pandemia, producto de la reactivación de la movilidad post pandemia y la reactivación económica que incluye obras de infraestructura en ejecución.</t>
  </si>
  <si>
    <t xml:space="preserve">Disminuir la concentración de material particulado, lo cual se refleja en beneficios en salud pública para la ciudadanía.
Se considera relevante darle una mayor relevancia al rol de la caminata en la ciudad y mejorar la experiencia de los peatones a la hora de realizar sus viajes a través de la mejora la intermodalidad y la distribución más equitativa del espacio público. Así mismo, se busca que el peatón tenga una mayor incidencia en la participación en la construcción y proyección de la ciudad, tenga más responsabilidad al usar la vía e integre a su conducta comportamientos que cuiden su vida a la hora de realizar sus viajes a pie. De igual manera, se busca promover el uso de la bicicleta y el transporte público como estrategia de reducción de emisiones.
Así mismo, se busca promover el ascenso tecnológico de la flota motorizada de la ciudad, de tal manera que se promueva la adopción de tecnologías de cero y bajas emisiones.
Por tanto, se busca que Bogotá se convierta en una ciudad donde la ciudadanía y especialmente las mujeres y los niños puedan caminar para tener acceso a todo tipo de servicios y al transporte público en virtud de mejorar la calidad de vida. Así como también mitigar las emisiones a través del uso de tecnologías y energéticos más limpios.
</t>
  </si>
  <si>
    <t>5. Ejecutar el 100 % de acciones de fomento para mejorar la experiencia de viaje del peatón</t>
  </si>
  <si>
    <t>Concentración promedio ponderado de ciudad de material particulado PM 2,5</t>
  </si>
  <si>
    <t>Retraso: pese a que la meta se proyectó como una reducción a lo largo del cuatrienio, considerando que las gestiones encaminadas al mejoramiento de la calidad del aire establecidas en el marco del Plan Aire, tienen un impacto en la reducción de las emisiones locales, no obstante no se tiene injerencia en
el aporte de emisiones externas que influyen en la calidad del aire de la ciudad.
El cumplimiento de este indicador se encuentra influenciado por fenómenos externos, generados por el transporte atmosférico tales como los incendios forestales de la Orinoquía (Meta, Casanare, Venezuela) y Amazonía que influyen en la calidad del aire de la ciudad en determinadas épocas del año. 
Sumado al incremento del material particulado respecto a los años posteriores a la pandemia, producto de la reactivación de la movilidad post pandemia y la reactivación económica que incluye obras de infraestructura en ejecución</t>
  </si>
  <si>
    <t xml:space="preserve"> - Disminuir la concentración de material particulado, lo cual se refleja en beneficios en salud pública para la ciudadanía.
- Darle mayor relevancia al rol de la caminata en la ciudad y mejorar la experiencia de los peatones a la hora de realizar sus viajes a través de la mejora la intermodalidad y la distribución más equitativa del espacio público. Así mismo, el peatón tendrá una mayor incidencia en la participación en la construcción y proyección de la ciudad, más responsabilidad al usar la vía e integre a su conducta comportamientos que cuiden su vida a la hora de realizar sus viajes a pie. Por tanto, se busca que Bogotá se convierta en una ciudad donde la ciudadanía y especialmente las mujeres y los niños puedan caminar para tener acceso a todo tipo de servicios y al transporte público en virtud de mejorar la calidad de vida.
-Se mejoran condiciones físicas de estado y ocupación de andenes en el Distrito, en especifico desde la SDM se adelantan acciones de planeación a los proyectos de mantenimiento de andenes, implementación de elementos de protección Peatonal -Bolardos o tótems peatonales y recuperación de espacio mediante los operativos de control a parqueo indebido.</t>
  </si>
  <si>
    <t>6. Impulsar el 100 % las acciones para adelantar un esquema de transporte alternativo y ambientalmente sostenible mediante
el fomento de la micromovilidad</t>
  </si>
  <si>
    <t>Porcentaje de avance en la implementación de la estrategia para el fomento de la micromovilidad</t>
  </si>
  <si>
    <t>La promoción de alternativas de micromovilidad en la ciudad, entendidas como la movilización individual en medios de transporte de baja velocidad, pequeños y ligeros que funcionan con autopropulsión o con energía eléctrica, con el fin de fomentar nuevas alternativas de movilización para la ciudadanía, ha demostrado varios beneficios para el medio ambiente en la ciudades como: ahorros de tiempo de viaje, comodidad para los viajeros, mitigación de la congestión del tráfico, promoción de estilos de vida más saludables, reducción de contaminación del aire y auditiva, y mejor seguridad en el tráfico, entre otros. Además, el uso compartido de estos medios se ha vinculado en varias ciudades al transporte público como una solución de 'último kilómetro' que conecta a los viajeros a las paraderos o estaciones del transporte público, lo cual ayuda notoriamente a descongestionar el transporte público.</t>
  </si>
  <si>
    <t>Resumen programación y ejecución física</t>
  </si>
  <si>
    <t>Magnitud</t>
  </si>
  <si>
    <t>Oct- Dic</t>
  </si>
  <si>
    <t>Total Programado</t>
  </si>
  <si>
    <t>Total Ejecutado</t>
  </si>
  <si>
    <t>Programado</t>
  </si>
  <si>
    <t>Ejecutado</t>
  </si>
  <si>
    <t>Código y nombre de la meta</t>
  </si>
  <si>
    <t>Reservas</t>
  </si>
  <si>
    <t>TOTAL</t>
  </si>
  <si>
    <t>Programación</t>
  </si>
  <si>
    <t>Ejecutado Ene-mar</t>
  </si>
  <si>
    <t>Ejecutado Abr-Jun</t>
  </si>
  <si>
    <t>Ejecutado Jul-Sep</t>
  </si>
  <si>
    <t>Ejecutado Oct- Dic</t>
  </si>
  <si>
    <t>Ejecución Total</t>
  </si>
  <si>
    <t>CÓDIGO Y DESCRIPCIÓN META:</t>
  </si>
  <si>
    <t>No. Localidad</t>
  </si>
  <si>
    <t>Localidad</t>
  </si>
  <si>
    <t>Presupuesto vigencia</t>
  </si>
  <si>
    <t>Magnitud vigencia</t>
  </si>
  <si>
    <t>Presupuesto reserva</t>
  </si>
  <si>
    <t>Magnitud reserva</t>
  </si>
  <si>
    <t>Presupuesto
 Ene-mar</t>
  </si>
  <si>
    <t>Magnitud
 Ene-Mar</t>
  </si>
  <si>
    <t>PresupuEsto reserva 
Ene-mar</t>
  </si>
  <si>
    <t>Magnitud reserva 
Ene-mar</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</si>
  <si>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</si>
  <si>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</si>
  <si>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</si>
  <si>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</si>
  <si>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</si>
  <si>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</si>
  <si>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</si>
  <si>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</si>
  <si>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</si>
  <si>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</si>
  <si>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</si>
  <si>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</si>
  <si>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</si>
  <si>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</si>
  <si>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</si>
  <si>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</si>
  <si>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</si>
  <si>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</si>
  <si>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Ciudad Bolivar</t>
  </si>
  <si>
    <t>Sumapaz</t>
  </si>
  <si>
    <t>Distrital</t>
  </si>
  <si>
    <t>Poner fin a la pobreza en todas sus formas en todo el mundo</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</si>
  <si>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</si>
  <si>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</si>
  <si>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</si>
  <si>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</si>
  <si>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</si>
  <si>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</si>
  <si>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</si>
  <si>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</si>
  <si>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</si>
  <si>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</si>
  <si>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</si>
  <si>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</si>
  <si>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</si>
  <si>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</si>
  <si>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</si>
  <si>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</si>
  <si>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</si>
  <si>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</si>
  <si>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</si>
  <si>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</si>
  <si>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</si>
  <si>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</si>
  <si>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</si>
  <si>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</si>
  <si>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</si>
  <si>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</si>
  <si>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</si>
  <si>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</si>
  <si>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</si>
  <si>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</si>
  <si>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</si>
  <si>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</si>
  <si>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</si>
  <si>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</si>
  <si>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</si>
  <si>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</si>
  <si>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</si>
  <si>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</si>
  <si>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</si>
  <si>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</si>
  <si>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</si>
  <si>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</si>
  <si>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</si>
  <si>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</si>
  <si>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</si>
  <si>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</si>
  <si>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</si>
  <si>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</si>
  <si>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</si>
  <si>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</si>
  <si>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</si>
  <si>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</si>
  <si>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</si>
  <si>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</si>
  <si>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</si>
  <si>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</si>
  <si>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</si>
  <si>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</si>
  <si>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</si>
  <si>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</si>
  <si>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</si>
  <si>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</si>
  <si>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</si>
  <si>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</si>
  <si>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</si>
  <si>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</si>
  <si>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</si>
  <si>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</si>
  <si>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</si>
  <si>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</si>
  <si>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</si>
  <si>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</si>
  <si>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</si>
  <si>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</si>
  <si>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</si>
  <si>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</si>
  <si>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</si>
  <si>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</si>
  <si>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</si>
  <si>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</si>
  <si>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</si>
  <si>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</si>
  <si>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</si>
  <si>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</si>
  <si>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</si>
  <si>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</si>
  <si>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</si>
  <si>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</si>
  <si>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</si>
  <si>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</si>
  <si>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</si>
  <si>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</si>
  <si>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</si>
  <si>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</si>
  <si>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</si>
  <si>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</si>
  <si>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</si>
  <si>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</si>
  <si>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</si>
  <si>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</si>
  <si>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</si>
  <si>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</si>
  <si>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</si>
  <si>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</si>
  <si>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</si>
  <si>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</si>
  <si>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</si>
  <si>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</si>
  <si>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</si>
  <si>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</si>
  <si>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</si>
  <si>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</si>
  <si>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</si>
  <si>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</si>
  <si>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</si>
  <si>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</si>
  <si>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</si>
  <si>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</si>
  <si>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</si>
  <si>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</si>
  <si>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</si>
  <si>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</si>
  <si>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</si>
  <si>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</si>
  <si>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</si>
  <si>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</si>
  <si>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</si>
  <si>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</si>
  <si>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</si>
  <si>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</si>
  <si>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</si>
  <si>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</si>
  <si>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</si>
  <si>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</si>
  <si>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</si>
  <si>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</si>
  <si>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</si>
  <si>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</si>
  <si>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</si>
  <si>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</si>
  <si>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</si>
  <si>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</si>
  <si>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</si>
  <si>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</si>
  <si>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</si>
  <si>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</si>
  <si>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</si>
  <si>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</si>
  <si>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</si>
  <si>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</si>
  <si>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</si>
  <si>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</si>
  <si>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</si>
  <si>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</si>
  <si>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</si>
  <si>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</si>
  <si>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</si>
  <si>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</si>
  <si>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</si>
  <si>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</si>
  <si>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</si>
  <si>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</si>
  <si>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</si>
  <si>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</si>
  <si>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</si>
  <si>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</si>
  <si>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</si>
  <si>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</si>
  <si>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</si>
  <si>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</si>
  <si>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</si>
  <si>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</si>
  <si>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</si>
  <si>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</si>
  <si>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</si>
  <si>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</si>
  <si>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</si>
  <si>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</si>
  <si>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</si>
  <si>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</si>
  <si>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</si>
  <si>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</si>
  <si>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</si>
  <si>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</si>
  <si>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</si>
  <si>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PROPÓSITOS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</si>
  <si>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</si>
  <si>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</si>
  <si>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</si>
  <si>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</si>
  <si>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</si>
  <si>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</si>
  <si>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1_Hacer un nuevo contrato social con igualdad de oportunidades para la inclusión social, productiva</t>
  </si>
  <si>
    <t xml:space="preserve">0-5 años Primera infancia </t>
  </si>
  <si>
    <t>Usaquen</t>
  </si>
  <si>
    <t>DANE-Secretaría Distrital de Planeción SDP : Convenio específico de cooperación técnica No 096-2007</t>
  </si>
  <si>
    <t>Total</t>
  </si>
  <si>
    <t>Hombres</t>
  </si>
  <si>
    <t>Mujeres</t>
  </si>
  <si>
    <t>2_Cambiar nuestros hábitos de vida para reverdecer a Bogotá y adaptarnos y mitigar la crisis climática</t>
  </si>
  <si>
    <t xml:space="preserve">6 - 13 años Infancia </t>
  </si>
  <si>
    <t>3_Inspirar confianza y legitimidad para vivir sin miedo y ser epicentro de cultura ciudadana, paz y reconciliación.</t>
  </si>
  <si>
    <t>14 - 17 años Adolescencia</t>
  </si>
  <si>
    <t>4_Hacer de Bogotá Región un modelo de movilidad multimodal, incluyente y sostenible</t>
  </si>
  <si>
    <t>18 - 26 años Juventud</t>
  </si>
  <si>
    <t>Grupos de edad</t>
  </si>
  <si>
    <t>USAQUÉN</t>
  </si>
  <si>
    <t>5_Construir Bogotá Región con gobierno abierto, transparente y ciudadanía consciente</t>
  </si>
  <si>
    <t>27 - 59 años Adultez</t>
  </si>
  <si>
    <t>CHAPINERO</t>
  </si>
  <si>
    <t>60 años o más. Personas Mayores</t>
  </si>
  <si>
    <t>San Cristobal</t>
  </si>
  <si>
    <t>total</t>
  </si>
  <si>
    <t>SANTA FE</t>
  </si>
  <si>
    <t>COMPONENTE PMM</t>
  </si>
  <si>
    <t>Todos los grupos</t>
  </si>
  <si>
    <t>SAN CRISTÓBAL</t>
  </si>
  <si>
    <t>Logística de Movilidad</t>
  </si>
  <si>
    <t>0-4</t>
  </si>
  <si>
    <t>USME</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</si>
  <si>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</si>
  <si>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</si>
  <si>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</si>
  <si>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</si>
  <si>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</si>
  <si>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</si>
  <si>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</si>
  <si>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</si>
  <si>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</si>
  <si>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</si>
  <si>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</si>
  <si>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</si>
  <si>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</si>
  <si>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</si>
  <si>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</si>
  <si>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</si>
  <si>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</si>
  <si>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</si>
  <si>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</si>
  <si>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</si>
  <si>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Ciudadanos-as habitantes de calle</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</si>
  <si>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</si>
  <si>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</si>
  <si>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</si>
  <si>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</si>
  <si>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</si>
  <si>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</si>
  <si>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</si>
  <si>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</si>
  <si>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</si>
  <si>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</si>
  <si>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</si>
  <si>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</si>
  <si>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</si>
  <si>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</si>
  <si>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</si>
  <si>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</si>
  <si>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</si>
  <si>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</si>
  <si>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</si>
  <si>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</si>
  <si>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</si>
  <si>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</si>
  <si>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</si>
  <si>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</si>
  <si>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</si>
  <si>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60-64</t>
  </si>
  <si>
    <t>CANDELARIA</t>
  </si>
  <si>
    <t>3. Propender por la sostenibilidad ambiental, económica y social de la movilidad en una visión integral de planeción de ciudad y movilidad</t>
  </si>
  <si>
    <t>Mujeres gestantes y lactantes</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</si>
  <si>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</si>
  <si>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</si>
  <si>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</si>
  <si>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</si>
  <si>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</si>
  <si>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</si>
  <si>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</si>
  <si>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</si>
  <si>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</si>
  <si>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</si>
  <si>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</si>
  <si>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</si>
  <si>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</si>
  <si>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</si>
  <si>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</si>
  <si>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</si>
  <si>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</si>
  <si>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</si>
  <si>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</si>
  <si>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</si>
  <si>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</si>
  <si>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</si>
  <si>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</si>
  <si>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</si>
  <si>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</si>
  <si>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</si>
  <si>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</si>
  <si>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</si>
  <si>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</si>
  <si>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</si>
  <si>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</si>
  <si>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</si>
  <si>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</si>
  <si>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</si>
  <si>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</si>
  <si>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</si>
  <si>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</si>
  <si>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</si>
  <si>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</si>
  <si>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</si>
  <si>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</si>
  <si>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</si>
  <si>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</si>
  <si>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</si>
  <si>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</si>
  <si>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ESTRATÉGICOS PDD</t>
  </si>
  <si>
    <t>Otros Grupos étnicos</t>
  </si>
  <si>
    <t>2_Mejores ingresos de los hogares y combatir la feminización de la pobreza</t>
  </si>
  <si>
    <t>Rom</t>
  </si>
  <si>
    <t>7_Cuidado y mantenimiento del ambiente construido</t>
  </si>
  <si>
    <t>Raizales</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</si>
  <si>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</si>
  <si>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</si>
  <si>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</si>
  <si>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</si>
  <si>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</si>
  <si>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</si>
  <si>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</si>
  <si>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</si>
  <si>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</si>
  <si>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</si>
  <si>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</si>
  <si>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</si>
  <si>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</si>
  <si>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</si>
  <si>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</si>
  <si>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</si>
  <si>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GLOSARIO</t>
  </si>
  <si>
    <t>Presupuesto</t>
  </si>
  <si>
    <t xml:space="preserve">Es un instrumento de gestión del Estado para el logro de resultados a favor de la población, a través de la prestación de servicios y logro de metas de cobertura con equidad, eficacia y eficiencia por las Entidades Públicas. Establece los límites de gastos durante el año fiscal, por cada una de las Entidades del Sector Público y los ingresos que los financian, acorde con la disponibilidad de los Fondos Públicos, a fin de mantener el equilibrio fiscal
</t>
  </si>
  <si>
    <t xml:space="preserve">Proyectos de Inversión </t>
  </si>
  <si>
    <t xml:space="preserve">Se entiende como la unidad operacional de planeación del desarrollo que vincula recursos (humanos, físico, monetarios, entre otros) para resolver problemas o necesidades sentidas de la población. 
Los proyectos de inversión publica contemplan actividades limitadas en el tiempo, que utilizan total o parcialmente recursos públicos, con el fin de crear, ampliar, mejorar o recuperar la capacidad de producción o de provisión de bienes o servicios por parte del estado. 
</t>
  </si>
  <si>
    <t>Apropiación</t>
  </si>
  <si>
    <t xml:space="preserve">Es el monto máximo autorizado para asumir compromisos con un objeto determinado durante la vigencia fiscal. Después del 31 de diciembre de cada año estas autorizaciones expiran y en consecuencia no podrán comprometerse, adicionarse, transferirse ni contracreditarse.
El anexo del decreto de liquidación define el detalle de cada uno de los rubros presupuestales según el objeto de gasto o proyecto. Las apropiaciones pueden tener restricciones para su ejecución, lo cual determina que están condicionadas.
Las entidades deben comprometer los recursos apropiados entre el 1° de enero y el 31 de diciembre de cada año. Los saldos de apropiación no afectados por compromisos caducarán sin excepción 
</t>
  </si>
  <si>
    <t xml:space="preserve">Certificado de Disponibilidad Presupuestal </t>
  </si>
  <si>
    <t xml:space="preserve">Cualquier acto administrativo que afecte las apropiaciones presupuestales debe contar previamente con certificado de disponibilidad presupuestal que garantice la existencia de apropiación suficiente para atender el compromiso que se pretende adquirir. 
Este documento afecta el presupuesto provisionalmente hasta tanto se perfeccione el acto que respalda el compromiso y se efectúe el correspondiente registro presupuestal.
</t>
  </si>
  <si>
    <t>Compromisos</t>
  </si>
  <si>
    <t xml:space="preserve">Son los actos y contratos expedidos o celebrados por los órganos públicos, en desarrollo de la capacidad de contratar y de comprometer el presupuesto, realizados en cumplimiento de las funciones públicas asignadas por la ley. </t>
  </si>
  <si>
    <t xml:space="preserve">Certificado de Registro Presupuestal </t>
  </si>
  <si>
    <t>Se entiende por registro presupuestal del compromiso la imputación presupuestal mediante la cual se perfecciona el compromiso y se afecta en forma definitiva la apropiación, garantizando que ésta solo se utilizará para ese fin. Esta operación indica el valor y el plazo de las prestaciones a las que haya lugar. El acto del registro perfecciona, por tanto, el compromiso</t>
  </si>
  <si>
    <t>Girado - Pagado</t>
  </si>
  <si>
    <t>Es el acto mediante el cual, la entidad pública, una vez verificados los requisitos previstos en el respectivo acto administrativo o en el contrato, teniendo en cuenta el reconocimiento de la obligación y la autorización de pago efectuada por el funcionario competente, liquidadas las deducciones de ley o las contractuales (tales como amortización de anticipos y otras) y verificado el saldo en bancos, desembolsa al beneficiario el monto de la obligación, ya sea mediante cheque bancario o por consignación en la cuenta bancaria del beneficiario, extinguiendo la respectiva obligación</t>
  </si>
  <si>
    <t>Cuentas por pagar</t>
  </si>
  <si>
    <t xml:space="preserve">Son aquellas obligaciones que quedan pendientes de pago para la siguiente vigencia fiscal, y se presentan en los casos en que el bien o servicio se ha recibido a satisfacción a 31 de diciembre.
¿Cuando se debe constituir una cuenta por pagar?
Una cuenta por pagar se debe constituir cuando el bien o servicio se ha recibido a satisfacción antes del 31 de diciembre pero no se le ha pagado al contratista o cuando en desarrollo de un contrato se han pactado anticipos y estos no han sido cancelados 
</t>
  </si>
  <si>
    <t xml:space="preserve">Reservas Presupuestales
</t>
  </si>
  <si>
    <t xml:space="preserve">Son los compromisos legalmente constituidos por los órganos que conforman el Presupuesto General de la Nación, que tienen registro presupuestal, pero cuyo objeto no fue cumplido dentro del año fiscal que termina y, por lo mismo, se pagarán dentro de la vigencia siguiente con cargo al presupuesto de la vigencia anterior; es decir, con cargo al presupuesto que las originó
¿Cuando se debe constituir una reserva presupuestal?
Una reserva presupuestal se genera cuando el compromiso es legalmente constituido pero cuyo objeto no fue cumplido dentro del año fiscal que termina y será pagada con cargo a la reserva que se constituye a más tardar el 20 de enero de la vigencia siguiente
</t>
  </si>
  <si>
    <t>Pasivos Exigibles</t>
  </si>
  <si>
    <t>Son compromisos que se adquirieron con el cumplimiento de las formalidades plenas, que deben asumirse con cargo al presupuesto disponible de la vigencia en que se pagan, por cuanto la reserva presupuestal que los respaldó en su oportunidad feneció por no haberse pagado en el transcurso de la misma vigencia fiscal en que se constituyeron. Frente a la constitución de Pasivos Exigibles, se reitera a las entidades distritales la obligación legal de realizar la gestión requerida para ejecutar el presupuesto asignado dentro de la anualidad.</t>
  </si>
  <si>
    <t>Concepto de gasto</t>
  </si>
  <si>
    <t>Forma de control y uso de los recursos, la clasificación de la inversión por conceptos de gasto debe estar asociada al
gasto recurrente</t>
  </si>
  <si>
    <t xml:space="preserve"> Vigencias Futuras</t>
  </si>
  <si>
    <t xml:space="preserve">Es una herramienta presupuestal para asumir compromisos con cargo a presupuestos futuros, con el objetivo de desarrollar proyectos de inversión o efectuar gastos con un horizonte mayor a un año y cuya ejecución se inicia con el presupuesto de la vigencia en que se aprueben
dichas autorizaciones. Esta autorización de Vigencias Futuras se da por parte del Concejo de Bogotá.
Si las vigencias futuras se solicitan para la ejecución de proyectos de inversión, los mismos deben hacer parte del Plan de Desarrollo vigente. En este orden de ideas, si los cupos anuales autorizados a una entidad, para asumir compromisos de vigencias futuras no fueron utilizados a 31 de diciembre de la vigencia en que fueron aprobadas caducarán sin excepción, debiéndose solicitar en la siguiente vigencia, si es del caso, una nueva autorización al Concejo de Bogotá para el desarrollo de las actividades previstas.
Las vigencias futuras son apropiaciones efectivas que se traducen en una inflexibilidad en el presupuesto, ya que el monto autorizado debe incorporarse en cada uno de los presupuestos de las vigencias fiscales para las cuales se aprobaron </t>
  </si>
  <si>
    <t>Destinación de recursos</t>
  </si>
  <si>
    <t>Busca identificar el uso que se le asigna al recurso, y que constituye una referencia válida para verificar la destinación del mismo, tanto a nivel de ingreso, como de gasto</t>
  </si>
  <si>
    <t>Objetivo General</t>
  </si>
  <si>
    <t>Define de forma concisa la situación deseada asociada al problema identificado</t>
  </si>
  <si>
    <t>Objetivo Especifico</t>
  </si>
  <si>
    <t>Son los resultados intermedios que permiten dar cumplimiento al objetivo general</t>
  </si>
  <si>
    <t>Meta Proyecto</t>
  </si>
  <si>
    <t xml:space="preserve">Consisten en el conjunto de resultados concretos, medibles, realizables y verificables que se esperan obtener en un tiempo señalado. Las metas deben establecerse en términos de resultado o productos, en este sentido, la gestión institucional que se adelante es el medio para llegar a la meta, no es la meta en sí, debido a que no es un bien o servicio.
</t>
  </si>
  <si>
    <t>Meta Resultado</t>
  </si>
  <si>
    <t>son aquellas que buscan mejorar parcial o totalmente el problema crítico identificado en el diagnóstico y están relacionadas con la situación deseada. Estas metas regularmente están definidas en las políticas públicas o programas adoptados por la Administración Distrital</t>
  </si>
  <si>
    <t>Meta Producto</t>
  </si>
  <si>
    <t>Son aquellas representadas en la entrega de bienes y servicios finales o intermedios, que se definen a partir de los objetivos específicos. Por lo general son este tipo de metas las que se definen en la formulación de los proyectos de inversión y están asociadas a las causas del problema. La consecución de metas de producto contribuye a la obtención de una meta de resultado específica</t>
  </si>
  <si>
    <t>N° Meta SEGPLAN</t>
  </si>
  <si>
    <t xml:space="preserve">Corresponde con el número asignado en el Sistema Segplan </t>
  </si>
  <si>
    <t>Son los valores que se espera obtener en un tiempo señalado. Estos productos son bienes y/o servicios, finales o intermedios, para dar cumplimiento a los objetivos del proyecto.</t>
  </si>
  <si>
    <t>Programación Meta</t>
  </si>
  <si>
    <t>Son los valores que se estimana lacanzar al finalizar la vigencia y el cuatrienio. Es cantidad o número de la acción identificada en el proceso</t>
  </si>
  <si>
    <t>Ejecución Meta</t>
  </si>
  <si>
    <t xml:space="preserve">Valores alcanzados respecto de la meta programada </t>
  </si>
  <si>
    <t>Estado de la Meta</t>
  </si>
  <si>
    <t>Se requiere coocer si la meta esta programada a partir de la vigencia actual solo aplican dos (2) tipos de programación: Normal(activa) y Programada en vigencia posterior</t>
  </si>
  <si>
    <t xml:space="preserve"> Tipo de Anualización de las metas</t>
  </si>
  <si>
    <t xml:space="preserve">Metas con Anualización Constante: El valor programado para cada año es el mismo, y debe ser igual a la cantidad programada para la meta del proyecto y los años no se suman para obtener la cantidad total de la meta.
Metas con Anualización Creciente: El valor programado para cada año incluye el del año anterior. De forma progresiva, en cada año se va alcanzando la cantidad programada para la meta del proyecto. El valor programado debe ser igual o mayor al anterior y, el último año debe
ser igual a la magnitud total definida para la meta del proyecto.
Metas con Anualización Decreciente: El valor programado para cada año disminuye. El valor programado para cada año debe ser menor o igual al del año inmediatamente anterior. Así, se trata de reducir en cada año hasta llegar a la cantidad programada para la meta del proyecto (el valor
del último año debe ser igual a la magnitud definida para la meta del proyecto).
Metas con Anualización Suma: La sumatoria de la anualización debe ser igual a la cantidad programada para la meta del proyecto
</t>
  </si>
  <si>
    <t>Proyectos de inversión</t>
  </si>
  <si>
    <t>Definidos los productos de la entidad, se asocian a cada proyecto de inversión y se asignan los recursos hasta por el monto del presupuesto programado para cada uno de ellos, de acuerdo con la metodología que para el efecto haya definido la oficina de planeación de la entidad.
Se precisa que un proyecto de inversión puede apuntar a varios productos de la entidad y que a su vez existen proyectos trasversales que pueden tener participación en todos los productos.
Los montos de rubros correspondientes a las variables de transferencias para inversión, servicio de la deuda y reservas presupuestales son incorporados por la entidad en el sistema PREDIS módulo PMR.</t>
  </si>
  <si>
    <t>Grupos Poblacionales</t>
  </si>
  <si>
    <t xml:space="preserve">
En los proyectos de inversión en cumplimiento de las normas que se mencionan a continuación se debe identificar y diferenciar con la mayor precisión posible, cada grupo poblacional como el de infancia y adolescencia, juventud y la población víctima y en situación de desplazamiento, con el fin de visibilizar la acción de la Administración Distrital en el marco de las políticas públicas.</t>
  </si>
  <si>
    <t>Instrucciones de diligenciamiento
para seguimiento del Plan de Acción Proyecto de Inversión</t>
  </si>
  <si>
    <t>Instrucciones generales previas al diligenciamiento</t>
  </si>
  <si>
    <t>Leer las instrucciones  antes de iniciar el diligenciamiento.</t>
  </si>
  <si>
    <t xml:space="preserve">No modificar el tamaño de la celdas de ninguna hoja, ni la información que se encuentra pre diligenciada. </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</si>
  <si>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</si>
  <si>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</si>
  <si>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</si>
  <si>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</si>
  <si>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El tipo de letra es fuente Arial  Narrow tamaño 11</t>
  </si>
  <si>
    <t>Algunos campos contienen el máximo de caracteres</t>
  </si>
  <si>
    <t xml:space="preserve">Evitar el uso de viñetas, comillas, guiones y asteriscos estas tienden a desconfigurarse, cambiando el sentido del texto.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</si>
  <si>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</si>
  <si>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 xml:space="preserve">En caso que se requiera ajustar información se deberá actualizar el perfil del proyecto y enviar firmado por el gerente.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</si>
  <si>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</si>
  <si>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Nombre de matriz </t>
  </si>
  <si>
    <t>Instrucción</t>
  </si>
  <si>
    <t>CONSIDERACIONES GENERALES</t>
  </si>
  <si>
    <r>
      <rPr>
        <b/>
        <sz val="11"/>
        <color rgb="FF000000"/>
        <rFont val="Arial"/>
        <family val="2"/>
      </rPr>
      <t xml:space="preserve">Periodicidad informe: SEGUN CRONOGRAMA DE LA VIGENCIA </t>
    </r>
    <r>
      <rPr>
        <sz val="11"/>
        <color rgb="FF000000"/>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rgb="FF339966"/>
        <rFont val="Arial"/>
        <family val="2"/>
      </rPr>
      <t xml:space="preserve">
</t>
    </r>
  </si>
  <si>
    <t>SEGUIMIENTO CUATRIENIO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</si>
  <si>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</si>
  <si>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RESUMEN EJECUTIVO</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</si>
  <si>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</si>
  <si>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'1. SEGUIMIENTO EJECUCIÓN PRESU'!Área_de_impresión</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</si>
  <si>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</si>
  <si>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t>TERRITORIALIZACIÓN POBLACIÓN</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</si>
  <si>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</si>
  <si>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t>'2. SEGUIMIENTO METAS PRODUCTO'!_Toc461442754</t>
  </si>
  <si>
    <r>
      <rPr>
        <sz val="11"/>
        <rFont val="Arial"/>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rgb="FF000000"/>
        <rFont val="Arial"/>
        <family val="2"/>
      </rPr>
      <t xml:space="preserve">ciudad, claros y concretos
- </t>
    </r>
    <r>
      <rPr>
        <sz val="11"/>
        <color rgb="FF000000"/>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</si>
  <si>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'4. METAS RESULTADO PDD'!Área_de_impresión</t>
  </si>
  <si>
    <r>
      <rPr>
        <b/>
        <sz val="11"/>
        <color rgb="FF000000"/>
        <rFont val="Arial"/>
        <family val="2"/>
      </rPr>
      <t>Únicamente</t>
    </r>
    <r>
      <rPr>
        <sz val="11"/>
        <color rgb="FF000000"/>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</si>
  <si>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PRODUCTOS MGA</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</si>
  <si>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</si>
  <si>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 xml:space="preserve">Plan de Desarrollo </t>
  </si>
  <si>
    <t>Meses</t>
  </si>
  <si>
    <t>Años</t>
  </si>
  <si>
    <t>Propósitos</t>
  </si>
  <si>
    <t>Programa PDD</t>
  </si>
  <si>
    <t>Nombre Meta PDD</t>
  </si>
  <si>
    <t>No. proyecto de inversión</t>
  </si>
  <si>
    <t>Nombre del Proyecto</t>
  </si>
  <si>
    <t>Proyecto Inv</t>
  </si>
  <si>
    <t>ODS</t>
  </si>
  <si>
    <t>ObjGeneral</t>
  </si>
  <si>
    <t>Tipo_Meta</t>
  </si>
  <si>
    <t>ProcesosInst</t>
  </si>
  <si>
    <t>Subsistema</t>
  </si>
  <si>
    <t>TipoInd</t>
  </si>
  <si>
    <t>Periodicidad</t>
  </si>
  <si>
    <t>Si_No</t>
  </si>
  <si>
    <t>Etnia</t>
  </si>
  <si>
    <t>Sexo</t>
  </si>
  <si>
    <t>Localidades</t>
  </si>
  <si>
    <t>Componente PMM</t>
  </si>
  <si>
    <t>Misión</t>
  </si>
  <si>
    <t>Visión</t>
  </si>
  <si>
    <t>OBJETIVO ESTRATÉGICO</t>
  </si>
  <si>
    <t>OBJETIVOS SISTEMAS DE GESTION
(Calidad, Ambiental, SST, Antisoborno, Seguridad de la información y Continuidad de Negocio)</t>
  </si>
  <si>
    <t>Insumos</t>
  </si>
  <si>
    <t>METAS PROYECTO DE INVERSIÓN</t>
  </si>
  <si>
    <t>CODIGO BPIN</t>
  </si>
  <si>
    <t>Trazador Presupuestal</t>
  </si>
  <si>
    <t>Políticas Públicas</t>
  </si>
  <si>
    <t>Dimensiones MIPG</t>
  </si>
  <si>
    <t>Politicas MIPG</t>
  </si>
  <si>
    <t>Planes Institucionales</t>
  </si>
  <si>
    <t>PMR</t>
  </si>
  <si>
    <t>Objetivo PMR</t>
  </si>
  <si>
    <t>Indicador Objetivo</t>
  </si>
  <si>
    <t>Indicador_Meta Estratégica</t>
  </si>
  <si>
    <t>Meta PDD/Meta Proyecto de Inversión</t>
  </si>
  <si>
    <t>1. Hacer un nuevo contrato social con igualdad de oportunidades para la inclusión social, productiva</t>
  </si>
  <si>
    <t>1.  Subsidios y transferencias para la equidad</t>
  </si>
  <si>
    <t>2.  Mejores ingresos de los hogares y combatir la feminización de la pobreza</t>
  </si>
  <si>
    <t>Fortalecimiento de las herramientas para la prevención de la corrupción en la Secretaría Distrital de Movilidad</t>
  </si>
  <si>
    <t>7563. Fortalecimiento de las herramientas para la prevención de la corrupción en la Secretaría Distrital de Movilidad</t>
  </si>
  <si>
    <t>1. Fin de la Pobreza</t>
  </si>
  <si>
    <t>Promover el reconocimiento y garantia de derechos al interior de las familias de la ciudad de Bogotá</t>
  </si>
  <si>
    <t>Direccionamiento político</t>
  </si>
  <si>
    <t>SubsistemaSIG</t>
  </si>
  <si>
    <t>Eficacia</t>
  </si>
  <si>
    <t>Mensual</t>
  </si>
  <si>
    <t>Indigena</t>
  </si>
  <si>
    <t>Hombre</t>
  </si>
  <si>
    <t>1. Reducir las víctimas fatales en siniestros de tránsito a través de la implementación de acciones integrales con criterios de seguridad vial.</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</si>
  <si>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</si>
  <si>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Mano de obra calificada</t>
  </si>
  <si>
    <t>2-Diseñar e implementar el 100% de las nuevas fuentes de fondeo para el SITP y el Sector Movilidad.</t>
  </si>
  <si>
    <t>TPGE- Grupos étnicos</t>
  </si>
  <si>
    <t>23. Reducir el gasto en transporte público de los hogares de mayor vulnerabilidad económica, con enfoque poblacional, diferencial y de género, para que represente el 15% de sus ingresos.</t>
  </si>
  <si>
    <t>Política Pública Bicicleta</t>
  </si>
  <si>
    <t>1. Talento Humano</t>
  </si>
  <si>
    <t>1. Política de Gestión Estratégica del Talento Humano</t>
  </si>
  <si>
    <t>Plan Anticorrupción y de Atención al Ciudadano PAAC V8.0 SDM-2021</t>
  </si>
  <si>
    <t>5. Mejorar las condiciones de seguridad vial y el comportamiento de los actores en la vía</t>
  </si>
  <si>
    <t>1. Número de personas fallecidas en siniestros viales</t>
  </si>
  <si>
    <t xml:space="preserve">4. Controles al cumplimiento de las normas  de tránsito y transporte4. </t>
  </si>
  <si>
    <t>1.  Número de controles preventivos, regulatorios o sancionatorios realizados.</t>
  </si>
  <si>
    <t>Número de cupos de cicloparqueaderos gestionados en infraestructura pública e infraestructura privada</t>
  </si>
  <si>
    <t>PDD</t>
  </si>
  <si>
    <t>Febrero</t>
  </si>
  <si>
    <t>Subsecretaría de Gestión de Movilidad</t>
  </si>
  <si>
    <t>6. Reducir el gasto en transporte público de los hogares de mayor vulnerabilidad económica, con enfoque poblacional, diferencial y de género, para que represente el 15% de sus ingresos.</t>
  </si>
  <si>
    <t>Fortalecimiento Institucional De La Secretaria Distrital De Movilidad de Bogotá</t>
  </si>
  <si>
    <t>7568. Fortalecimiento Institucional De La Secretaria Distrital De Movilidad de Bogotá</t>
  </si>
  <si>
    <t>2. Hambre cero</t>
  </si>
  <si>
    <t>Fortalecer la capacidad institucional para garantizar una gestión pública eficiente y transparente que responda a las demandas ciudadanas, al cumplimiento de las Políticas Sociales y a los criterios de calidad de los servicios sociales que presta la Entidad</t>
  </si>
  <si>
    <t>Constante</t>
  </si>
  <si>
    <t>Direccionamiento de los servicios sociales</t>
  </si>
  <si>
    <t>Subsistema de Gestión Ambiental</t>
  </si>
  <si>
    <t>Eficiencia</t>
  </si>
  <si>
    <t>Afrodescendiente</t>
  </si>
  <si>
    <t>Mujer</t>
  </si>
  <si>
    <t>OSGC-Prestar trámites y servicios eficientes, oportunos y de calidad, con una gestión ambiental adecuada, soportados en tecnologías de la información y las comunicaciones</t>
  </si>
  <si>
    <t>Mano de obra no calificada</t>
  </si>
  <si>
    <t>3-Desarrollar el 100% de las acciones que permitan implementar una política tarifaria más incluyente y sostenible.</t>
  </si>
  <si>
    <t>TPIEG - Igualdad y equidad de género</t>
  </si>
  <si>
    <t>62. Aumentar en 20% la oferta de transporte público del SITP</t>
  </si>
  <si>
    <t>Politica Pública Ruralidad</t>
  </si>
  <si>
    <t>2. Direccionamiento Estrategico</t>
  </si>
  <si>
    <t>2. Política de Integridad</t>
  </si>
  <si>
    <t>Plan Institucional de Participación-SDM V.2.0 2021</t>
  </si>
  <si>
    <t>7. Mantener el tiempo de desplazamiento de los ciudadanos</t>
  </si>
  <si>
    <t>2. Campañas de cultura ciudadana implementadas</t>
  </si>
  <si>
    <t xml:space="preserve">5. Servicio de prevención y promoción para la seguridad vial
</t>
  </si>
  <si>
    <t>2.  Número de medidas integrales de gestión de tránsito, pacificación o tráfico calmado implementadas</t>
  </si>
  <si>
    <t>Número de estacionamientos en via en operación</t>
  </si>
  <si>
    <t>PI</t>
  </si>
  <si>
    <t>Marzo</t>
  </si>
  <si>
    <t>Subsecretaría de Servicios a la Ciudadanía</t>
  </si>
  <si>
    <t>4. Hacer de Bogotá Región un modelo de movilidad multimodal, incluyente y sostenible</t>
  </si>
  <si>
    <t>49. Movilidad segura, sostenible y accesible</t>
  </si>
  <si>
    <t>13. Sistema de movilidad sostenible</t>
  </si>
  <si>
    <t>3. Igualdad y autonomía para una Bogotá incluyente</t>
  </si>
  <si>
    <t>Actualización, mantenimiento y gestión de tecnologías de la información y las comunicaciones para la secretaría distrital de movilidad de Bogotá</t>
  </si>
  <si>
    <t>7570.  Actualización, mantenimiento y gestión de tecnologías de la información y las comunicaciones para la secretaría distrital de movilidad de Bogotá</t>
  </si>
  <si>
    <t>Fortalecer la capacidad institucional para brindar respuestas integrales en el territorio</t>
  </si>
  <si>
    <t>Creciente</t>
  </si>
  <si>
    <t>Direccionamiento estratégico</t>
  </si>
  <si>
    <t>Subsistema de Gestión de Seguridad y Salud en el Trabajo</t>
  </si>
  <si>
    <t>Efectividad</t>
  </si>
  <si>
    <t>Semestral</t>
  </si>
  <si>
    <t/>
  </si>
  <si>
    <t>Room</t>
  </si>
  <si>
    <t>Santafé</t>
  </si>
  <si>
    <t>3. Contribuye con una gestión integra y transparente</t>
  </si>
  <si>
    <t>3. Ser referente mundial en la distribución eficiente y equitativa del espacio público</t>
  </si>
  <si>
    <t>OSGGA-Garantizar el uso racional y eficiente de energía en las diferentes sedes de la SDM</t>
  </si>
  <si>
    <t>Materiales</t>
  </si>
  <si>
    <t>1-Desarrollar el 100% de los estudios técnicos, estadísticos, sociales y financieros, que permitan modelar, monitorear y evaluar diferentes alternativas de solución a las necesidades de movilidad.</t>
  </si>
  <si>
    <t>TPCC - Cultura ciudadana</t>
  </si>
  <si>
    <t>63. A 2024 Reducir en 20% el número de víctimas fatales  por siniestros viales para cada uno de los actores de la vía</t>
  </si>
  <si>
    <t>Politica Pública Espacio Público</t>
  </si>
  <si>
    <t>3. Gestión con Valores para los resultados</t>
  </si>
  <si>
    <t>3. Política de Planeación Institucional</t>
  </si>
  <si>
    <t>PA01-M02-PL01 plan institucional de gestión ambiental PIGA</t>
  </si>
  <si>
    <t>3. Tiempo promedio de viaje en la ciudad</t>
  </si>
  <si>
    <t xml:space="preserve">6. Servicio de sensibilización a los actores viales,  con enfoque diferencial, género y territorial.
</t>
  </si>
  <si>
    <t>3.  Número de señales verticales de pedestal instaladas</t>
  </si>
  <si>
    <t>Número de viajes en bicicletas públicas</t>
  </si>
  <si>
    <t>N.A</t>
  </si>
  <si>
    <t>Abril</t>
  </si>
  <si>
    <t>Subsecretaría de Gestión Jurídica</t>
  </si>
  <si>
    <t>5. Construir Bogotá Región con gobierno abierto, transparente y ciudadanía consciente</t>
  </si>
  <si>
    <t>51. Gobierno Abierto</t>
  </si>
  <si>
    <t>14. Movilidad segura</t>
  </si>
  <si>
    <t>264.Generar las condiciones para aumentar a 6.500 los vehículos de cero y bajas emisiones en el parque automotor de Bogotá, incluyendo la implementación de 20 puntos públicos de carga rápida</t>
  </si>
  <si>
    <t>Apoyo a las acciones de regulación y control de tránsito y transporte</t>
  </si>
  <si>
    <t>7573.  Apoyo a las acciones de regulación y control de tránsito y transporte</t>
  </si>
  <si>
    <t>4. Educación de calidad</t>
  </si>
  <si>
    <t>Contribuir en la prevención de la maternidad y la paternidad temprana en Bogotá</t>
  </si>
  <si>
    <t>Decreciente</t>
  </si>
  <si>
    <t>Construcción e implementación de políticas sociales</t>
  </si>
  <si>
    <t>Subsistema de Gestión de Seguridad de la Información</t>
  </si>
  <si>
    <t>Raizal</t>
  </si>
  <si>
    <t>4. Desarrollar estrategias de cultura y respeto en la ciudadanía para el sistema de movilidad, protegiendo en especial a los actores vulnerables y promoviendo los modos activos, con enfoque incluyente diferencial, de género y territorial</t>
  </si>
  <si>
    <t>OSGGA-Garantizar el uso racional y eficiente del recurso hídrico en las diferentes sedes de la SDM</t>
  </si>
  <si>
    <t>Servicios domiciliarios</t>
  </si>
  <si>
    <t>1-Realizar seguimiento 100% las acciones de la política pública de la bicicleta</t>
  </si>
  <si>
    <t>TPPD - Discapacidad</t>
  </si>
  <si>
    <t xml:space="preserve">64. Implementar 5000 cupos de cicloparqueaderos </t>
  </si>
  <si>
    <t>4. Evaluación de Resultados</t>
  </si>
  <si>
    <t>4. Política de Gestión Presupuestal y Eficiencia del Gasto Público</t>
  </si>
  <si>
    <t>PA02-PL01 Plan Institucional de Capacitación – PIC VERSIÓN 2.0 DE 11-08-2021</t>
  </si>
  <si>
    <t>9.  Mejorar los servicios de atención a la ciudadanía</t>
  </si>
  <si>
    <t xml:space="preserve">4.  Número de puntos con sistemas de contención vehicular, dispositivos de canalización u otros elementos de control de tránsito mantenidos </t>
  </si>
  <si>
    <t>Km conservados o mantenidos de cicloinfraestructura</t>
  </si>
  <si>
    <t>Subsecretaría de Gestión Corporativa</t>
  </si>
  <si>
    <t>56. Gestión Pública Efectiva</t>
  </si>
  <si>
    <t xml:space="preserve">15. Gestión pública efectiva, abierta y transparente </t>
  </si>
  <si>
    <t>265. Integración social para una ciudad de oportunidades</t>
  </si>
  <si>
    <t>Fortalecer la gestión documental de la SDM de Bogotá</t>
  </si>
  <si>
    <t>7574.  Fortalecer la gestión documental de la SDM de Bogotá</t>
  </si>
  <si>
    <t xml:space="preserve">5. Igualdad de género </t>
  </si>
  <si>
    <t>Contribuir al desarrollo integral con enfoque diferencial de niños, niñas y adolescentes de Bogotá que se encuentren en situación de amenaza, inobservancia o vulneración de derechos</t>
  </si>
  <si>
    <t>Análisis y seguimiento de políticas sociales</t>
  </si>
  <si>
    <t>Subsistema Interno de Gestión Documental y Archivo</t>
  </si>
  <si>
    <t>Palenquero</t>
  </si>
  <si>
    <t>5. Ser referente mundial en la transformación digital y virtual de los trámites y servicios</t>
  </si>
  <si>
    <t>5. Prestar trámites y servicios eficientes, oportunos y de calidad, con una gestión ambiental adecuada, soportados en tecnologías de la información y las comunicaciones.</t>
  </si>
  <si>
    <t>OSGGA-Promover la gestión integral de los residuos generados en la SDM</t>
  </si>
  <si>
    <t>Terrenos</t>
  </si>
  <si>
    <t>3-Formular e implementar el 100% las acciones de la política pública de movilidad motorizada de cero y baja emisionesRecurso humano</t>
  </si>
  <si>
    <t>TPJ - Juventud</t>
  </si>
  <si>
    <t>65. Disminuir en un 10% el tiempo promedio en minutos, de acceso al Transporte Público.</t>
  </si>
  <si>
    <t>Politica Pública Servicios sexuales pagados</t>
  </si>
  <si>
    <t>5. Información y Comunicación</t>
  </si>
  <si>
    <t>5. Política compras y contratación pública</t>
  </si>
  <si>
    <t>PA02-PL04 Plan Anual de Vacantes SDM 2021 v. 2.0 de 02-09-2021</t>
  </si>
  <si>
    <t>5. Niveles de satisfacción de los ciudadanos y partes interesadas alcanzados</t>
  </si>
  <si>
    <t xml:space="preserve">9. Servicio de implementacion de las política pública de la Bicicleta </t>
  </si>
  <si>
    <t>5.  Porcentaje de personas cualificadas en enfoque poblacional /diferencial para la prestación del servicio en el Centro de Orientación a Victimas de Siniestros Viales - ORVI</t>
  </si>
  <si>
    <t>Km construidos de cicloinfraestructura</t>
  </si>
  <si>
    <t>Junio</t>
  </si>
  <si>
    <t>Dirección de inteligencia para la movilidad</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</si>
  <si>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</si>
  <si>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Consolidación del programa niñas y niños primero para mejorar las experiencias de viaje de la población estudiantil en Bogotá</t>
  </si>
  <si>
    <t>7576.  Consolidación del programa niñas y niños primero para mejorar las experiencias de viaje de la población estudiantil en Bogotá</t>
  </si>
  <si>
    <t>6. Agua limpia y saneamiento</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</si>
  <si>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</si>
  <si>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Prestación de los servicios sociales</t>
  </si>
  <si>
    <t>Subsistema de Responsabilidad Social</t>
  </si>
  <si>
    <t>Otro</t>
  </si>
  <si>
    <t>6. Ser referente mundial al contar con un equipo humano comprometido y competente.</t>
  </si>
  <si>
    <t>6. Fortalecer el bienestar de los (las) colaboradores (as), con un equipo humano altamente calificado, comprometido e íntegro, encaminado al logro de los objetivos de la Entidad.</t>
  </si>
  <si>
    <t>OSGGA-Fortalecer la aplicación de criterios ambientales en la adquisición de bienes y servicios contratados por la entidad en el desarrollo de sus actividades</t>
  </si>
  <si>
    <t>Edificios</t>
  </si>
  <si>
    <t>2-Gestionar la implementación de un (1) Sistema de Bicicleta Pública (compartida)</t>
  </si>
  <si>
    <t>66. Construir 280 km de cicloinfraestructura de la ciudad</t>
  </si>
  <si>
    <t>Politica Pública Bogotá productiva</t>
  </si>
  <si>
    <t>6. Gestión del Conocimiento</t>
  </si>
  <si>
    <t>6. Política de Fortalecimiento Institucional y Simplificación de Procesos</t>
  </si>
  <si>
    <t>PA02-PL05 plan anual de previsión de recursos humanos SDM 2021 v. 2.0 de 02-09-2021</t>
  </si>
  <si>
    <t>12.Servicios institucionales para la atención a la ciudadanía</t>
  </si>
  <si>
    <t>6.  Número de víctimas jóvenes en siniestros viales</t>
  </si>
  <si>
    <t>Kilometros de Mantenimiento vial</t>
  </si>
  <si>
    <t>Julio</t>
  </si>
  <si>
    <t>Dirección de planeación para la movilidad</t>
  </si>
  <si>
    <t>271.Reducir en el 10% como promedio ponderado ciudad, la concentración de material particulado PM10 y PM2.5, mediante la implementación del Plan de Gestión Integral  de Calidad de Aire (Aporte de Movilidad a meta del Sector Ambiente).</t>
  </si>
  <si>
    <t>Fortalecimiento de la gestión y control de la movilidad</t>
  </si>
  <si>
    <t>7578.  Fortalecimiento de la gestión y control de la movilidad</t>
  </si>
  <si>
    <t>7. Energía asequible y no contaminable</t>
  </si>
  <si>
    <t>Disminuir las prácticas adversas y percepciones discriminatorias en torno a la vejez y contribuir a la transformación de imaginarios sobre el envejecimiento y el diálogo intergeneracional como conceptos vitales para la construcción de proyectos de vida</t>
  </si>
  <si>
    <t>Mantenimiento y soporte TIC</t>
  </si>
  <si>
    <t>Subsistema de Control Interno</t>
  </si>
  <si>
    <t>No Aplica</t>
  </si>
  <si>
    <t>7. Garantizar transparencia, oportunidad, inclusión y equidad de género en los procesos de la entidad, que promuevan la legalidad, participación, control social y rendición de cuentas.</t>
  </si>
  <si>
    <t>OSGGA-Promover acciones que contribuyan a la adaptación y mitigación al cambio climático y mejora de la calidad del paisaje de la sede principal de la SDM.</t>
  </si>
  <si>
    <t>Maquinaria y Equipo</t>
  </si>
  <si>
    <t>6-Impulsar el 100% las acciones para adelantar un esquema de transporte alternativo y ambientalmente sostenible mediante el fomento de la micromovilidad</t>
  </si>
  <si>
    <t>67. Mantener el tiempo promedio de viaje en los 14 corredores principales de la ciudad para todos los usuarios de la vía</t>
  </si>
  <si>
    <t>Politica Pública Cero y Bajas Emisiones</t>
  </si>
  <si>
    <t>7. Control Interno</t>
  </si>
  <si>
    <t>7. Política Gobierno Digital</t>
  </si>
  <si>
    <t>PA02-PL03 Plan Estratégico de Talento Humano SDM 2021 v.2.0 de 02-09-2021</t>
  </si>
  <si>
    <t>7.  Porcentaje de campaña(s) y/o jornada(s) de cultura ciudadana y educación vial realizadas y dirigidas a la ciudadanía, que promueven prácticas de inclusión e igualdad con enfoque poblacional - diferencial en el sistema de movilidad.</t>
  </si>
  <si>
    <t>Agosto</t>
  </si>
  <si>
    <t>Dirección de ingienería y tránsito</t>
  </si>
  <si>
    <t>373. 1_Reducir en 20% el número de víctimas fatales por siniestros viales para cada uno de los actores de la vía 
2_ Reducir en 20% el número de jóvenes (entre 14 y 28 años) fallecidos por siniestros viales</t>
  </si>
  <si>
    <t>Implementación del Plan de Distrital de Seguridad Vial en Bogotá</t>
  </si>
  <si>
    <t>7579.  Implementación del Plan de Distrital de Seguridad Vial en Bogotá</t>
  </si>
  <si>
    <t>8. Trabajo decente y crecimiento económico</t>
  </si>
  <si>
    <t>Disminuir la vulnerabilidad por discriminación, violencias y exclusión social por orientación sexual o identidad de género en Bogotá</t>
  </si>
  <si>
    <t>Adquisiciones</t>
  </si>
  <si>
    <t>OSGAS-Mantener las buenas prácticas antisoborno contenidas en la norma ISO 37001 y las demás adoptadas por la Entidad</t>
  </si>
  <si>
    <t>Mantenimiento maquinaria y equipo</t>
  </si>
  <si>
    <t>4-Fortalecer y hacer seguimiento al 100% de las políticas, planes, proyectos en el componente ambiental de movilidad</t>
  </si>
  <si>
    <t>71 -  Elevar el nivel de efectividad de la Gestión Pública Distrital y Local</t>
  </si>
  <si>
    <t>Politica Pública Juventud</t>
  </si>
  <si>
    <t>8. Política de Seguridad Digital</t>
  </si>
  <si>
    <t>Plan de Austeridad e Indicadores 2021 20-01</t>
  </si>
  <si>
    <t>8.  Porcentaje de afectación del tiempo de viaje promedio, para los usuarios de modos motorizados en la infraestructura vial, por efecto de las obras y la implementación de PMT sobre los 14 corredores viales principales-incluidas vías de desvío.</t>
  </si>
  <si>
    <t>Septiembre</t>
  </si>
  <si>
    <t>Dirección de Gestión de tránsito y control de transito y transporte</t>
  </si>
  <si>
    <t>374.Aumentar en 20% la oferta de transporte público del SITP.</t>
  </si>
  <si>
    <t>Fortalecer la comunicación y la cultura ciudadana para la movilidad como elemento constructivo y pedagógico del nuevo contrato social</t>
  </si>
  <si>
    <t>7581. Fortalecer la comunicación y la cultura ciudadana para la movilidad como elemento constructivo y pedagógico del nuevo contrato social</t>
  </si>
  <si>
    <t>9. Industria, innovación e infraestructura</t>
  </si>
  <si>
    <t>Proveer espacios de integración social en cumplimiento de los estándares de calidad para garantizar la prestación de los servicios sociales en condiciones adecuadas y seguras</t>
  </si>
  <si>
    <t>Gestión del talento humano</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</si>
  <si>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</si>
  <si>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Transporte</t>
  </si>
  <si>
    <t>5-Ejecutar el 100% de acciones de fomento para mejorar la experiencia de viaje del peatón</t>
  </si>
  <si>
    <t>Politica Pública Pobreza</t>
  </si>
  <si>
    <t>9. Política de Defensa Jurídica</t>
  </si>
  <si>
    <t>Plan Institucional de Archivos PINAR v.1.0_2021</t>
  </si>
  <si>
    <t xml:space="preserve">9.  Número de tramos de los 14 corredores principales de la ciudad y las vías de su área de influencia con gestión de la velocidad implementada  </t>
  </si>
  <si>
    <t>Octubre</t>
  </si>
  <si>
    <t>Dirección de atención al ciudadano</t>
  </si>
  <si>
    <t>375.Aumentar en 4 puntos porcentuales la confiabilidad del servicio del SITP en sus componentes troncal y zonal.</t>
  </si>
  <si>
    <t xml:space="preserve">Implementación del sistema de transporte de bajas y cero emisiones para Bogotá D.C. </t>
  </si>
  <si>
    <t xml:space="preserve">10. Reducción de las desigualdades </t>
  </si>
  <si>
    <t>Promover la inclusión social de las y los ciudadanos habitantes de calle y las poblaciones en riesgo de habitar las calles</t>
  </si>
  <si>
    <t>Gestión de bienes y servicios</t>
  </si>
  <si>
    <t>OSGAS-Fortalecer el reporte de las denuncias presentadas por presuntos actos de soborno, asegurando la protección de la identidad del denunciante en buena fe y bajo una sospecha razonable, y evitar represalias a este.</t>
  </si>
  <si>
    <t>Servicios de venta y de distribución</t>
  </si>
  <si>
    <t>2. Realizar 6.500 acciones de prevención vial con actores viales, a fin de propender por la reducción de la siniestralidad en la ciudad</t>
  </si>
  <si>
    <t>Politica Pública Discapacidad</t>
  </si>
  <si>
    <t>10. Política de Mejora normativa</t>
  </si>
  <si>
    <t>Plan de Conservación Documental 2021</t>
  </si>
  <si>
    <t xml:space="preserve">10. Porcentaje de implementación de las estrategias para promover el uso eficiente del vehículo particular y promover la movilidad sostenible.  </t>
  </si>
  <si>
    <t>Noviembre</t>
  </si>
  <si>
    <t>Dirección de investigaciones administrativas al tránsito y y¡transporte</t>
  </si>
  <si>
    <t>377.Conservar 190 km. de cicloinfraestructura</t>
  </si>
  <si>
    <t>Implementación de la señalización para mejorar las condiciones de seguridad vial, movilidad y accesibilidad</t>
  </si>
  <si>
    <t>7587.  Implementación de la señalización para mejorar las condiciones de seguridad vial, movilidad y accesibilidad</t>
  </si>
  <si>
    <t>Fortalecer los procesos de inclusión de las personas con discapacidad, sus familias y cuidadores en los diferentes entornos, mediante acciones de articulación con actores públicos y privados</t>
  </si>
  <si>
    <t>Gestión jurídica</t>
  </si>
  <si>
    <t>OSGAS-Gestionar las denuncias presentadas por presuntos actos de soborno, asegurando la protección de la identidad del denunciante en buena fe y bajo una sospecha razonable, y evitar represalias a este</t>
  </si>
  <si>
    <t>Servicios de alojamiento comidas y bebidas</t>
  </si>
  <si>
    <t>1. Realizar 65.000 controles preventivos, regulatorios o sancionatorios para la regulación y control del tránsito y el transporte en la ciudad.</t>
  </si>
  <si>
    <t>Politica Pública Cultura Ciudadana y libertad de culto</t>
  </si>
  <si>
    <t>11. Política de Servicio al ciudadano</t>
  </si>
  <si>
    <t>Plan de Preservación Digital a largo plazo 2021</t>
  </si>
  <si>
    <t>11. Número de zonas con operación semafórica en modo adaptativo implementadas para la expansión del sistema semafórico a través de su modernización con los medios tecnológicos disponibles para mantener el tiempo promedio de viaje en la ciudad</t>
  </si>
  <si>
    <t>Diciembre</t>
  </si>
  <si>
    <t>Dirección de representación judicial</t>
  </si>
  <si>
    <t>379. Consolidar y reforzar el programa de movilidad Niños y Niñas Primero con el fin de aumentar el número de beneficiados y facilitar el acceso a la educación de niñas, niños y adolescentes</t>
  </si>
  <si>
    <t>Fortalecimiento de una movilidad sostenible y accesible para Bogotá y su Región</t>
  </si>
  <si>
    <t>7588. Fortalecimiento de una movilidad sostenible y accesible para Bogotá y su Región</t>
  </si>
  <si>
    <t>12. Producción y consumo responsables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</si>
  <si>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</si>
  <si>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Mejora continua</t>
  </si>
  <si>
    <t>Barrios unidos</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</si>
  <si>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</si>
  <si>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Servicios financieros y conexos</t>
  </si>
  <si>
    <t xml:space="preserve">1. Realizar 3´000.000 viajes de acompañamiento a niños, niñas y adolescentes de los colegios distritales con el proyecto Al Colegio en Bici durante el cuatrienio.  </t>
  </si>
  <si>
    <t>Politica Pública Manejo del Suelo</t>
  </si>
  <si>
    <t>12. Política de Racionalización de trámites</t>
  </si>
  <si>
    <t>Plan Anual de Adquisiciones  2021</t>
  </si>
  <si>
    <t>Dirección de normatividad y conceptos</t>
  </si>
  <si>
    <t>381. Construir 280 km. de ciclorrutas</t>
  </si>
  <si>
    <t>Investigación por infracción a las normas de tránsito y transporte público</t>
  </si>
  <si>
    <t>7589. Desarrollo de la gestión jurídica en la Secretaría Distrital de Movilidad en Bogotá</t>
  </si>
  <si>
    <t>13. Acción por el clima</t>
  </si>
  <si>
    <t>Fortalecer la capacidad operativa y técnica en los servicios de soporte de la gestión institucional y en el desarrollo integral del talento humano</t>
  </si>
  <si>
    <t>Gestión del conocimiento</t>
  </si>
  <si>
    <t>OSGSST- Identificar continua y sistemáticamente los peligros, evaluar, valorar los riesgos en SST y determinar los controles operacionales para su eliminación o mitigación</t>
  </si>
  <si>
    <t>Servicios de leasing</t>
  </si>
  <si>
    <t>2. Realizar 440.000 viajes de acompañamiento a niños, niñas y adolescentes de los colegios distritales con el proyecto en el proyecto Ciempiés para el cuatrienio</t>
  </si>
  <si>
    <t>Politica Pública Etnias</t>
  </si>
  <si>
    <t>13. Política de Participación Ciudadana en la Gestión Pública</t>
  </si>
  <si>
    <t>Plan de Seguridad y Privacidad de la Información 2021 V.1.0</t>
  </si>
  <si>
    <t>13. Número de cupos de cicloparqueaderos gestionados en infraestructura pública</t>
  </si>
  <si>
    <t>Dirección de contratación</t>
  </si>
  <si>
    <t>383. Definir e implementar dos estrategias de cultura ciudadana para el sistema de movilidad, con enfoque diferencial, de género y territorial, donde una de ellas incluya la prevención, atención y sanción de la violencia contra la mujer en el transporte.</t>
  </si>
  <si>
    <t>7593. Investigación por infracción a las normas de tránsito y transporte público</t>
  </si>
  <si>
    <t>14. Vida Submarina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</si>
  <si>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</si>
  <si>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 xml:space="preserve">OSGSST-Prevenir lesiones y deterioro de la salud relacionados con el trabajo a los (as) colaboradores (as) proporcionando lugares de trabajo seguros y saludables, favoreciendo en todo momento su consulta y participación y la de sus representantes. </t>
  </si>
  <si>
    <t>Servicios inmobiliarios</t>
  </si>
  <si>
    <t>3. Visitar 380 instituciones educativas en el proyecto de Ruta Pila.</t>
  </si>
  <si>
    <t>Politica Pública Turismo</t>
  </si>
  <si>
    <t>14. Política de Seguimiento y Evaluación del Desempeño Institucional</t>
  </si>
  <si>
    <t>Plan Estratégico de Tecnologías de la información y las Comunicaciones (PETI) 2021 v.1.0</t>
  </si>
  <si>
    <t>14. Número de cupos de cicloparquederos gestionados en infraestructura privada</t>
  </si>
  <si>
    <t>Dirección de gestión de cobro</t>
  </si>
  <si>
    <t>384. Definir e implementar un instrumento para la medición y seguimiento de la experiencia del usuario y del prestador del servicio en el transporte público individual</t>
  </si>
  <si>
    <t>Implementación de estrategias de participación ciudadana para una movilidad segura, incluyente, sostenible y accesible</t>
  </si>
  <si>
    <t>7595. Implementación de estrategias de participación ciudadana para una movilidad segura, incluyente, sostenible y accesible</t>
  </si>
  <si>
    <t>15. Vida de ecosistemas terrestres</t>
  </si>
  <si>
    <t xml:space="preserve">OSGSST-Cumplir la normatividad nacional vigente en materia de riesgos laborales y de otra índole, teniendo en cuenta los requisitos aplicables a la Secretaría. </t>
  </si>
  <si>
    <t>Servicios prestados a las empresas y servicios de producción</t>
  </si>
  <si>
    <t xml:space="preserve">4. Realizar el control de 24.000 vehículos escolares en el proyecto Ruta Pila para mejorar la experiencia de viaje de niñas, niños y adolescentes.  </t>
  </si>
  <si>
    <t>Politica Pública Infancia y adolescencia</t>
  </si>
  <si>
    <t>15. Política de Transparencia, acceso a la información pública y lucha contra la corrupción</t>
  </si>
  <si>
    <t>PA04-PL01 Plan estratégico de las Tecnologías de la Información y Comunicaciones - PETI 2020-2024. V1.0 del 24-11-2021</t>
  </si>
  <si>
    <t xml:space="preserve">15. Porcentaje de participación de personas con enfoque poblacional diferencial en los espacios de participación. </t>
  </si>
  <si>
    <t>Dirección administrativa y financiera</t>
  </si>
  <si>
    <t>385.Diseñar, gestionar e implementar  una estrategia para aumentar la ocupación promedio del vehículo privado en la ciudad.</t>
  </si>
  <si>
    <t>Desarrollo de lineamientos estratégicos e insumos con enfoques diferenciales para mejorar la movilidad en Bogotá</t>
  </si>
  <si>
    <t>7596. Desarrollo de lineamientos estratégicos e insumos con enfoques diferenciales para mejorar la movilidad en Bogotá</t>
  </si>
  <si>
    <t>16. Paz, justicia e instituciones sólidas</t>
  </si>
  <si>
    <t xml:space="preserve">OSGSST-Definir e implementar planes y estrategias para el mejoramiento continuo de las condiciones de salud y seguridad en el trabajo. </t>
  </si>
  <si>
    <t>Servicios para la comunidad, sociales y personales</t>
  </si>
  <si>
    <t>1. Mantener por encima del 99% la disponibilidad del sistema de semaforización</t>
  </si>
  <si>
    <t>Politica Pública Talento Humano</t>
  </si>
  <si>
    <t>16. Política de Gestión Documental</t>
  </si>
  <si>
    <t>Plan de Datos Abiertos 2021 V.1.0</t>
  </si>
  <si>
    <t>16. Porcentaje de efectividad en  los acuerdos de pago solicitados por los ciudadanos</t>
  </si>
  <si>
    <t>Dirección de talento humano</t>
  </si>
  <si>
    <t>387. Formular e implementar una estrategia integral para mejorar la calidad del transporte público urbano regional.</t>
  </si>
  <si>
    <t>Implementación de políticas integrales y transparentes al servicio del ciudadano en la Secretaría Distrital de Movilidad en Bogotá</t>
  </si>
  <si>
    <t>7653.  Implementación de políticas integrales y transparentes al servicio del ciudadano en la Secretaría Distrital de Movilidad en Bogotá</t>
  </si>
  <si>
    <t>17. Alianzas para Lograr los Objetivos</t>
  </si>
  <si>
    <t>OSGSI- Gestionar los activos de información, salvaguardandolos ante cualquier incidente que pueda provocar su destrucción, divulgación, indisponibilidad o uso no compartido</t>
  </si>
  <si>
    <t>Gastos imprevistos</t>
  </si>
  <si>
    <t>2. Implementar regulación semafórica en 95 intersecciones de la ciudad</t>
  </si>
  <si>
    <t>Politica Pública Ciencia, Tecnología e Innovación</t>
  </si>
  <si>
    <t>17. Política de Gestión de la Información Estadística</t>
  </si>
  <si>
    <t>Plan de Mantenimiento de Servicios Tecnológicos 2021 V.1.0</t>
  </si>
  <si>
    <t>17. Porcentaje (%) de avance en implementación de criterios de infraestructura y de espacios idóneos en los puntos de atención propios de la SDM.</t>
  </si>
  <si>
    <t>Oficina asesora de comunicaciones y cultura para la movilidad</t>
  </si>
  <si>
    <t>389. Implementar y operar el Centro de Orientación a Víctimas por Siniestros Viales.</t>
  </si>
  <si>
    <t xml:space="preserve">7907. Consolidación del centro de orientación a
víctimas de siniestros viales de Bogotá
</t>
  </si>
  <si>
    <t>Rafael Uribe</t>
  </si>
  <si>
    <t>OSGSI-Gestionar los riesgos de seguridad de la información aplicando los controles necesarios para cada situación, garantizando la sostenibilidad de las operaciones</t>
  </si>
  <si>
    <t>Adquisición de activos financieros</t>
  </si>
  <si>
    <t>4. Mantener en máximo 30% la afectación del tiempo de viaje promedio, para los usuarios de modos motorizados en la infraestructura vial, por efecto de las obras y la implementación de PMT sobre los 14 corredores viales principales-incluidas vías de desvío</t>
  </si>
  <si>
    <t>Politica Pública Economía Cultural y Creativa</t>
  </si>
  <si>
    <t>18. Política de Gestión del Conocimiento y la Innovación</t>
  </si>
  <si>
    <t>Plan de Tratamiento de Riesgos de Seguridad y Privacidad de la Información V. 1.0</t>
  </si>
  <si>
    <t>18. Número de trámites racionalizados con acciones de mejora</t>
  </si>
  <si>
    <t>Oficina de tecnologías de la información y las comunicaciones</t>
  </si>
  <si>
    <t>390.Mantener el tiempo promedio de viaje en los 14 corredores principales de la ciudad para todos los usuarios de la vía.</t>
  </si>
  <si>
    <t>Ciudad Bolívar</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</si>
  <si>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</si>
  <si>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Disminución de pasivos</t>
  </si>
  <si>
    <t>5. Realizar seguimiento al 40% de los PMT autorizados que generen mayor afectación a los usuarios de la infraestructura vial, verificando que para estos se promueva de manera segura la configuración de infraestructura destinada a peatones y ciclistas</t>
  </si>
  <si>
    <t>Politica Pública Familias</t>
  </si>
  <si>
    <t>19. Política de Control Interno</t>
  </si>
  <si>
    <t>Plan de Adecuación y Sostenibilidad V3.0</t>
  </si>
  <si>
    <t>Oficina de seguridad vial</t>
  </si>
  <si>
    <t>413.Diseñar y ejecutar una estrategia para la participación ciudadana incidente, orientada a promover dinámicas de movilidad segura, incluyente, sostenible y accesible</t>
  </si>
  <si>
    <t>OSGSI-Establecer mecanismos que permitan mantener la seguridad de la información durante una interrupción de la infraestructura tecnológica que soporta la operación de los servicios ofrecidos por la Entidad</t>
  </si>
  <si>
    <t>Impuestos, pagos de derechos, contribuciones, multas y sanciones</t>
  </si>
  <si>
    <t>6. Incrementar la velocidad en 100 tramos de los 14 corredores principales de la ciudad y las vías de su área de influencia, a través de medidas de gestión en vía en un 15%</t>
  </si>
  <si>
    <t>Politica Pública LGBTI</t>
  </si>
  <si>
    <t>PA02-PL02 Plan Cuatrienal de Gestión Estratégica del Talento Humano V.2.0 de 02-09-2021</t>
  </si>
  <si>
    <t>Oficina de gestión social</t>
  </si>
  <si>
    <t>482.Aumentar el índice de satisfacción al usuario de las entidades del Sector Movilidad en 5 puntos porcentuales</t>
  </si>
  <si>
    <t>OSGSI-Gestionar los eventos e incidentes de seguridad de la información, fortaleciendo la capacidad de la Secretaría Distrital de Movilidad para hacer frente a las amenazas y ataques informáticos</t>
  </si>
  <si>
    <t>Transferencias corrientes y de capital</t>
  </si>
  <si>
    <t>7. Realizar 100.000 jornadas de gestión en vía</t>
  </si>
  <si>
    <t>Politica Pública Servicio al Ciudadano</t>
  </si>
  <si>
    <t>PA02-PL06 Plan de Bienestar Social e Incentivos SDM 2021 V.2.0 de 02-09-2021</t>
  </si>
  <si>
    <t>Oficina aseora de planeación institucional</t>
  </si>
  <si>
    <t>483.Aumentar en 5 puntos el Índice de Desempeño Institucional  para las entidades del Sector Movilidad, en el marco de las políticas de MIPG</t>
  </si>
  <si>
    <t>OSGCN-Identificar los procesos, servicios y trámites críticos de la entidad, que requieren de una estrategia de continuidad, debido al impacto que podría tener para la entidad su interrupción a causa de un incidente o crisis</t>
  </si>
  <si>
    <t>Total Meta Proyecto de Inversión por año</t>
  </si>
  <si>
    <t>3. Operar 100 % del Sistema Inteligente de Transporte - SIT realizando la renovación de la infraestructura tecnológica necesaria para la operación</t>
  </si>
  <si>
    <t>Politica Pública DDHH</t>
  </si>
  <si>
    <t>PA02-PL07 Plan de Trabajo Anual de la SST SDM 2021 V2.0 de 23-09-2021</t>
  </si>
  <si>
    <t>Oficina de control disciplinario</t>
  </si>
  <si>
    <t>OSGCN-Implementar planes y medios necesarios para desarrollar en la entidad la capacidad de recuperación para responder a los diferentes escenarios de interrupción</t>
  </si>
  <si>
    <t>8. Realizar 44 inspecciones de seguridad vial a los puntos más críticos de siniestralidad con el fin de que sean un insumo para la toma de decisiones y/o acciones a realizar</t>
  </si>
  <si>
    <t>Politica Pública Vejez</t>
  </si>
  <si>
    <t>Plan Estratégico de Comunicaciones V1.0 2021</t>
  </si>
  <si>
    <t>Oficina de control interno</t>
  </si>
  <si>
    <t>OSGCN-Gestionar el óptimo manejo de incidentes de continuidad del negocio en la Secretaría Distrital de Movilidad</t>
  </si>
  <si>
    <t>1-Implementar el 40% del Plan Distrital de Seguridad Vial (adicionales a lo implementado hasta el momento)</t>
  </si>
  <si>
    <t>Politica Pública Adultez</t>
  </si>
  <si>
    <t>Subdirección de transporte público</t>
  </si>
  <si>
    <t>OSGCN-Desarrollar las competencias mínimas requeridas para cada uno de los roles que hacen parte de la estructura de recuperación de la entidad</t>
  </si>
  <si>
    <t>1-Diseñar y evaluar el  100% de una metodología de alto impacto frente a cultura ciudadana para la movilidad</t>
  </si>
  <si>
    <t>Politica Pública Mujer y Equidad de Género</t>
  </si>
  <si>
    <t>Subdirección de transporte privado</t>
  </si>
  <si>
    <t>2-Implementar el 100% de las Estrategias de cultura ciudadana definidas para el sistema de movilidad con enfoque diferencial, de género y territorial.</t>
  </si>
  <si>
    <t>Subdirección de la bicicleta y el peatón</t>
  </si>
  <si>
    <t>3-Implementar y evaluar el 100% de las campañas de cultura para la movilidad diseñadas</t>
  </si>
  <si>
    <t>Subdirección de infraestructura</t>
  </si>
  <si>
    <t>4-Ejecutar y evaluar el 100% de las estrategias de pedagogía y educación vial diseñadas</t>
  </si>
  <si>
    <t>Subdirección de señalización</t>
  </si>
  <si>
    <t>5-Desarrollar el 100% del plan estratégico de comunicaciones y cultura para la movilidad.</t>
  </si>
  <si>
    <t>Subdirección de planes de manejo de tránsito</t>
  </si>
  <si>
    <t>10. Implementar 56 km de ciclorruta en calzada</t>
  </si>
  <si>
    <t>Subdirección de gestión en vía</t>
  </si>
  <si>
    <t>11. Realizar el mantenimiento a 20 Km de ciclo-infraestructura</t>
  </si>
  <si>
    <t>Subdirección de semaforización</t>
  </si>
  <si>
    <t>9. Mantener señalizados de manera integral 150 km de los 14 corredores principales de la ciudad y las vías del área de influencia</t>
  </si>
  <si>
    <t>Subdirección de control de tránsito y transporte</t>
  </si>
  <si>
    <t>8. Demarcar 2.200 km-carril en vía</t>
  </si>
  <si>
    <t>Subdirección de contravenciones</t>
  </si>
  <si>
    <t>4. Implementar 26.000 señales verticales de pedestal</t>
  </si>
  <si>
    <t>Subdirección de control e investigaciones al transporte público</t>
  </si>
  <si>
    <t>2. Realizar el mantenimiento a 400.000 señales verticales de pedestal</t>
  </si>
  <si>
    <t>Subdirección de financiera</t>
  </si>
  <si>
    <t>Si</t>
  </si>
  <si>
    <t>1. Implementar 5.150 medidas integrales de gestión de tránsito, pacificación o tráfico calmado</t>
  </si>
  <si>
    <t>Subdirección de administrativa</t>
  </si>
  <si>
    <t>No</t>
  </si>
  <si>
    <t>7. Intervenir 12.000 pasos peatonales</t>
  </si>
  <si>
    <t>3. Intervenir 400 puntos con sistemas de contención vehicular, dispositivos de canalización u otros elementos de control de tránsito</t>
  </si>
  <si>
    <t>5. Intervenir 800 instituciones educativas con señalización de zona escolar en las vías aledañas</t>
  </si>
  <si>
    <t>6. Desarrollar 14 proyectos de urbanismo táctico, con el fin de recuperar y reconvertir el espacio público para priorizar la movilidad y seguridad vial peatonal</t>
  </si>
  <si>
    <t>6-Implementar el 100% las acciones para el mejoramiento de la calidad del transporte público</t>
  </si>
  <si>
    <t>8-Implementar el 100% las acciones del Plan de Movilidad Accesible</t>
  </si>
  <si>
    <t>7-Acompañar 100% los proyectos de infraestructura vial y equipamientos de transporte del sistema de movilidad</t>
  </si>
  <si>
    <t>1-Formular e implementar el 100% las acciones de seguimiento de la experiencia de viaje del usuario y prestador del servicio de transporte público individual</t>
  </si>
  <si>
    <t>2-Realizar el 100% de las acciones para hacer seguimiento al cumplimiento de los lineamientos de política de transporte público individual</t>
  </si>
  <si>
    <t>5-Diseñar, gestionar e implementar el 100% una estrategia para aumentar la ocupación promedio del vehículo privado en la ciudad</t>
  </si>
  <si>
    <t>9-Establecer el 100% de las estrategias para el fortalecimiento de las instancias de planeación de la gestión y operación del sistema de movilidad urbano-regional</t>
  </si>
  <si>
    <t>3-Formular e implementar el 100% las estrategias de la gestión de la demanda de transporte que fomenten el uso eficiente de los vehículos privados</t>
  </si>
  <si>
    <t>4-Realizar el 100% el apoyo técnico, administrativo, legal y/o financiero a los proyectos de movilidad</t>
  </si>
  <si>
    <t>1. Implemetar 1 estrategia de información constante con la ciudadanía</t>
  </si>
  <si>
    <t>2. Implemetar 1 estrategia de formación ciudadana</t>
  </si>
  <si>
    <t>3. Implemetar 1  estrategia para el fortalecimiento de procesos de consulta y co-gestión participativa</t>
  </si>
  <si>
    <t>1-Certificar el Sistema De Gestión Antisoborno</t>
  </si>
  <si>
    <t>3-Ejecutar una estrategia anual de integridad</t>
  </si>
  <si>
    <t>2-Implementar el 100% de la estrategia anual para la sistenibilidad del subsistema de control interno</t>
  </si>
  <si>
    <t>2-Implementar el 100% de la estrategia anual para la sostenibilidad de la Gestión Ambiental</t>
  </si>
  <si>
    <t>4-Implementar el 100% de la estrategia anual para la sostenibilidad del sistema de Gestión de Calidad</t>
  </si>
  <si>
    <t>5-Mantener en un 100% la prestación de los servicios administrativos para garantizar el adecuado funcionamiento de la entidad.</t>
  </si>
  <si>
    <t>6-Mejorar el 60% de la infraestructura física de las sedes de la SDM.</t>
  </si>
  <si>
    <t>7-Obtener el 80% de satisfacción de los funcionarios en las actividades desarrolladas en el Plan de bienestar social y mejoramiento del Clima institucional</t>
  </si>
  <si>
    <t>3-Realizar  el 100% de las actividades  del Sistema de Seguridad y Salud en el Trabajo que le permitan a la Entidad obtener la certificación ISO 45001</t>
  </si>
  <si>
    <t>1-Soportar el 100% de los procesos estratégicos, de apoyo y de evaluación de la SDM.</t>
  </si>
  <si>
    <t>3-Asegurar el 100% de funcionamiento del Sistema Integrado de Información sobre Movilidad Urbano Regional la disposición de la información de manera accesible, confiable y oportuna.</t>
  </si>
  <si>
    <t>2-Contar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</si>
  <si>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7-Desarrollar y fortalecer 100% de iniciativas que impulsen la cultura digital, el fortalecimiento organizacional, el teletrabajo y proyectos de innovación con uso de TIC, que  solucionen retos y problemáticas en la Secretaría Distrital de Movilidad.</t>
  </si>
  <si>
    <t>5-Desarrollar y fortalecer el 100% de los sistemas de información misionales y estratégicos a cargo de la OTIC para que sean utilizados como habilitadores en el desarrollo de las estrategias institucionales y sectoriales.</t>
  </si>
  <si>
    <t>6-Desarrollar y fortalecer el 100% de los sistemas de información misionales y estratégicos a cargo de la OTIC para que sean utilizados como habilitadores en el desarrollo de las estrategias institucionales y sectoriales.</t>
  </si>
  <si>
    <t>1-Fortalecer y actualizar el 80% de la plataforma tecnológica de la SDM para asegurar la operación y la continuidad de los servicios institucionales</t>
  </si>
  <si>
    <t>8-Implementar el 100% de la estrategia anual para la sostenibilidad del Subsistema de Gestión Seguridad de la Información en la Entidad.</t>
  </si>
  <si>
    <t>4-Mantener el 97 % de disponibilidad de los Servicios tecnológicos de la SDM</t>
  </si>
  <si>
    <t>5- Organizar y digitalizar el 100% de los archivos documentales de la SDM de acuerdo a las TRD y TVD.</t>
  </si>
  <si>
    <t>1- Actualizar e implementar 8  instrumentos archivísticos existentes en la SDM.</t>
  </si>
  <si>
    <t>2- Implementar el 100% del sistema de información de gestión documental.</t>
  </si>
  <si>
    <t>3-  Atender el 100% De los requerimientos de soporte técnico de los usuarios del software de gestión documental de la Secretaría Distrital de Movilidad.</t>
  </si>
  <si>
    <t>4- Tercerizar la custodia del archivo documental correspondiente al fondo acumulado de la SDM</t>
  </si>
  <si>
    <t>1. Atender oportunamente el 100% de las solicitudes radicadas en la Subsecretaria de Gestion Juridica.</t>
  </si>
  <si>
    <t>2. Gestionar oportunamente y dentro de los términos establecidos por ley el 100% de las actuaciones relacionadas con la representación judicial de la entidad debidamente notificadas</t>
  </si>
  <si>
    <t>3. Gestionar oportunamente el 100% de las solicitudes de  consultas, conceptos y actos administrativos que sean puestos a consideración de la Dirección.</t>
  </si>
  <si>
    <t>4. Gestionar el 100% de las solicitudes de contratación radicadas  en la Dirección de Contratación.</t>
  </si>
  <si>
    <t>5. Realizar  el 100% de la gestión de cobro de las obligaciones que sean cobrables, en los términos previstos por el manual de cartera</t>
  </si>
  <si>
    <t>1. Fallar el 70 % de las investigaciones administrativas y de los procesos contravencionales con vencimiento en la vigencia</t>
  </si>
  <si>
    <t>1. Realizar el 100% de las actividades necesarias para mejorar la prestación de los servicios prestados por la Entidad a la ciudadanía  y partes interesadas.</t>
  </si>
  <si>
    <t>2. Racionalizar ocho(08) trámites/servicios de la oferta de la Secretaría Distrital de Movilidad.</t>
  </si>
  <si>
    <t>Conforme con los resultados obtenidos en la Encuesta de Movilidad 2023, se determinó que en la ciudad se realizan cada día 886.655 viajes en bicicleta, lo que representa un incremento del 0,71% respecto de la medición realizada en la Encuesta de Movilidad 2019. Si bien el aumento de los viajes diarios en bicicleta no logró la meta esperada, es importante resaltar que la cifra se mantuvo, aún cuando la Encuesta de Movilidad 2023 evidencia una considerable reducción del número de viajes que se realizan a diario en la ciudad, en los diferentes tipos de transporte.
El avance general del cuatrienio de los objetivos específicos de la política pública de la bicicleta, es el siguiente:
Más seguridad personal: 
Bicicletas registradas acumulado 325.773 Aproximadamente (01/07/2020 al 31/05/2024). Fecha de consulta 31/05/2024
Mayor seguridad vial:
Desarrollo de acciones pedagógicas de seguridad vial
Más y mejores viajes en bicicleta: 
Construcción de los Documentos Técnicos de Soporte para el mantenimiento y la implementación de ciclorruta
Se avanzó en la etapa de prefactibilidad del proyecto Bloomberg mediante la toma de información.
Se avanzó en la elaboración de la metodología para la priorización de intervenciones de cicloinfraestructura para próximas vigencias
Más bici para todas y todos: Actividades de promoción del uso de la bicicleta: 
i) Espacios de dialogo con los consejeros y consejeras locales relacionados con el Sistema de Bicicletas Compartidas, mapas bici Bogotá, seguridad vial con Transmilenio, ORVI, ofertas y servicios institucionales , mesas interlocales para la socialización de proyectos de cicloinfraestructura y se inició la ruta de fortalecimiento a instancias de participación.
ii) Acompañamiento en el desarrollo de los consejos locales de la bicicleta, y apoyo en la difusión y socialización del nuevo proceso de elecciones de consejos locales de la bici para el periodo 2024-2027.
iii) Propuesta de sensibilización con enfoque de género, paridad por parte de la Secretaria de la Mujer para el Consejo distrital de la bicicleta, se dictó el módulo Conceptos básicos de género y derechos de las mujeres
iv) Identificación de espacios para la resignificación del espacio público con enfoque de género.
v) Convenio 2022-1586 SDM-SDCRD, inicialmente se dieron 9 becas y se realizó una adición y prórroga, en la cual se seleccionaron 4 ganadores de la BECA edición 2023.
vi) Firma del decreto 480 de 2022, Por medio del cual se crea la Comisión intersectorial de la Bicicleta del Distrito Capital, Se han realizado sesiones trimestrales.
vii) Celebración de la semana de la Bicicleta en forma anual
viii) Se realizaron jornadas de dialogo ciclista con participación ciudadana
ix) Acompañamiento a los talleres de creación de Plan Especial de Salvaguardias. Se realizó apoyo en la construcción del plan estratégico para el seguimiento del Plan especial de salvaguardia y la consolidación del mecanismo de gestión</t>
  </si>
  <si>
    <t>Las Ciclovías Temporales (CVT), que surgen en el marco de la pandemia por COVID-19, buscan generar espacios de circulación ciclista, dado que este modo de transporte atiende las recomendaciones de la Organización Mundial de la Salud, al ser individual y propender por mantener la distancia social. Se debe tener en cuenta que al ser una medida temporal se busca que los corredores de ciclovía temporal disminuyan en el tiempo, o se consoliden como ciclorrutas permanentes. 
En ese sentido, durante lo corrido del PDD se realizaron las acciones tendientes a la eliminación de las ciclovias temportales, de ello se resalta que algunas de ellas se convirtieron en ciclorutas permanentes (KR7, KR 9, KR 11, CL 13, Av. Suba, Par vial CL 66-68), aumentando así la oferta para los usuarios de bicicleta en la Ciudad. De otra parte, actualmente la ciudad cuenta con 3 km de ciclovías temporales ubicados en la KR 24 entre CL 48B Sur y Av. 1º de Mayo, que hacen parte del proyecto de la Ciclo Alameda Medio Milenio el cual se encuentra adjudicado a través del contrato IDU-1177-2023 – CONSORCIO ALAMEDA 2023.</t>
  </si>
  <si>
    <t>En lo relacionado a los 3 Km de ciclovía temporal con los que aún cuenta la ciudad, se infroma que el IDU debe acoger la operación de este tramo de ciclovía temporal de la KR 24, dado que este hace parte del trazado de la Ciclo Alameda Medio Milenio, el cual se encuentra adjudicado a través del contrato IDU-1177-2023 – CONSORCIO ALAMEDA 2023. De esta manera, una vez se finalice la ejecución de dicho contrato, se espera que ya no se cuente con km de ciclovía temporal.
Para garantizar la eliminación de los 3 km de ciclovía temporal que a la fecha se registran en la ciudad, la SDM continuará realizando el respectivo acompañamiento al IDU.</t>
  </si>
  <si>
    <t>Durante el cuatrienio la SDM logró gestionar a 31 de diciembre de 2023, 34.964 cupos de cicloparqueaderos en infraestructura pública, a través de gestiones que se adelantan desde varios frentes, estas incluyen solo la cantidad de cupos permanentes, adicional a ello, se involucran los cupos de entidades distritales y estaciones de intermodaldad, aquellos que se certifican con Sellos de Calidad, y el inventario parcial de cupos de cicloparqueaderos en espacio público (entre estos, parques, plazas, plazoletas y andenes) y equipamientos distritales. También están incluidos los cicloparqueaderos de zonas de parqueo pago, los cicloparquederos instalados por parte del IDU en la actual administración y los instalados bajo la retribución del contrato del Sistema de bicicletas compartidas con Tembici.
Finalmente, se indica que esta meta fue cumplida y finalizó el 31 de diciembre de 2023.</t>
  </si>
  <si>
    <t>En lo corrido del PDD la SDM impulsó el incremento de cupos de cicloparqueaderos en infraestructura privada a través de asesorías y visitas técnicas a las instalaciones de empresas privadas, universidades y bibliotecas en las que se prestó el servicio de cicloparqueaderos, a 31 de diciembre de 2023 la ciudad cuenta con 17.181 cicloparqueaderos gestionados en infraestructura privada. 
A su vez, se realizaron las siguientes acciones que permiten adicionar cupos: 
* 55 visitas a empresas privadas, que involucran la revisión del espacio, el mobiliario actual y la asesoría presentada
* 18 sinergias realizadas alrededor del año con el comité Interinstitucional
* 9 establecimientos Plan de reactivación económica - Plan Marshall). Es de precisar que el edificio Citibank se acogió a la estrategia Plan Marshall con 389 cupos, los cuales no se sumaron en el consolidado, para no duplicar número de cicloparqueaderos, debido a que ellos contaban con sello de calidad oro desde el año 2019, y estos cupos ya estaban contabilizados. Adicionalmente se realizó asesoría técnica a nuevos establecimientos (7), los cuales están en proceso de estructuración propuesta.
* 132 cicloparqueaderos certificados asociados a la estrategia de sellos de calidad divididos así: 3 Universidades, 22 Centros comerciales, 45 Empresas privadas, 67 Parqueaderos fuera de vía y 1 Colegio.
* En el mes de noviembre se realizó visita tecnica y gestión con constructuctora INGEURBE para posterior certificación sostenible (cupos temporales)
Finalmente, se indica que esta meta fue cumplida y finalizó el 31 de diciembre de 2023.</t>
  </si>
  <si>
    <t>La pandemia produjo múltiples disrupciones, globales y locales con fuertes afectaciones económicas, sociales y políticas en todas las ciudades del mundo. En Bogotá se presentó una disminución del 2.3% en matrículas de educación presencial (Secretaría de Educación del Distrito, Marzo 2023), un aumento del 197% en educación virtual respecto a 2018 (MinEducación - SNIES), un aumento del 83% en ventas en línea respecto a 2021 (Cámara Colombiana de Comercio Electrónico)., el teletrabajo aumentó a 6.3% en 2023 (DANE 2023). Estos  fenómenos se entrelazan y tienen efectos en el número de viajes, en las preferencias de los usuarios por medios de transporte y en los patrones temporales.Por lo anterior, el número de viajes para un día hábil disminuyó en un 9%, pasando de 13.3 millones en 2019 a 12.1 millones en 2023. 
la SDM continuará implementando los objetivos de la Política Pública de la Bicicleta, a fin de que el número diario de viajes en bicicleta en la ciudad continue su aumento.</t>
  </si>
  <si>
    <t xml:space="preserve">La Secretaría Distrital de Movilidad lideró la implementación de nuevas alternativas de movilización para la ciudadanía, y es por ello que estableció un esquema de transporte alternativo y ambientalmente sostenible, a través del cual las empresas interesadas pueden acceder a un permiso de uso y aprovechamiento del espacio público para la actividad de alquiler de vehículos de micromovilidad, y así la ciudadanía puede acceder a estos servicios que les brindan una alternativa de movilidad ambientalmente sostenible.
A continuación se presentan las actividades realizadas por la SDM para el cumplimiento de esta meta:
-  Construcción y publicación del protocolo de la actividad -Alquiler de vehículos de micromovilidad- mediante la Resolución No. 86572.
-  Expedición de la regulación de provisión de servicio de la actividad de micromovilidad mediante la resolución No. 93495.
-  Se gestionó con Secretaría de Ambiente la expedición de la resolución No. 03815 de 2021, en lo relacionado a la instalación de elementos de publicidad exterior visual en los vehículos de movilidad individual en Bogotá D.C
- Aprobación del Acuerdo 811 de 2021 que: 1. Permite la Publicidad Exterior Visual en vehículos de micromovilidad y 2. Permite a la Administración Distrital regular la provisión del servicio ante el Concejo Distrital.
- Expedición de la Circular 13 de 2020, Circular 11 de 2021 y Resolución 205885 de 2022, relacionadas con los lineamientos y condiciones para la actividad de alquiler de vehículos de micromovilidad
- Construcción del procedimiento interno para otorgar permisos de micromovilidad 
-En la vigencia 2022 fue expedido el Documento Técnico de Soporte para Autorizar la Actividad de Alquiler de Vehículos de Micromovilidad en el Espacio Público de la Ciudad de Bogotá D.C. bajo el esquema de permisos de aprovechamiento económico del espacio público, mediante el cual se definen zonas y condiciones de operación para autorizar el alquiler de vehículos de micromovilidad mediante permisos. 
- Se finalizo el permiso de alquiler de patinetas de las empresas GRIN COLOMBIA SAS y OTESTRA SAS el 28 de diciembre de 2022 y el 2 de abril de 2023, respectivamente
- Se apoyó la revisión del producto 4 de la Estructuración técnica, legal, financiera, social y ambiental de un esquema de ciclorrutas territoriales, en su dimensión de infraestructura física y modelo de operación, que permita la articulación con el proyecto RegioTram de occidente y los municipios de su área de influencia
- Acompañamiento y asesoría a las empresas interesadas en acceder a los permisos de aprovechamiento del espacio público para la actividad de alquiler de vehículos de micromovilidad
Actualmente la SDM se encuentra en un proceso de promoción y difusión de este esquema, para que la oferta de vehículos de micromovilidad sea mayor y así la ciudadanía se beneficie de este modo de transporte ambientalmente sostenible. Finalmente, se indica que esta meta fue cumplida y finalizó el 31 de diciembre de 2023.
</t>
  </si>
  <si>
    <t xml:space="preserve">En cuanto al aporte del sector movilidad para el cumplimiento de la meta, se ejecutaron el 100% de las acciones previstas: 
1. Política Pública de Acción Climática, adoptada mediante documento CONPES DC no. 31 de 2023. 
2. Política Pública de Movilidad Motorizada de Cero y Bajas Emisiones, adoptada mediante documento CONPES D.C. No. 30 de 2023. 
3. Plan de Movilidad Sostenible y Segura, adoptado mediante Decreto Distrital 497 de 2023. 
4. Plan Estratégico para la Gestión Integral de la Calidad del aire de Bogotá 2030, Plan Aire, aprobado mediante Decreto Distrital 332 de 2021. 
5. Expedición Decreto Distrital 492 de 2023, Por medio del cual se reglamenta el artículo 120 del Decreto Distrital 555 de 2021 en relación con las Zonas Urbanas por un Mejor Aire (ZUMA) en Bogotá, D.C. y se declara la ZUMA Bosa-Apogeo. 
6. Expedición Decreto Distrital 446 de 2023, Por medio del cual se reglamenta la Mesa Permanente por la Calidad del Aire en la ciudad de Bogotá D.C., en cumplimiento del Acuerdo Distrital 800 de 2021. 
7. Seguimiento a la Política Distrital de Salud Ambiental para Bogotá 2011- 2023
La Secretaría Distrital de Ambiente, en el marco del cumplimiento de la meta de la concentración promedio ponderado de ciudad de material particulado PM10 presenta un reporte para el Primer Trimestre de 2024 de 37,4 microgramos por metro cúbico. El reporte de la meta de reducción se calcula con el promedio ponderado (móvil anual), con un 40% representado por las estaciones de la zona suroccidente (Carvajal-Sevillana, Kennedy y Puente Aranda) y el 60% restante, correspondiente al resto de estaciones (antiguas) de la ciudad. Este promedio busca establecer el cambio en las concentraciones teniendo en cuenta la periodicidad de los ciclos anuales de calidad del aire en la ciudad. 
</t>
  </si>
  <si>
    <t>Durante lo corrido del cuatrenio la SDM ha trabajado con la SDA en la construcción e implementación del Plan Aire 2030, instrumento que traza la hoja de ruta para la reducción de la concentración de material particulado, se avanzó en:
 - Estrategia de andenes para peatones: articulación con el IDU y la UMV, para la mejora de infraestructura peatonal 
- Celebración del Día distrital del peatón 
- Ejecución de convenios con cooperación internacional, CAF y C40 para el análisis, formulación y pilotos de diágnóstico de la infraestructura peatonal.
- Resignificación de espacios en el marco de la política pública del Peatón, la inclusión de un estímulo a la movilidad peatonal en el marco del convenio de estímulos de entre la SDM y la SCRD y la definición de fechas conmemorativas para la movilidad peatonal a celebrarse en 2024. 
- Avance en la construcción de una metodología para establecer la hoja de ruta para la planeación de intervenciones peatonales en la infraestructura
- Revisión y estructuración de procesos peatonales
- Politica publica del peaton: Se aprobo mediante documentos CONPES No 36 
La Secretaría Distrital de Ambiente, en el marco del cumplimiento de la meta de la concentración promedio ponderado de ciudad de material particulado PM2,5 presenta un reporte para el Primer Trimestre de 2024 de 18,40 microgramos por metro cúbico.El reporte de la meta de reducción se calcula con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</si>
</sst>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 #,##0_-;_-* &quot;-&quot;_-;_-@_-"/>
    <numFmt numFmtId="44" formatCode="_-&quot;$&quot;\ * #,##0.00_-;\-&quot;$&quot;\ * #,##0.00_-;_-&quot;$&quot;\ * &quot;-&quot;??_-;_-@_-"/>
    <numFmt numFmtId="164" formatCode="0.0%"/>
    <numFmt numFmtId="165" formatCode="d/m/yyyy"/>
    <numFmt numFmtId="166" formatCode="_-* #,##0_-;\-* #,##0_-;_-* &quot;-&quot;_-;_-@"/>
    <numFmt numFmtId="167" formatCode="_-* #,##0.0_-;\-* #,##0.0_-;_-* &quot;-&quot;_-;_-@"/>
    <numFmt numFmtId="168" formatCode="_-* #,##0.00_-;\-* #,##0.00_-;_-* &quot;-&quot;_-;_-@"/>
    <numFmt numFmtId="169" formatCode="_-&quot;$&quot;\ * #,##0_-;\-&quot;$&quot;\ * #,##0_-;_-&quot;$&quot;\ * &quot;-&quot;_-;_-@"/>
    <numFmt numFmtId="170" formatCode="_(&quot;$&quot;\ * #,##0_);_(&quot;$&quot;\ * \(#,##0\);_(&quot;$&quot;\ * &quot;-&quot;??_);_(@_)"/>
    <numFmt numFmtId="171" formatCode="&quot;$&quot;#,##0"/>
    <numFmt numFmtId="172" formatCode="_(&quot;$&quot;\ * #,##0_);_(&quot;$&quot;\ * \(#,##0\);_(&quot;$&quot;\ * &quot;-&quot;_);_(@_)"/>
    <numFmt numFmtId="173" formatCode="_(&quot;$&quot;\ * #,##0.00_);_(&quot;$&quot;\ * \(#,##0.00\);_(&quot;$&quot;\ * &quot;-&quot;??_);_(@_)"/>
    <numFmt numFmtId="174" formatCode="&quot;$&quot;#,##0.00"/>
    <numFmt numFmtId="175" formatCode="#,##0.0"/>
    <numFmt numFmtId="176" formatCode="#,##0_ ;\-#,##0\ "/>
    <numFmt numFmtId="177" formatCode="0.0"/>
    <numFmt numFmtId="178" formatCode="_-&quot;$&quot;\ * #,##0_-;\-&quot;$&quot;\ * #,##0_-;_-&quot;$&quot;\ * &quot;-&quot;??_-;_-@_-"/>
  </numFmts>
  <fonts count="82" x14ac:knownFonts="1">
    <font>
      <sz val="11"/>
      <color rgb="FF000000"/>
      <name val="Calibri"/>
      <scheme val="minor"/>
    </font>
    <font>
      <sz val="12"/>
      <name val="Calibri"/>
      <family val="2"/>
    </font>
    <font>
      <sz val="11"/>
      <name val="Calibri"/>
      <family val="2"/>
    </font>
    <font>
      <b/>
      <sz val="12"/>
      <name val="Calibri"/>
      <family val="2"/>
    </font>
    <font>
      <sz val="11"/>
      <name val="Calibri"/>
      <family val="2"/>
    </font>
    <font>
      <b/>
      <sz val="12"/>
      <color rgb="FF879739"/>
      <name val="Calibri"/>
      <family val="2"/>
    </font>
    <font>
      <b/>
      <sz val="14"/>
      <color rgb="FF82892B"/>
      <name val="Calibri"/>
      <family val="2"/>
    </font>
    <font>
      <b/>
      <sz val="14"/>
      <color rgb="FF879739"/>
      <name val="Calibri"/>
      <family val="2"/>
    </font>
    <font>
      <b/>
      <sz val="14"/>
      <name val="Calibri"/>
      <family val="2"/>
    </font>
    <font>
      <b/>
      <u/>
      <sz val="12"/>
      <name val="Calibri"/>
      <family val="2"/>
    </font>
    <font>
      <u/>
      <sz val="12"/>
      <name val="Calibri"/>
      <family val="2"/>
    </font>
    <font>
      <sz val="12"/>
      <color rgb="FF7F7F7F"/>
      <name val="Calibri"/>
      <family val="2"/>
    </font>
    <font>
      <b/>
      <sz val="16"/>
      <color rgb="FF879739"/>
      <name val="Calibri"/>
      <family val="2"/>
    </font>
    <font>
      <sz val="14"/>
      <name val="Calibri"/>
      <family val="2"/>
    </font>
    <font>
      <sz val="14"/>
      <color rgb="FF7F7F7F"/>
      <name val="Calibri"/>
      <family val="2"/>
    </font>
    <font>
      <u/>
      <sz val="12"/>
      <name val="Calibri"/>
      <family val="2"/>
    </font>
    <font>
      <b/>
      <sz val="12"/>
      <color rgb="FF7F7F7F"/>
      <name val="Calibri"/>
      <family val="2"/>
    </font>
    <font>
      <b/>
      <sz val="11"/>
      <color rgb="FF7F7F7F"/>
      <name val="Calibri"/>
      <family val="2"/>
    </font>
    <font>
      <sz val="10"/>
      <name val="Calibri"/>
      <family val="2"/>
    </font>
    <font>
      <sz val="10"/>
      <color rgb="FF7F7F7F"/>
      <name val="Calibri"/>
      <family val="2"/>
    </font>
    <font>
      <b/>
      <sz val="10"/>
      <name val="Calibri"/>
      <family val="2"/>
    </font>
    <font>
      <b/>
      <sz val="11"/>
      <name val="Calibri"/>
      <family val="2"/>
    </font>
    <font>
      <sz val="10"/>
      <color rgb="FFFF0000"/>
      <name val="Calibri"/>
      <family val="2"/>
    </font>
    <font>
      <b/>
      <sz val="10"/>
      <name val="Arial"/>
      <family val="2"/>
    </font>
    <font>
      <sz val="10"/>
      <name val="Arial"/>
      <family val="2"/>
    </font>
    <font>
      <sz val="11"/>
      <name val="Arial"/>
      <family val="2"/>
    </font>
    <font>
      <sz val="10"/>
      <color rgb="FF000000"/>
      <name val="Calibri"/>
      <family val="2"/>
    </font>
    <font>
      <b/>
      <sz val="10"/>
      <color rgb="FF000000"/>
      <name val="Calibri"/>
      <family val="2"/>
    </font>
    <font>
      <sz val="10"/>
      <color rgb="FF000000"/>
      <name val="Arial"/>
      <family val="2"/>
    </font>
    <font>
      <sz val="11"/>
      <color rgb="FFFF0000"/>
      <name val="Calibri"/>
      <family val="2"/>
    </font>
    <font>
      <b/>
      <sz val="10"/>
      <color rgb="FF000000"/>
      <name val="Arial"/>
      <family val="2"/>
    </font>
    <font>
      <sz val="10"/>
      <color rgb="FF7F7F7F"/>
      <name val="Arial"/>
      <family val="2"/>
    </font>
    <font>
      <b/>
      <sz val="11"/>
      <name val="Arial"/>
      <family val="2"/>
    </font>
    <font>
      <sz val="9"/>
      <color rgb="FF747474"/>
      <name val="Arial"/>
      <family val="2"/>
    </font>
    <font>
      <b/>
      <sz val="10"/>
      <name val="Century Gothic"/>
      <family val="2"/>
    </font>
    <font>
      <b/>
      <sz val="9"/>
      <name val="Arial"/>
      <family val="2"/>
    </font>
    <font>
      <b/>
      <sz val="9"/>
      <name val="Century Gothic"/>
      <family val="2"/>
    </font>
    <font>
      <sz val="9"/>
      <name val="Century Gothic"/>
      <family val="2"/>
    </font>
    <font>
      <b/>
      <sz val="9"/>
      <color rgb="FFFFFFFF"/>
      <name val="Century Gothic"/>
      <family val="2"/>
    </font>
    <font>
      <sz val="9"/>
      <color rgb="FF000000"/>
      <name val="Century Gothic"/>
      <family val="2"/>
    </font>
    <font>
      <sz val="18"/>
      <name val="Century Gothic"/>
      <family val="2"/>
    </font>
    <font>
      <b/>
      <sz val="16"/>
      <name val="Century Gothic"/>
      <family val="2"/>
    </font>
    <font>
      <b/>
      <sz val="11"/>
      <color rgb="FF738030"/>
      <name val="Century Gothic"/>
      <family val="2"/>
    </font>
    <font>
      <sz val="10"/>
      <name val="Century Gothic"/>
      <family val="2"/>
    </font>
    <font>
      <sz val="11"/>
      <name val="Century Gothic"/>
      <family val="2"/>
    </font>
    <font>
      <sz val="10"/>
      <color rgb="FF000000"/>
      <name val="Century Gothic"/>
      <family val="2"/>
    </font>
    <font>
      <sz val="11"/>
      <color rgb="FF738030"/>
      <name val="Century Gothic"/>
      <family val="2"/>
    </font>
    <font>
      <b/>
      <sz val="18"/>
      <color rgb="FF3CB1EC"/>
      <name val="Arial"/>
      <family val="2"/>
    </font>
    <font>
      <b/>
      <sz val="11"/>
      <color rgb="FF738030"/>
      <name val="Arial"/>
      <family val="2"/>
    </font>
    <font>
      <sz val="11"/>
      <color rgb="FF738030"/>
      <name val="Arial"/>
      <family val="2"/>
    </font>
    <font>
      <b/>
      <sz val="11"/>
      <color rgb="FF3CB1EC"/>
      <name val="Arial"/>
      <family val="2"/>
    </font>
    <font>
      <b/>
      <sz val="8"/>
      <name val="Arial"/>
      <family val="2"/>
    </font>
    <font>
      <sz val="11"/>
      <color rgb="FF00B0F0"/>
      <name val="Arial"/>
      <family val="2"/>
    </font>
    <font>
      <b/>
      <sz val="14"/>
      <color rgb="FF3F3F3F"/>
      <name val="Arial"/>
      <family val="2"/>
    </font>
    <font>
      <b/>
      <u/>
      <sz val="11"/>
      <color rgb="FF0000FF"/>
      <name val="Arial"/>
      <family val="2"/>
    </font>
    <font>
      <b/>
      <sz val="9"/>
      <name val="Calibri"/>
      <family val="2"/>
    </font>
    <font>
      <sz val="9"/>
      <name val="Calibri"/>
      <family val="2"/>
    </font>
    <font>
      <sz val="9"/>
      <color rgb="FF000000"/>
      <name val="Calibri"/>
      <family val="2"/>
    </font>
    <font>
      <sz val="9"/>
      <color rgb="FF333333"/>
      <name val="Calibri"/>
      <family val="2"/>
    </font>
    <font>
      <b/>
      <sz val="11"/>
      <color rgb="FF000000"/>
      <name val="Arial"/>
      <family val="2"/>
    </font>
    <font>
      <sz val="11"/>
      <color rgb="FF000000"/>
      <name val="Arial"/>
      <family val="2"/>
    </font>
    <font>
      <sz val="11"/>
      <color rgb="FF339966"/>
      <name val="Arial"/>
      <family val="2"/>
    </font>
    <font>
      <sz val="10"/>
      <color theme="1"/>
      <name val="Arial"/>
      <family val="2"/>
    </font>
    <font>
      <sz val="10"/>
      <color rgb="FF000000"/>
      <name val="Arial"/>
      <family val="2"/>
    </font>
    <font>
      <sz val="11"/>
      <name val="Calibri"/>
      <family val="2"/>
    </font>
    <font>
      <sz val="11"/>
      <color rgb="FF000000"/>
      <name val="Calibri"/>
      <family val="2"/>
      <scheme val="minor"/>
    </font>
    <font>
      <sz val="11"/>
      <color theme="0"/>
      <name val="Calibri"/>
      <family val="2"/>
      <scheme val="minor"/>
    </font>
    <font>
      <b/>
      <sz val="10"/>
      <name val="Arial"/>
      <family val="2"/>
    </font>
    <font>
      <b/>
      <sz val="9"/>
      <name val="Arial"/>
      <family val="2"/>
    </font>
    <font>
      <sz val="9"/>
      <name val="Calibri"/>
      <family val="2"/>
    </font>
    <font>
      <sz val="9"/>
      <name val="Arial"/>
      <family val="2"/>
    </font>
    <font>
      <sz val="9"/>
      <color rgb="FF000000"/>
      <name val="Calibri"/>
      <family val="2"/>
      <scheme val="minor"/>
    </font>
    <font>
      <u/>
      <sz val="9"/>
      <name val="Calibri"/>
      <family val="2"/>
    </font>
    <font>
      <sz val="9"/>
      <color theme="0"/>
      <name val="Calibri"/>
      <family val="2"/>
    </font>
    <font>
      <sz val="9"/>
      <color theme="0"/>
      <name val="Arial"/>
      <family val="2"/>
    </font>
    <font>
      <sz val="9"/>
      <color theme="0"/>
      <name val="Calibri"/>
      <family val="2"/>
      <scheme val="minor"/>
    </font>
    <font>
      <sz val="10"/>
      <color theme="0"/>
      <name val="Calibri"/>
      <family val="2"/>
    </font>
    <font>
      <sz val="11"/>
      <color theme="0"/>
      <name val="Calibri"/>
      <family val="2"/>
    </font>
    <font>
      <b/>
      <sz val="10"/>
      <color theme="0"/>
      <name val="Calibri"/>
      <family val="2"/>
    </font>
    <font>
      <b/>
      <sz val="10"/>
      <color rgb="FF000000"/>
      <name val="Arial"/>
      <family val="2"/>
    </font>
    <font>
      <sz val="11"/>
      <color rgb="FF000000"/>
      <name val="Calibri"/>
      <family val="2"/>
      <scheme val="minor"/>
    </font>
    <font>
      <b/>
      <sz val="10"/>
      <color theme="1"/>
      <name val="Calibri"/>
      <family val="2"/>
    </font>
  </fonts>
  <fills count="26">
    <fill>
      <patternFill patternType="none"/>
    </fill>
    <fill>
      <patternFill patternType="gray125"/>
    </fill>
    <fill>
      <patternFill patternType="solid">
        <fgColor rgb="FF97A606"/>
        <bgColor rgb="FF97A606"/>
      </patternFill>
    </fill>
    <fill>
      <patternFill patternType="solid">
        <fgColor rgb="FFF2F2F2"/>
        <bgColor rgb="FFF2F2F2"/>
      </patternFill>
    </fill>
    <fill>
      <patternFill patternType="solid">
        <fgColor rgb="FFC7D389"/>
        <bgColor rgb="FFC7D389"/>
      </patternFill>
    </fill>
    <fill>
      <patternFill patternType="solid">
        <fgColor rgb="FFFFFFFF"/>
        <bgColor rgb="FFFFFFFF"/>
      </patternFill>
    </fill>
    <fill>
      <patternFill patternType="solid">
        <fgColor rgb="FF545D03"/>
        <bgColor rgb="FF545D03"/>
      </patternFill>
    </fill>
    <fill>
      <patternFill patternType="solid">
        <fgColor rgb="FF808E00"/>
        <bgColor rgb="FF808E00"/>
      </patternFill>
    </fill>
    <fill>
      <patternFill patternType="solid">
        <fgColor rgb="FFBFBFBF"/>
        <bgColor rgb="FFBFBFBF"/>
      </patternFill>
    </fill>
    <fill>
      <patternFill patternType="solid">
        <fgColor rgb="FFA5A5A5"/>
        <bgColor rgb="FFA5A5A5"/>
      </patternFill>
    </fill>
    <fill>
      <patternFill patternType="solid">
        <fgColor rgb="FF828B2D"/>
        <bgColor rgb="FF828B2D"/>
      </patternFill>
    </fill>
    <fill>
      <patternFill patternType="solid">
        <fgColor rgb="FF7F7F7F"/>
        <bgColor rgb="FF7F7F7F"/>
      </patternFill>
    </fill>
    <fill>
      <patternFill patternType="solid">
        <fgColor rgb="FF7F882C"/>
        <bgColor rgb="FF7F882C"/>
      </patternFill>
    </fill>
    <fill>
      <patternFill patternType="solid">
        <fgColor rgb="FFB6C400"/>
        <bgColor rgb="FFB6C400"/>
      </patternFill>
    </fill>
    <fill>
      <patternFill patternType="solid">
        <fgColor rgb="FFE7ECCA"/>
        <bgColor rgb="FFE7ECCA"/>
      </patternFill>
    </fill>
    <fill>
      <patternFill patternType="solid">
        <fgColor rgb="FFD0CECE"/>
        <bgColor rgb="FFD0CECE"/>
      </patternFill>
    </fill>
    <fill>
      <patternFill patternType="solid">
        <fgColor rgb="FFFF0000"/>
        <bgColor rgb="FFFF0000"/>
      </patternFill>
    </fill>
    <fill>
      <patternFill patternType="solid">
        <fgColor rgb="FFFFCC99"/>
        <bgColor rgb="FFFFCC99"/>
      </patternFill>
    </fill>
    <fill>
      <patternFill patternType="solid">
        <fgColor rgb="FFB0C15B"/>
        <bgColor rgb="FFB0C15B"/>
      </patternFill>
    </fill>
    <fill>
      <patternFill patternType="solid">
        <fgColor rgb="FFCCECFF"/>
        <bgColor rgb="FFCCECFF"/>
      </patternFill>
    </fill>
    <fill>
      <patternFill patternType="solid">
        <fgColor rgb="FFFFFFCC"/>
        <bgColor rgb="FFFFFFCC"/>
      </patternFill>
    </fill>
    <fill>
      <patternFill patternType="solid">
        <fgColor rgb="FFCCFFCC"/>
        <bgColor rgb="FFCCFFCC"/>
      </patternFill>
    </fill>
    <fill>
      <patternFill patternType="solid">
        <fgColor rgb="FFFFCCFF"/>
        <bgColor rgb="FFFFCCFF"/>
      </patternFill>
    </fill>
    <fill>
      <patternFill patternType="solid">
        <fgColor theme="0"/>
        <bgColor indexed="64"/>
      </patternFill>
    </fill>
    <fill>
      <patternFill patternType="solid">
        <fgColor theme="0" tint="-4.9989318521683403E-2"/>
        <bgColor rgb="FFBFBFBF"/>
      </patternFill>
    </fill>
    <fill>
      <patternFill patternType="solid">
        <fgColor theme="0" tint="-4.9989318521683403E-2"/>
        <bgColor indexed="64"/>
      </patternFill>
    </fill>
  </fills>
  <borders count="124">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hair">
        <color rgb="FF000000"/>
      </top>
      <bottom/>
      <diagonal/>
    </border>
    <border>
      <left style="hair">
        <color rgb="FF000000"/>
      </left>
      <right style="hair">
        <color rgb="FF000000"/>
      </right>
      <top/>
      <bottom style="hair">
        <color rgb="FF000000"/>
      </bottom>
      <diagonal/>
    </border>
    <border>
      <left/>
      <right/>
      <top/>
      <bottom/>
      <diagonal/>
    </border>
    <border>
      <left/>
      <right style="hair">
        <color rgb="FF000000"/>
      </right>
      <top/>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right style="hair">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style="hair">
        <color rgb="FF000000"/>
      </left>
      <right style="hair">
        <color rgb="FF000000"/>
      </right>
      <top/>
      <bottom/>
      <diagonal/>
    </border>
    <border>
      <left style="hair">
        <color rgb="FF000000"/>
      </left>
      <right style="hair">
        <color rgb="FF000000"/>
      </right>
      <top/>
      <bottom/>
      <diagonal/>
    </border>
    <border>
      <left style="hair">
        <color rgb="FF000000"/>
      </left>
      <right style="hair">
        <color rgb="FF000000"/>
      </right>
      <top/>
      <bottom/>
      <diagonal/>
    </border>
    <border>
      <left style="thin">
        <color rgb="FF000000"/>
      </left>
      <right style="thin">
        <color rgb="FF000000"/>
      </right>
      <top style="thin">
        <color rgb="FF000000"/>
      </top>
      <bottom style="thin">
        <color rgb="FF000000"/>
      </bottom>
      <diagonal/>
    </border>
    <border>
      <left style="hair">
        <color auto="1"/>
      </left>
      <right style="hair">
        <color auto="1"/>
      </right>
      <top style="hair">
        <color auto="1"/>
      </top>
      <bottom/>
      <diagonal/>
    </border>
    <border>
      <left style="hair">
        <color auto="1"/>
      </left>
      <right/>
      <top style="hair">
        <color rgb="FF000000"/>
      </top>
      <bottom/>
      <diagonal/>
    </border>
    <border>
      <left style="hair">
        <color rgb="FF000000"/>
      </left>
      <right/>
      <top style="hair">
        <color rgb="FF000000"/>
      </top>
      <bottom/>
      <diagonal/>
    </border>
    <border>
      <left style="hair">
        <color auto="1"/>
      </left>
      <right style="hair">
        <color auto="1"/>
      </right>
      <top style="hair">
        <color rgb="FF000000"/>
      </top>
      <bottom/>
      <diagonal/>
    </border>
    <border>
      <left style="hair">
        <color auto="1"/>
      </left>
      <right/>
      <top style="hair">
        <color rgb="FF000000"/>
      </top>
      <bottom/>
      <diagonal/>
    </border>
    <border>
      <left style="hair">
        <color auto="1"/>
      </left>
      <right/>
      <top style="hair">
        <color auto="1"/>
      </top>
      <bottom/>
      <diagonal/>
    </border>
    <border>
      <left/>
      <right style="hair">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diagonal/>
    </border>
    <border>
      <left style="hair">
        <color auto="1"/>
      </left>
      <right/>
      <top/>
      <bottom/>
      <diagonal/>
    </border>
    <border>
      <left/>
      <right style="hair">
        <color rgb="FF000000"/>
      </right>
      <top/>
      <bottom/>
      <diagonal/>
    </border>
    <border>
      <left style="hair">
        <color rgb="FF000000"/>
      </left>
      <right/>
      <top/>
      <bottom/>
      <diagonal/>
    </border>
    <border>
      <left style="hair">
        <color auto="1"/>
      </left>
      <right style="hair">
        <color rgb="FF000000"/>
      </right>
      <top style="hair">
        <color rgb="FF000000"/>
      </top>
      <bottom/>
      <diagonal/>
    </border>
    <border>
      <left style="hair">
        <color rgb="FF000000"/>
      </left>
      <right style="hair">
        <color auto="1"/>
      </right>
      <top style="hair">
        <color rgb="FF000000"/>
      </top>
      <bottom/>
      <diagonal/>
    </border>
    <border>
      <left style="hair">
        <color auto="1"/>
      </left>
      <right style="hair">
        <color auto="1"/>
      </right>
      <top/>
      <bottom style="hair">
        <color rgb="FF000000"/>
      </bottom>
      <diagonal/>
    </border>
    <border>
      <left style="hair">
        <color auto="1"/>
      </left>
      <right/>
      <top/>
      <bottom style="hair">
        <color rgb="FF000000"/>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right/>
      <top/>
      <bottom style="hair">
        <color rgb="FF000000"/>
      </bottom>
      <diagonal/>
    </border>
    <border>
      <left/>
      <right style="hair">
        <color rgb="FF000000"/>
      </right>
      <top/>
      <bottom style="hair">
        <color rgb="FF000000"/>
      </bottom>
      <diagonal/>
    </border>
    <border>
      <left style="hair">
        <color rgb="FF000000"/>
      </left>
      <right/>
      <top/>
      <bottom style="hair">
        <color rgb="FF000000"/>
      </bottom>
      <diagonal/>
    </border>
    <border>
      <left style="hair">
        <color auto="1"/>
      </left>
      <right style="hair">
        <color rgb="FF000000"/>
      </right>
      <top/>
      <bottom style="hair">
        <color auto="1"/>
      </bottom>
      <diagonal/>
    </border>
    <border>
      <left style="hair">
        <color rgb="FF000000"/>
      </left>
      <right style="hair">
        <color auto="1"/>
      </right>
      <top/>
      <bottom style="hair">
        <color rgb="FF000000"/>
      </bottom>
      <diagonal/>
    </border>
    <border>
      <left style="hair">
        <color auto="1"/>
      </left>
      <right style="hair">
        <color rgb="FF000000"/>
      </right>
      <top/>
      <bottom style="hair">
        <color rgb="FF000000"/>
      </bottom>
      <diagonal/>
    </border>
    <border>
      <left style="hair">
        <color rgb="FF000000"/>
      </left>
      <right style="hair">
        <color rgb="FF000000"/>
      </right>
      <top style="hair">
        <color auto="1"/>
      </top>
      <bottom/>
      <diagonal/>
    </border>
    <border>
      <left style="hair">
        <color rgb="FF000000"/>
      </left>
      <right/>
      <top style="hair">
        <color rgb="FF000000"/>
      </top>
      <bottom/>
      <diagonal/>
    </border>
    <border>
      <left style="dotted">
        <color rgb="FF000000"/>
      </left>
      <right style="dotted">
        <color rgb="FF000000"/>
      </right>
      <top style="dotted">
        <color rgb="FF000000"/>
      </top>
      <bottom/>
      <diagonal/>
    </border>
    <border>
      <left style="dotted">
        <color rgb="FF000000"/>
      </left>
      <right style="dotted">
        <color rgb="FF000000"/>
      </right>
      <top/>
      <bottom/>
      <diagonal/>
    </border>
    <border>
      <left style="dotted">
        <color rgb="FF000000"/>
      </left>
      <right style="dotted">
        <color rgb="FF000000"/>
      </right>
      <top/>
      <bottom style="dotted">
        <color rgb="FF000000"/>
      </bottom>
      <diagonal/>
    </border>
    <border>
      <left/>
      <right/>
      <top style="hair">
        <color rgb="FF000000"/>
      </top>
      <bottom style="hair">
        <color rgb="FF000000"/>
      </bottom>
      <diagonal/>
    </border>
    <border>
      <left style="thin">
        <color rgb="FF000000"/>
      </left>
      <right style="thin">
        <color rgb="FF000000"/>
      </right>
      <top style="thin">
        <color rgb="FF000000"/>
      </top>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hair">
        <color rgb="FFFF0000"/>
      </right>
      <top style="medium">
        <color rgb="FF000000"/>
      </top>
      <bottom style="hair">
        <color rgb="FFFF0000"/>
      </bottom>
      <diagonal/>
    </border>
    <border>
      <left style="hair">
        <color rgb="FFFF0000"/>
      </left>
      <right style="hair">
        <color rgb="FFFF0000"/>
      </right>
      <top style="medium">
        <color rgb="FF000000"/>
      </top>
      <bottom style="hair">
        <color rgb="FFFF0000"/>
      </bottom>
      <diagonal/>
    </border>
    <border>
      <left style="hair">
        <color rgb="FFFF0000"/>
      </left>
      <right style="medium">
        <color rgb="FF000000"/>
      </right>
      <top style="medium">
        <color rgb="FF000000"/>
      </top>
      <bottom style="hair">
        <color rgb="FFFF0000"/>
      </bottom>
      <diagonal/>
    </border>
    <border>
      <left style="medium">
        <color rgb="FF000000"/>
      </left>
      <right style="medium">
        <color rgb="FF000000"/>
      </right>
      <top/>
      <bottom style="hair">
        <color rgb="FFFF0000"/>
      </bottom>
      <diagonal/>
    </border>
    <border>
      <left style="medium">
        <color rgb="FF00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medium">
        <color rgb="FF000000"/>
      </right>
      <top style="hair">
        <color rgb="FFFF0000"/>
      </top>
      <bottom style="hair">
        <color rgb="FFFF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hair">
        <color rgb="FFFF0000"/>
      </bottom>
      <diagonal/>
    </border>
    <border>
      <left/>
      <right/>
      <top style="medium">
        <color rgb="FF000000"/>
      </top>
      <bottom style="hair">
        <color rgb="FFFF0000"/>
      </bottom>
      <diagonal/>
    </border>
    <border>
      <left/>
      <right style="medium">
        <color rgb="FF000000"/>
      </right>
      <top style="medium">
        <color rgb="FF000000"/>
      </top>
      <bottom style="hair">
        <color rgb="FFFF0000"/>
      </bottom>
      <diagonal/>
    </border>
    <border>
      <left style="medium">
        <color rgb="FF000000"/>
      </left>
      <right style="medium">
        <color rgb="FF000000"/>
      </right>
      <top style="hair">
        <color rgb="FFFF0000"/>
      </top>
      <bottom style="hair">
        <color rgb="FFFF0000"/>
      </bottom>
      <diagonal/>
    </border>
    <border>
      <left style="thick">
        <color rgb="FF000000"/>
      </left>
      <right style="hair">
        <color rgb="FF000000"/>
      </right>
      <top style="thick">
        <color rgb="FF000000"/>
      </top>
      <bottom style="hair">
        <color rgb="FF000000"/>
      </bottom>
      <diagonal/>
    </border>
    <border>
      <left style="hair">
        <color rgb="FF000000"/>
      </left>
      <right style="thick">
        <color rgb="FF000000"/>
      </right>
      <top style="thick">
        <color rgb="FF000000"/>
      </top>
      <bottom style="hair">
        <color rgb="FF000000"/>
      </bottom>
      <diagonal/>
    </border>
    <border>
      <left style="thick">
        <color rgb="FF000000"/>
      </left>
      <right style="hair">
        <color rgb="FF000000"/>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thick">
        <color rgb="FF000000"/>
      </left>
      <right style="hair">
        <color rgb="FF000000"/>
      </right>
      <top style="hair">
        <color rgb="FF000000"/>
      </top>
      <bottom style="thick">
        <color rgb="FF000000"/>
      </bottom>
      <diagonal/>
    </border>
    <border>
      <left style="hair">
        <color rgb="FF000000"/>
      </left>
      <right style="thick">
        <color rgb="FF000000"/>
      </right>
      <top style="hair">
        <color rgb="FF000000"/>
      </top>
      <bottom style="thick">
        <color rgb="FF000000"/>
      </bottom>
      <diagonal/>
    </border>
  </borders>
  <cellStyleXfs count="4">
    <xf numFmtId="0" fontId="0" fillId="0" borderId="0"/>
    <xf numFmtId="41" fontId="65" fillId="0" borderId="0" applyFont="0" applyFill="0" applyBorder="0" applyAlignment="0" applyProtection="0"/>
    <xf numFmtId="9" fontId="65" fillId="0" borderId="0" applyFont="0" applyFill="0" applyBorder="0" applyAlignment="0" applyProtection="0"/>
    <xf numFmtId="44" fontId="80" fillId="0" borderId="0" applyFont="0" applyFill="0" applyBorder="0" applyAlignment="0" applyProtection="0"/>
  </cellStyleXfs>
  <cellXfs count="758">
    <xf numFmtId="0" fontId="0" fillId="0" borderId="0" xfId="0"/>
    <xf numFmtId="0" fontId="1" fillId="0" borderId="1" xfId="0" applyFont="1" applyBorder="1"/>
    <xf numFmtId="0" fontId="4" fillId="0" borderId="1" xfId="0" applyFont="1" applyBorder="1"/>
    <xf numFmtId="0" fontId="3" fillId="0" borderId="1" xfId="0" applyFont="1" applyBorder="1"/>
    <xf numFmtId="0" fontId="5" fillId="4" borderId="1" xfId="0" applyFont="1" applyFill="1" applyBorder="1" applyAlignment="1">
      <alignment horizontal="center" wrapText="1"/>
    </xf>
    <xf numFmtId="0" fontId="1" fillId="0" borderId="0" xfId="0" applyFont="1"/>
    <xf numFmtId="0" fontId="1" fillId="4" borderId="1" xfId="0" applyFont="1" applyFill="1" applyBorder="1"/>
    <xf numFmtId="0" fontId="8" fillId="3" borderId="1" xfId="0" applyFont="1" applyFill="1" applyBorder="1"/>
    <xf numFmtId="0" fontId="7" fillId="3" borderId="1" xfId="0" applyFont="1" applyFill="1" applyBorder="1" applyAlignment="1">
      <alignment horizontal="center" wrapText="1"/>
    </xf>
    <xf numFmtId="0" fontId="3" fillId="3" borderId="1" xfId="0" applyFont="1" applyFill="1" applyBorder="1"/>
    <xf numFmtId="0" fontId="4" fillId="3" borderId="18"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5" fillId="3" borderId="1" xfId="0" applyFont="1" applyFill="1" applyBorder="1" applyAlignment="1">
      <alignment horizontal="center" wrapText="1"/>
    </xf>
    <xf numFmtId="0" fontId="9" fillId="3" borderId="1" xfId="0" applyFont="1" applyFill="1" applyBorder="1"/>
    <xf numFmtId="0" fontId="3" fillId="3" borderId="1" xfId="0" applyFont="1" applyFill="1" applyBorder="1" applyAlignment="1">
      <alignment wrapText="1"/>
    </xf>
    <xf numFmtId="0" fontId="1" fillId="3" borderId="1" xfId="0" applyFont="1" applyFill="1" applyBorder="1"/>
    <xf numFmtId="0" fontId="11" fillId="3" borderId="1" xfId="0" applyFont="1" applyFill="1" applyBorder="1" applyAlignment="1">
      <alignment vertical="center" wrapText="1"/>
    </xf>
    <xf numFmtId="0" fontId="13" fillId="3" borderId="1" xfId="0" applyFont="1" applyFill="1" applyBorder="1" applyAlignment="1">
      <alignment vertical="center"/>
    </xf>
    <xf numFmtId="0" fontId="14" fillId="3" borderId="1" xfId="0" applyFont="1" applyFill="1" applyBorder="1" applyAlignment="1">
      <alignment vertical="center"/>
    </xf>
    <xf numFmtId="0" fontId="15" fillId="0" borderId="0" xfId="0" applyFont="1"/>
    <xf numFmtId="0" fontId="11" fillId="3" borderId="1" xfId="0" applyFont="1" applyFill="1" applyBorder="1"/>
    <xf numFmtId="0" fontId="13" fillId="3" borderId="1" xfId="0" applyFont="1" applyFill="1" applyBorder="1"/>
    <xf numFmtId="0" fontId="14" fillId="3" borderId="1" xfId="0" applyFont="1" applyFill="1" applyBorder="1"/>
    <xf numFmtId="0" fontId="16" fillId="3" borderId="1" xfId="0" applyFont="1" applyFill="1" applyBorder="1" applyAlignment="1">
      <alignment vertical="center" wrapText="1"/>
    </xf>
    <xf numFmtId="0" fontId="3" fillId="0" borderId="1" xfId="0" applyFont="1" applyBorder="1" applyAlignment="1">
      <alignment vertical="center" wrapText="1"/>
    </xf>
    <xf numFmtId="0" fontId="4" fillId="0" borderId="0" xfId="0" applyFont="1"/>
    <xf numFmtId="0" fontId="18" fillId="2" borderId="22" xfId="0" applyFont="1" applyFill="1" applyBorder="1" applyAlignment="1">
      <alignment vertical="center" wrapText="1"/>
    </xf>
    <xf numFmtId="0" fontId="18" fillId="0" borderId="22" xfId="0" applyFont="1" applyBorder="1" applyAlignment="1">
      <alignment horizontal="center" vertical="center"/>
    </xf>
    <xf numFmtId="0" fontId="18" fillId="0" borderId="22" xfId="0" applyFont="1" applyBorder="1" applyAlignment="1">
      <alignment horizontal="left" vertical="center" wrapText="1"/>
    </xf>
    <xf numFmtId="49" fontId="19" fillId="0" borderId="41" xfId="0" applyNumberFormat="1" applyFont="1" applyBorder="1" applyAlignment="1">
      <alignment horizontal="center" vertical="center"/>
    </xf>
    <xf numFmtId="9" fontId="18" fillId="5" borderId="43" xfId="0" applyNumberFormat="1" applyFont="1" applyFill="1" applyBorder="1" applyAlignment="1">
      <alignment horizontal="center" vertical="center" wrapText="1"/>
    </xf>
    <xf numFmtId="9" fontId="18" fillId="0" borderId="0" xfId="0" applyNumberFormat="1" applyFont="1" applyAlignment="1">
      <alignment horizontal="center" vertical="center"/>
    </xf>
    <xf numFmtId="0" fontId="18" fillId="0" borderId="4" xfId="0" applyFont="1" applyBorder="1" applyAlignment="1">
      <alignment vertical="center" wrapText="1"/>
    </xf>
    <xf numFmtId="0" fontId="18" fillId="0" borderId="0" xfId="0" applyFont="1" applyAlignment="1">
      <alignment vertical="center"/>
    </xf>
    <xf numFmtId="0" fontId="18" fillId="0" borderId="5" xfId="0" applyFont="1" applyBorder="1" applyAlignment="1">
      <alignment vertical="center" wrapText="1"/>
    </xf>
    <xf numFmtId="10" fontId="18" fillId="0" borderId="6" xfId="0" applyNumberFormat="1" applyFont="1" applyBorder="1" applyAlignment="1">
      <alignment vertical="center" wrapText="1"/>
    </xf>
    <xf numFmtId="165" fontId="18" fillId="0" borderId="22" xfId="0" applyNumberFormat="1" applyFont="1" applyBorder="1"/>
    <xf numFmtId="0" fontId="18" fillId="0" borderId="22" xfId="0" applyFont="1" applyBorder="1"/>
    <xf numFmtId="0" fontId="18" fillId="5" borderId="22" xfId="0" applyFont="1" applyFill="1" applyBorder="1" applyAlignment="1">
      <alignment horizontal="center" vertical="center"/>
    </xf>
    <xf numFmtId="9" fontId="18" fillId="0" borderId="43" xfId="0" applyNumberFormat="1" applyFont="1" applyBorder="1" applyAlignment="1">
      <alignment horizontal="center" vertical="center" wrapText="1"/>
    </xf>
    <xf numFmtId="10" fontId="18" fillId="0" borderId="44" xfId="0" applyNumberFormat="1" applyFont="1" applyBorder="1" applyAlignment="1">
      <alignment vertical="center" wrapText="1"/>
    </xf>
    <xf numFmtId="166" fontId="18" fillId="5" borderId="43" xfId="0" applyNumberFormat="1" applyFont="1" applyFill="1" applyBorder="1" applyAlignment="1">
      <alignment horizontal="center" vertical="center" wrapText="1"/>
    </xf>
    <xf numFmtId="166" fontId="18" fillId="0" borderId="6" xfId="0" applyNumberFormat="1" applyFont="1" applyBorder="1" applyAlignment="1">
      <alignment vertical="center" wrapText="1"/>
    </xf>
    <xf numFmtId="166" fontId="18" fillId="0" borderId="43" xfId="0" applyNumberFormat="1" applyFont="1" applyBorder="1" applyAlignment="1">
      <alignment horizontal="center" vertical="center" wrapText="1"/>
    </xf>
    <xf numFmtId="166" fontId="18" fillId="0" borderId="0" xfId="0" applyNumberFormat="1" applyFont="1" applyAlignment="1">
      <alignment horizontal="center" vertical="center"/>
    </xf>
    <xf numFmtId="0" fontId="18" fillId="2" borderId="45" xfId="0" applyFont="1" applyFill="1" applyBorder="1" applyAlignment="1">
      <alignment vertical="center" wrapText="1"/>
    </xf>
    <xf numFmtId="0" fontId="18" fillId="2" borderId="43" xfId="0" applyFont="1" applyFill="1" applyBorder="1" applyAlignment="1">
      <alignment vertical="center" wrapText="1"/>
    </xf>
    <xf numFmtId="0" fontId="18" fillId="0" borderId="9" xfId="0" applyFont="1" applyBorder="1" applyAlignment="1">
      <alignment vertical="center" wrapText="1"/>
    </xf>
    <xf numFmtId="0" fontId="18" fillId="2" borderId="18" xfId="0" applyFont="1" applyFill="1" applyBorder="1" applyAlignment="1">
      <alignment vertical="center" wrapText="1"/>
    </xf>
    <xf numFmtId="0" fontId="18" fillId="0" borderId="21" xfId="0" applyFont="1" applyBorder="1" applyAlignment="1">
      <alignment vertical="center" wrapText="1"/>
    </xf>
    <xf numFmtId="166" fontId="18" fillId="0" borderId="47" xfId="0" applyNumberFormat="1" applyFont="1" applyBorder="1" applyAlignment="1">
      <alignment vertical="center" wrapText="1"/>
    </xf>
    <xf numFmtId="166" fontId="18" fillId="0" borderId="10" xfId="0" applyNumberFormat="1" applyFont="1" applyBorder="1" applyAlignment="1">
      <alignment vertical="center" wrapText="1"/>
    </xf>
    <xf numFmtId="9" fontId="18" fillId="0" borderId="10" xfId="0" applyNumberFormat="1" applyFont="1" applyBorder="1" applyAlignment="1">
      <alignment vertical="center" wrapText="1"/>
    </xf>
    <xf numFmtId="167" fontId="18" fillId="0" borderId="10" xfId="0" applyNumberFormat="1" applyFont="1" applyBorder="1" applyAlignment="1">
      <alignment vertical="center" wrapText="1"/>
    </xf>
    <xf numFmtId="168" fontId="18" fillId="0" borderId="43" xfId="0" applyNumberFormat="1" applyFont="1" applyBorder="1" applyAlignment="1">
      <alignment horizontal="center" vertical="center" wrapText="1"/>
    </xf>
    <xf numFmtId="167" fontId="18" fillId="0" borderId="47" xfId="0" applyNumberFormat="1" applyFont="1" applyBorder="1" applyAlignment="1">
      <alignment vertical="center" wrapText="1"/>
    </xf>
    <xf numFmtId="0" fontId="18" fillId="0" borderId="0" xfId="0" applyFont="1"/>
    <xf numFmtId="0" fontId="18" fillId="0" borderId="0" xfId="0" applyFont="1" applyAlignment="1">
      <alignment horizontal="left" vertical="center"/>
    </xf>
    <xf numFmtId="0" fontId="18" fillId="0" borderId="1" xfId="0" applyFont="1" applyBorder="1"/>
    <xf numFmtId="0" fontId="18" fillId="0" borderId="1" xfId="0" applyFont="1" applyBorder="1" applyAlignment="1">
      <alignment horizontal="left" vertical="center"/>
    </xf>
    <xf numFmtId="0" fontId="18" fillId="0" borderId="0" xfId="0" applyFont="1" applyAlignment="1">
      <alignment horizontal="center" vertical="center"/>
    </xf>
    <xf numFmtId="0" fontId="18" fillId="0" borderId="1" xfId="0" applyFont="1" applyBorder="1" applyAlignment="1">
      <alignment horizontal="center" vertical="center"/>
    </xf>
    <xf numFmtId="0" fontId="18" fillId="8" borderId="45" xfId="0" applyFont="1" applyFill="1" applyBorder="1" applyAlignment="1">
      <alignment horizontal="left" vertical="center" wrapText="1"/>
    </xf>
    <xf numFmtId="0" fontId="18" fillId="6" borderId="45" xfId="0" applyFont="1" applyFill="1" applyBorder="1" applyAlignment="1">
      <alignment horizontal="center" vertical="center" wrapText="1"/>
    </xf>
    <xf numFmtId="0" fontId="18" fillId="7" borderId="45"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18" fillId="6" borderId="22" xfId="0" applyFont="1" applyFill="1" applyBorder="1" applyAlignment="1">
      <alignment horizontal="right" vertical="center" wrapText="1"/>
    </xf>
    <xf numFmtId="0" fontId="18" fillId="0" borderId="0" xfId="0" applyFont="1" applyAlignment="1">
      <alignment wrapText="1"/>
    </xf>
    <xf numFmtId="0" fontId="18" fillId="0" borderId="1" xfId="0" applyFont="1" applyBorder="1" applyAlignment="1">
      <alignment wrapText="1"/>
    </xf>
    <xf numFmtId="0" fontId="18" fillId="0" borderId="41" xfId="0" applyFont="1" applyBorder="1" applyAlignment="1">
      <alignment horizontal="left" vertical="center" wrapText="1"/>
    </xf>
    <xf numFmtId="1" fontId="18" fillId="0" borderId="22" xfId="0" applyNumberFormat="1" applyFont="1" applyBorder="1" applyAlignment="1">
      <alignment horizontal="left" vertical="center" wrapText="1"/>
    </xf>
    <xf numFmtId="10" fontId="18" fillId="0" borderId="22" xfId="0" applyNumberFormat="1" applyFont="1" applyBorder="1" applyAlignment="1">
      <alignment horizontal="center" vertical="center" wrapText="1"/>
    </xf>
    <xf numFmtId="10" fontId="18" fillId="0" borderId="41" xfId="0" applyNumberFormat="1" applyFont="1" applyBorder="1" applyAlignment="1">
      <alignment vertical="center" wrapText="1"/>
    </xf>
    <xf numFmtId="10" fontId="18" fillId="0" borderId="22" xfId="0" applyNumberFormat="1" applyFont="1" applyBorder="1" applyAlignment="1">
      <alignment vertical="center" wrapText="1"/>
    </xf>
    <xf numFmtId="10" fontId="18" fillId="0" borderId="4" xfId="0" applyNumberFormat="1" applyFont="1" applyBorder="1" applyAlignment="1">
      <alignment vertical="center" wrapText="1"/>
    </xf>
    <xf numFmtId="10" fontId="19" fillId="0" borderId="22" xfId="0" applyNumberFormat="1" applyFont="1" applyBorder="1" applyAlignment="1">
      <alignment vertical="center" wrapText="1"/>
    </xf>
    <xf numFmtId="0" fontId="18" fillId="0" borderId="0" xfId="0" applyFont="1" applyAlignment="1">
      <alignment horizontal="left" vertical="center" wrapText="1"/>
    </xf>
    <xf numFmtId="10" fontId="18" fillId="0" borderId="22" xfId="0" applyNumberFormat="1" applyFont="1" applyBorder="1" applyAlignment="1">
      <alignment horizontal="right" vertical="center" wrapText="1"/>
    </xf>
    <xf numFmtId="164" fontId="18" fillId="0" borderId="22" xfId="0" applyNumberFormat="1" applyFont="1" applyBorder="1" applyAlignment="1">
      <alignment horizontal="right" vertical="center" wrapText="1"/>
    </xf>
    <xf numFmtId="0" fontId="4" fillId="0" borderId="0" xfId="0" applyFont="1" applyAlignment="1">
      <alignment horizontal="left" vertical="center" wrapText="1"/>
    </xf>
    <xf numFmtId="169" fontId="4" fillId="0" borderId="0" xfId="0" applyNumberFormat="1" applyFont="1" applyAlignment="1">
      <alignment horizontal="left" vertical="center" wrapText="1"/>
    </xf>
    <xf numFmtId="169" fontId="21" fillId="0" borderId="0" xfId="0" applyNumberFormat="1" applyFont="1" applyAlignment="1">
      <alignment horizontal="left" vertical="center" wrapText="1"/>
    </xf>
    <xf numFmtId="1" fontId="18" fillId="3" borderId="22" xfId="0" applyNumberFormat="1" applyFont="1" applyFill="1" applyBorder="1" applyAlignment="1">
      <alignment horizontal="left" vertical="center" wrapText="1"/>
    </xf>
    <xf numFmtId="0" fontId="18" fillId="3" borderId="22" xfId="0" applyFont="1" applyFill="1" applyBorder="1" applyAlignment="1">
      <alignment horizontal="left" vertical="center" wrapText="1"/>
    </xf>
    <xf numFmtId="10" fontId="18" fillId="3" borderId="22" xfId="0" applyNumberFormat="1" applyFont="1" applyFill="1" applyBorder="1" applyAlignment="1">
      <alignment horizontal="center" vertical="center" wrapText="1"/>
    </xf>
    <xf numFmtId="10" fontId="18" fillId="3" borderId="45" xfId="0" applyNumberFormat="1" applyFont="1" applyFill="1" applyBorder="1" applyAlignment="1">
      <alignment vertical="center" wrapText="1"/>
    </xf>
    <xf numFmtId="10" fontId="18" fillId="3" borderId="22" xfId="0" applyNumberFormat="1" applyFont="1" applyFill="1" applyBorder="1" applyAlignment="1">
      <alignment vertical="center" wrapText="1"/>
    </xf>
    <xf numFmtId="10" fontId="18" fillId="3" borderId="43" xfId="0" applyNumberFormat="1" applyFont="1" applyFill="1" applyBorder="1" applyAlignment="1">
      <alignment vertical="center" wrapText="1"/>
    </xf>
    <xf numFmtId="10" fontId="19" fillId="3" borderId="22" xfId="0" applyNumberFormat="1" applyFont="1" applyFill="1" applyBorder="1" applyAlignment="1">
      <alignment vertical="center" wrapText="1"/>
    </xf>
    <xf numFmtId="10" fontId="18" fillId="3" borderId="22" xfId="0" applyNumberFormat="1" applyFont="1" applyFill="1" applyBorder="1" applyAlignment="1">
      <alignment horizontal="right" vertical="center" wrapText="1"/>
    </xf>
    <xf numFmtId="164" fontId="18" fillId="3" borderId="22" xfId="0" applyNumberFormat="1" applyFont="1" applyFill="1" applyBorder="1" applyAlignment="1">
      <alignment horizontal="right" vertical="center" wrapText="1"/>
    </xf>
    <xf numFmtId="10" fontId="18" fillId="3" borderId="18" xfId="0" applyNumberFormat="1" applyFont="1" applyFill="1" applyBorder="1" applyAlignment="1">
      <alignment vertical="center" wrapText="1"/>
    </xf>
    <xf numFmtId="10" fontId="18" fillId="0" borderId="45" xfId="0" applyNumberFormat="1" applyFont="1" applyBorder="1" applyAlignment="1">
      <alignment vertical="center" wrapText="1"/>
    </xf>
    <xf numFmtId="10" fontId="18" fillId="0" borderId="18" xfId="0" applyNumberFormat="1" applyFont="1" applyBorder="1" applyAlignment="1">
      <alignment vertical="center" wrapText="1"/>
    </xf>
    <xf numFmtId="0" fontId="22" fillId="0" borderId="0" xfId="0" applyFont="1" applyAlignment="1">
      <alignment horizontal="left" vertical="center" wrapText="1"/>
    </xf>
    <xf numFmtId="10" fontId="18" fillId="0" borderId="42" xfId="0" applyNumberFormat="1" applyFont="1" applyBorder="1" applyAlignment="1">
      <alignment vertical="center" wrapText="1"/>
    </xf>
    <xf numFmtId="1" fontId="18" fillId="0" borderId="41" xfId="0" applyNumberFormat="1" applyFont="1" applyBorder="1" applyAlignment="1">
      <alignment horizontal="left" vertical="center" wrapText="1"/>
    </xf>
    <xf numFmtId="10" fontId="18" fillId="0" borderId="41" xfId="0" applyNumberFormat="1" applyFont="1" applyBorder="1" applyAlignment="1">
      <alignment horizontal="center" vertical="center" wrapText="1"/>
    </xf>
    <xf numFmtId="10" fontId="18" fillId="0" borderId="2" xfId="0" applyNumberFormat="1" applyFont="1" applyBorder="1" applyAlignment="1">
      <alignment vertical="center" wrapText="1"/>
    </xf>
    <xf numFmtId="10" fontId="19" fillId="0" borderId="41" xfId="0" applyNumberFormat="1" applyFont="1" applyBorder="1" applyAlignment="1">
      <alignment vertical="center" wrapText="1"/>
    </xf>
    <xf numFmtId="164" fontId="18" fillId="3" borderId="45" xfId="0" applyNumberFormat="1" applyFont="1" applyFill="1" applyBorder="1" applyAlignment="1">
      <alignment horizontal="right" vertical="center" wrapText="1"/>
    </xf>
    <xf numFmtId="0" fontId="18" fillId="0" borderId="0" xfId="0" applyFont="1" applyAlignment="1">
      <alignment horizontal="center" vertical="center" wrapText="1"/>
    </xf>
    <xf numFmtId="0" fontId="18" fillId="0" borderId="0" xfId="0" applyFont="1" applyAlignment="1">
      <alignment vertical="center" wrapText="1"/>
    </xf>
    <xf numFmtId="0" fontId="18" fillId="0" borderId="0" xfId="0" applyFont="1" applyAlignment="1">
      <alignment horizontal="right" vertical="center" wrapText="1"/>
    </xf>
    <xf numFmtId="10" fontId="18" fillId="0" borderId="0" xfId="0" applyNumberFormat="1" applyFont="1" applyAlignment="1">
      <alignment vertical="center" wrapText="1"/>
    </xf>
    <xf numFmtId="0" fontId="20" fillId="0" borderId="52" xfId="0" applyFont="1" applyBorder="1" applyAlignment="1">
      <alignment horizontal="right" vertical="center" wrapText="1"/>
    </xf>
    <xf numFmtId="2" fontId="20" fillId="0" borderId="52" xfId="0" applyNumberFormat="1" applyFont="1" applyBorder="1" applyAlignment="1">
      <alignment horizontal="righ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left" vertical="center" wrapText="1"/>
    </xf>
    <xf numFmtId="0" fontId="23" fillId="0" borderId="1" xfId="0" applyFont="1" applyBorder="1" applyAlignment="1">
      <alignment horizontal="right" vertical="center" wrapText="1"/>
    </xf>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right"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left" vertical="center" wrapText="1"/>
    </xf>
    <xf numFmtId="0" fontId="18" fillId="0" borderId="0" xfId="0" applyFont="1" applyAlignment="1">
      <alignment horizontal="center"/>
    </xf>
    <xf numFmtId="0" fontId="18" fillId="0" borderId="0" xfId="0" applyFont="1" applyAlignment="1">
      <alignment horizontal="right"/>
    </xf>
    <xf numFmtId="0" fontId="20" fillId="0" borderId="0" xfId="0" applyFont="1" applyAlignment="1">
      <alignment vertical="center"/>
    </xf>
    <xf numFmtId="0" fontId="18" fillId="9" borderId="22" xfId="0" applyFont="1" applyFill="1" applyBorder="1" applyAlignment="1">
      <alignment horizontal="center" vertical="center" wrapText="1"/>
    </xf>
    <xf numFmtId="0" fontId="18" fillId="9" borderId="43" xfId="0" applyFont="1" applyFill="1" applyBorder="1" applyAlignment="1">
      <alignment horizontal="center" vertical="center" wrapText="1"/>
    </xf>
    <xf numFmtId="0" fontId="20" fillId="13" borderId="45" xfId="0" applyFont="1" applyFill="1" applyBorder="1" applyAlignment="1">
      <alignment horizontal="center" vertical="center" wrapText="1"/>
    </xf>
    <xf numFmtId="0" fontId="18" fillId="13" borderId="22"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6" borderId="22" xfId="0" applyFont="1" applyFill="1" applyBorder="1" applyAlignment="1">
      <alignment vertical="center" wrapText="1"/>
    </xf>
    <xf numFmtId="1" fontId="26" fillId="0" borderId="42" xfId="0" applyNumberFormat="1" applyFont="1" applyBorder="1" applyAlignment="1">
      <alignment horizontal="center" vertical="center"/>
    </xf>
    <xf numFmtId="10" fontId="18" fillId="0" borderId="42" xfId="0" applyNumberFormat="1" applyFont="1" applyBorder="1" applyAlignment="1">
      <alignment horizontal="center" vertical="center" wrapText="1"/>
    </xf>
    <xf numFmtId="170" fontId="18" fillId="0" borderId="22" xfId="0" applyNumberFormat="1" applyFont="1" applyBorder="1"/>
    <xf numFmtId="171" fontId="18" fillId="0" borderId="22" xfId="0" applyNumberFormat="1" applyFont="1" applyBorder="1" applyAlignment="1">
      <alignment horizontal="right" vertical="center" wrapText="1"/>
    </xf>
    <xf numFmtId="171" fontId="18" fillId="0" borderId="42" xfId="0" applyNumberFormat="1" applyFont="1" applyBorder="1" applyAlignment="1">
      <alignment horizontal="right" vertical="center" wrapText="1"/>
    </xf>
    <xf numFmtId="171" fontId="20" fillId="0" borderId="42" xfId="0" applyNumberFormat="1" applyFont="1" applyBorder="1" applyAlignment="1">
      <alignment horizontal="right" vertical="center" wrapText="1"/>
    </xf>
    <xf numFmtId="9" fontId="20" fillId="0" borderId="42" xfId="0" applyNumberFormat="1" applyFont="1" applyBorder="1" applyAlignment="1">
      <alignment horizontal="right" vertical="center" wrapText="1"/>
    </xf>
    <xf numFmtId="169" fontId="18" fillId="0" borderId="22" xfId="0" applyNumberFormat="1" applyFont="1" applyBorder="1" applyAlignment="1">
      <alignment horizontal="right" vertical="center" wrapText="1"/>
    </xf>
    <xf numFmtId="171" fontId="18" fillId="0" borderId="42" xfId="0" applyNumberFormat="1" applyFont="1" applyBorder="1" applyAlignment="1">
      <alignment horizontal="center" vertical="center" wrapText="1"/>
    </xf>
    <xf numFmtId="169" fontId="18" fillId="0" borderId="42" xfId="0" applyNumberFormat="1" applyFont="1" applyBorder="1" applyAlignment="1">
      <alignment horizontal="center" vertical="center" wrapText="1"/>
    </xf>
    <xf numFmtId="10" fontId="18" fillId="0" borderId="42" xfId="0" applyNumberFormat="1" applyFont="1" applyBorder="1" applyAlignment="1">
      <alignment horizontal="right" vertical="center" wrapText="1"/>
    </xf>
    <xf numFmtId="171" fontId="18" fillId="0" borderId="0" xfId="0" applyNumberFormat="1" applyFont="1"/>
    <xf numFmtId="1" fontId="26" fillId="0" borderId="22" xfId="0" applyNumberFormat="1" applyFont="1" applyBorder="1" applyAlignment="1">
      <alignment horizontal="center" vertical="center"/>
    </xf>
    <xf numFmtId="169" fontId="18" fillId="0" borderId="22" xfId="0" applyNumberFormat="1" applyFont="1" applyBorder="1"/>
    <xf numFmtId="9" fontId="18" fillId="0" borderId="22" xfId="0" applyNumberFormat="1" applyFont="1" applyBorder="1" applyAlignment="1">
      <alignment horizontal="right" vertical="center" wrapText="1"/>
    </xf>
    <xf numFmtId="166" fontId="18" fillId="0" borderId="22" xfId="0" applyNumberFormat="1" applyFont="1" applyBorder="1" applyAlignment="1">
      <alignment vertical="center"/>
    </xf>
    <xf numFmtId="169" fontId="18" fillId="0" borderId="22" xfId="0" applyNumberFormat="1" applyFont="1" applyBorder="1" applyAlignment="1">
      <alignment horizontal="center" vertical="center" wrapText="1"/>
    </xf>
    <xf numFmtId="1" fontId="26" fillId="0" borderId="41" xfId="0" applyNumberFormat="1" applyFont="1" applyBorder="1" applyAlignment="1">
      <alignment horizontal="center" vertical="center"/>
    </xf>
    <xf numFmtId="10" fontId="18" fillId="0" borderId="49" xfId="0" applyNumberFormat="1" applyFont="1" applyBorder="1" applyAlignment="1">
      <alignment horizontal="center" vertical="center" wrapText="1"/>
    </xf>
    <xf numFmtId="169" fontId="18" fillId="0" borderId="41" xfId="0" applyNumberFormat="1" applyFont="1" applyBorder="1"/>
    <xf numFmtId="171" fontId="18" fillId="0" borderId="41" xfId="0" applyNumberFormat="1" applyFont="1" applyBorder="1" applyAlignment="1">
      <alignment horizontal="right" vertical="center" wrapText="1"/>
    </xf>
    <xf numFmtId="169" fontId="18" fillId="0" borderId="41" xfId="0" applyNumberFormat="1" applyFont="1" applyBorder="1" applyAlignment="1">
      <alignment horizontal="right" vertical="center" wrapText="1"/>
    </xf>
    <xf numFmtId="171" fontId="20" fillId="0" borderId="0" xfId="0" applyNumberFormat="1" applyFont="1"/>
    <xf numFmtId="1" fontId="27" fillId="3" borderId="22" xfId="0" applyNumberFormat="1" applyFont="1" applyFill="1" applyBorder="1" applyAlignment="1">
      <alignment horizontal="center" vertical="center"/>
    </xf>
    <xf numFmtId="10" fontId="20" fillId="3" borderId="22" xfId="0" applyNumberFormat="1" applyFont="1" applyFill="1" applyBorder="1" applyAlignment="1">
      <alignment horizontal="center" vertical="center" wrapText="1"/>
    </xf>
    <xf numFmtId="10" fontId="20" fillId="0" borderId="22" xfId="0" applyNumberFormat="1" applyFont="1" applyBorder="1" applyAlignment="1">
      <alignment horizontal="center" vertical="center" wrapText="1"/>
    </xf>
    <xf numFmtId="171" fontId="20" fillId="3" borderId="22" xfId="0" applyNumberFormat="1" applyFont="1" applyFill="1" applyBorder="1" applyAlignment="1">
      <alignment horizontal="right" vertical="center" wrapText="1"/>
    </xf>
    <xf numFmtId="171" fontId="20" fillId="3" borderId="43" xfId="0" applyNumberFormat="1" applyFont="1" applyFill="1" applyBorder="1" applyAlignment="1">
      <alignment horizontal="right" vertical="center" wrapText="1"/>
    </xf>
    <xf numFmtId="169" fontId="20" fillId="3" borderId="22" xfId="0" applyNumberFormat="1" applyFont="1" applyFill="1" applyBorder="1" applyAlignment="1">
      <alignment horizontal="right" vertical="center" wrapText="1"/>
    </xf>
    <xf numFmtId="9" fontId="20" fillId="3" borderId="44" xfId="0" applyNumberFormat="1" applyFont="1" applyFill="1" applyBorder="1" applyAlignment="1">
      <alignment horizontal="right" vertical="center" wrapText="1"/>
    </xf>
    <xf numFmtId="169" fontId="20" fillId="3" borderId="22" xfId="0" applyNumberFormat="1" applyFont="1" applyFill="1" applyBorder="1" applyAlignment="1">
      <alignment horizontal="center" vertical="center" wrapText="1"/>
    </xf>
    <xf numFmtId="169" fontId="20" fillId="3" borderId="18" xfId="0" applyNumberFormat="1" applyFont="1" applyFill="1" applyBorder="1" applyAlignment="1">
      <alignment horizontal="center" vertical="center" wrapText="1"/>
    </xf>
    <xf numFmtId="10" fontId="20" fillId="3" borderId="18" xfId="0" applyNumberFormat="1" applyFont="1" applyFill="1" applyBorder="1" applyAlignment="1">
      <alignment horizontal="right" vertical="center" wrapText="1"/>
    </xf>
    <xf numFmtId="0" fontId="18" fillId="13" borderId="1" xfId="0" applyFont="1" applyFill="1" applyBorder="1" applyAlignment="1">
      <alignment vertical="center"/>
    </xf>
    <xf numFmtId="10" fontId="18" fillId="13" borderId="22" xfId="0" applyNumberFormat="1" applyFont="1" applyFill="1" applyBorder="1" applyAlignment="1">
      <alignment horizontal="center" vertical="center" wrapText="1"/>
    </xf>
    <xf numFmtId="170" fontId="18" fillId="13" borderId="22" xfId="0" applyNumberFormat="1" applyFont="1" applyFill="1" applyBorder="1" applyAlignment="1">
      <alignment horizontal="right" vertical="center"/>
    </xf>
    <xf numFmtId="9" fontId="18" fillId="13" borderId="22" xfId="0" applyNumberFormat="1" applyFont="1" applyFill="1" applyBorder="1" applyAlignment="1">
      <alignment horizontal="right" vertical="center"/>
    </xf>
    <xf numFmtId="10" fontId="18" fillId="13" borderId="22" xfId="0" applyNumberFormat="1" applyFont="1" applyFill="1" applyBorder="1" applyAlignment="1">
      <alignment horizontal="right" vertical="center"/>
    </xf>
    <xf numFmtId="171" fontId="18" fillId="13" borderId="18" xfId="0" applyNumberFormat="1" applyFont="1" applyFill="1" applyBorder="1" applyAlignment="1">
      <alignment horizontal="center" vertical="center" wrapText="1"/>
    </xf>
    <xf numFmtId="169" fontId="18" fillId="13" borderId="18" xfId="0" applyNumberFormat="1" applyFont="1" applyFill="1" applyBorder="1" applyAlignment="1">
      <alignment horizontal="center" vertical="center" wrapText="1"/>
    </xf>
    <xf numFmtId="10" fontId="18" fillId="13" borderId="18" xfId="0" applyNumberFormat="1" applyFont="1" applyFill="1" applyBorder="1" applyAlignment="1">
      <alignment horizontal="right" vertical="center" wrapText="1"/>
    </xf>
    <xf numFmtId="171" fontId="18" fillId="0" borderId="0" xfId="0" applyNumberFormat="1" applyFont="1" applyAlignment="1">
      <alignment vertical="center"/>
    </xf>
    <xf numFmtId="172" fontId="18" fillId="0" borderId="22" xfId="0" applyNumberFormat="1" applyFont="1" applyBorder="1"/>
    <xf numFmtId="166" fontId="18" fillId="0" borderId="0" xfId="0" applyNumberFormat="1" applyFont="1"/>
    <xf numFmtId="9" fontId="18" fillId="0" borderId="42" xfId="0" applyNumberFormat="1" applyFont="1" applyBorder="1" applyAlignment="1">
      <alignment horizontal="right" vertical="center" wrapText="1"/>
    </xf>
    <xf numFmtId="171" fontId="20" fillId="3" borderId="22" xfId="0" applyNumberFormat="1" applyFont="1" applyFill="1" applyBorder="1" applyAlignment="1">
      <alignment horizontal="center" vertical="center" wrapText="1"/>
    </xf>
    <xf numFmtId="9" fontId="18" fillId="0" borderId="22" xfId="0" applyNumberFormat="1" applyFont="1" applyBorder="1" applyAlignment="1">
      <alignment horizontal="center" vertical="center" wrapText="1"/>
    </xf>
    <xf numFmtId="173" fontId="18" fillId="0" borderId="22" xfId="0" applyNumberFormat="1" applyFont="1" applyBorder="1"/>
    <xf numFmtId="174" fontId="18" fillId="0" borderId="42" xfId="0" applyNumberFormat="1" applyFont="1" applyBorder="1" applyAlignment="1">
      <alignment horizontal="right" vertical="center" wrapText="1"/>
    </xf>
    <xf numFmtId="171" fontId="18" fillId="13" borderId="22" xfId="0" applyNumberFormat="1" applyFont="1" applyFill="1" applyBorder="1" applyAlignment="1">
      <alignment horizontal="right" vertical="center" wrapText="1"/>
    </xf>
    <xf numFmtId="0" fontId="20" fillId="0" borderId="0" xfId="0" applyFont="1"/>
    <xf numFmtId="171" fontId="20" fillId="0" borderId="22" xfId="0" applyNumberFormat="1" applyFont="1" applyBorder="1" applyAlignment="1">
      <alignment horizontal="right" vertical="center" wrapText="1"/>
    </xf>
    <xf numFmtId="164" fontId="18" fillId="0" borderId="41" xfId="0" applyNumberFormat="1" applyFont="1" applyBorder="1" applyAlignment="1">
      <alignment horizontal="center" vertical="center" wrapText="1"/>
    </xf>
    <xf numFmtId="169" fontId="20" fillId="0" borderId="22" xfId="0" applyNumberFormat="1" applyFont="1" applyBorder="1" applyAlignment="1">
      <alignment horizontal="right" vertical="center" wrapText="1"/>
    </xf>
    <xf numFmtId="10" fontId="20" fillId="0" borderId="22" xfId="0" applyNumberFormat="1" applyFont="1" applyBorder="1" applyAlignment="1">
      <alignment horizontal="right" vertical="center" wrapText="1"/>
    </xf>
    <xf numFmtId="10" fontId="18" fillId="3" borderId="18" xfId="0" applyNumberFormat="1" applyFont="1" applyFill="1" applyBorder="1" applyAlignment="1">
      <alignment horizontal="right" vertical="center" wrapText="1"/>
    </xf>
    <xf numFmtId="9" fontId="18" fillId="0" borderId="0" xfId="0" applyNumberFormat="1" applyFont="1"/>
    <xf numFmtId="9" fontId="18" fillId="0" borderId="0" xfId="0" applyNumberFormat="1" applyFont="1" applyAlignment="1">
      <alignment horizontal="right"/>
    </xf>
    <xf numFmtId="171" fontId="18" fillId="0" borderId="0" xfId="0" applyNumberFormat="1" applyFont="1" applyAlignment="1">
      <alignment horizontal="center"/>
    </xf>
    <xf numFmtId="171" fontId="18" fillId="0" borderId="0" xfId="0" applyNumberFormat="1" applyFont="1" applyAlignment="1">
      <alignment horizontal="right"/>
    </xf>
    <xf numFmtId="0" fontId="18" fillId="0" borderId="0" xfId="0" applyFont="1" applyAlignment="1">
      <alignment horizontal="right" vertical="center"/>
    </xf>
    <xf numFmtId="0" fontId="24" fillId="0" borderId="0" xfId="0" applyFont="1"/>
    <xf numFmtId="1" fontId="24" fillId="0" borderId="22" xfId="0" applyNumberFormat="1" applyFont="1" applyBorder="1" applyAlignment="1">
      <alignment horizontal="left" vertical="center" wrapText="1"/>
    </xf>
    <xf numFmtId="166" fontId="24" fillId="0" borderId="22" xfId="0" applyNumberFormat="1" applyFont="1" applyBorder="1" applyAlignment="1">
      <alignment horizontal="right" vertical="center" wrapText="1"/>
    </xf>
    <xf numFmtId="168" fontId="24" fillId="0" borderId="22" xfId="0" applyNumberFormat="1" applyFont="1" applyBorder="1" applyAlignment="1">
      <alignment horizontal="right" vertical="center" wrapText="1"/>
    </xf>
    <xf numFmtId="164" fontId="24" fillId="0" borderId="22" xfId="0" applyNumberFormat="1" applyFont="1" applyBorder="1" applyAlignment="1">
      <alignment horizontal="right" vertical="center" wrapText="1"/>
    </xf>
    <xf numFmtId="0" fontId="29" fillId="0" borderId="0" xfId="0" applyFont="1"/>
    <xf numFmtId="167" fontId="24" fillId="0" borderId="22" xfId="0" applyNumberFormat="1" applyFont="1" applyBorder="1" applyAlignment="1">
      <alignment horizontal="right" vertical="center" wrapText="1"/>
    </xf>
    <xf numFmtId="1" fontId="23" fillId="3" borderId="22" xfId="0" applyNumberFormat="1" applyFont="1" applyFill="1" applyBorder="1" applyAlignment="1">
      <alignment horizontal="left" vertical="center" wrapText="1"/>
    </xf>
    <xf numFmtId="166" fontId="23" fillId="3" borderId="22" xfId="0" applyNumberFormat="1" applyFont="1" applyFill="1" applyBorder="1" applyAlignment="1">
      <alignment horizontal="right" vertical="center" wrapText="1"/>
    </xf>
    <xf numFmtId="168" fontId="23" fillId="3" borderId="22" xfId="0" applyNumberFormat="1" applyFont="1" applyFill="1" applyBorder="1" applyAlignment="1">
      <alignment horizontal="right" vertical="center" wrapText="1"/>
    </xf>
    <xf numFmtId="164" fontId="23" fillId="3" borderId="22" xfId="0" applyNumberFormat="1" applyFont="1" applyFill="1" applyBorder="1" applyAlignment="1">
      <alignment horizontal="right" vertical="center" wrapText="1"/>
    </xf>
    <xf numFmtId="9" fontId="24" fillId="0" borderId="22" xfId="0" applyNumberFormat="1" applyFont="1" applyBorder="1" applyAlignment="1">
      <alignment horizontal="right" vertical="center" wrapText="1"/>
    </xf>
    <xf numFmtId="10" fontId="24" fillId="0" borderId="22" xfId="0" applyNumberFormat="1" applyFont="1" applyBorder="1" applyAlignment="1">
      <alignment horizontal="right" vertical="center" wrapText="1"/>
    </xf>
    <xf numFmtId="167" fontId="23" fillId="3" borderId="22" xfId="0" applyNumberFormat="1" applyFont="1" applyFill="1" applyBorder="1" applyAlignment="1">
      <alignment horizontal="right" vertical="center" wrapText="1"/>
    </xf>
    <xf numFmtId="1" fontId="28" fillId="0" borderId="22" xfId="0" applyNumberFormat="1" applyFont="1" applyBorder="1" applyAlignment="1">
      <alignment horizontal="left" vertical="center" wrapText="1"/>
    </xf>
    <xf numFmtId="1" fontId="30" fillId="3" borderId="22" xfId="0" applyNumberFormat="1" applyFont="1" applyFill="1" applyBorder="1" applyAlignment="1">
      <alignment horizontal="left" vertical="center" wrapText="1"/>
    </xf>
    <xf numFmtId="10" fontId="23" fillId="3" borderId="22" xfId="0" applyNumberFormat="1" applyFont="1" applyFill="1" applyBorder="1" applyAlignment="1">
      <alignment horizontal="right" vertical="center" wrapText="1"/>
    </xf>
    <xf numFmtId="164" fontId="4" fillId="0" borderId="0" xfId="0" applyNumberFormat="1" applyFont="1"/>
    <xf numFmtId="9" fontId="23" fillId="3" borderId="22" xfId="0" applyNumberFormat="1" applyFont="1" applyFill="1" applyBorder="1" applyAlignment="1">
      <alignment horizontal="right" vertical="center" wrapText="1"/>
    </xf>
    <xf numFmtId="177" fontId="24" fillId="0" borderId="22" xfId="0" applyNumberFormat="1" applyFont="1" applyBorder="1" applyAlignment="1">
      <alignment horizontal="right" vertical="center" wrapText="1"/>
    </xf>
    <xf numFmtId="177" fontId="23" fillId="3" borderId="22" xfId="0" applyNumberFormat="1" applyFont="1" applyFill="1" applyBorder="1" applyAlignment="1">
      <alignment horizontal="right" vertical="center" wrapText="1"/>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Alignment="1">
      <alignment horizontal="right"/>
    </xf>
    <xf numFmtId="0" fontId="4" fillId="0" borderId="0" xfId="0" applyFont="1" applyAlignment="1">
      <alignment horizontal="left" vertical="center"/>
    </xf>
    <xf numFmtId="0" fontId="4" fillId="0" borderId="0" xfId="0" applyFont="1" applyAlignment="1">
      <alignment horizontal="right" vertical="center"/>
    </xf>
    <xf numFmtId="0" fontId="32" fillId="0" borderId="0" xfId="0" applyFont="1" applyAlignment="1">
      <alignment horizontal="center"/>
    </xf>
    <xf numFmtId="0" fontId="32" fillId="0" borderId="0" xfId="0" applyFont="1" applyAlignment="1">
      <alignment vertical="center" wrapText="1"/>
    </xf>
    <xf numFmtId="0" fontId="25" fillId="0" borderId="0" xfId="0" applyFont="1"/>
    <xf numFmtId="0" fontId="32" fillId="0" borderId="0" xfId="0" applyFont="1" applyAlignment="1">
      <alignment horizontal="center" wrapText="1"/>
    </xf>
    <xf numFmtId="0" fontId="25" fillId="0" borderId="0" xfId="0" applyFont="1" applyAlignment="1">
      <alignment wrapText="1"/>
    </xf>
    <xf numFmtId="0" fontId="25" fillId="8" borderId="22" xfId="0" applyFont="1" applyFill="1" applyBorder="1" applyAlignment="1">
      <alignment horizontal="center" vertical="center" wrapText="1"/>
    </xf>
    <xf numFmtId="0" fontId="25" fillId="0" borderId="22" xfId="0" applyFont="1" applyBorder="1" applyAlignment="1">
      <alignment horizontal="center" vertical="center" wrapText="1"/>
    </xf>
    <xf numFmtId="0" fontId="25" fillId="3" borderId="22" xfId="0" applyFont="1" applyFill="1" applyBorder="1" applyAlignment="1">
      <alignment horizontal="center" vertical="center" wrapText="1"/>
    </xf>
    <xf numFmtId="0" fontId="25" fillId="0" borderId="0" xfId="0" applyFont="1" applyAlignment="1">
      <alignment vertical="center" wrapText="1"/>
    </xf>
    <xf numFmtId="0" fontId="25" fillId="6" borderId="22" xfId="0" applyFont="1" applyFill="1" applyBorder="1" applyAlignment="1">
      <alignment horizontal="center" vertical="center" wrapText="1"/>
    </xf>
    <xf numFmtId="0" fontId="25" fillId="6" borderId="18" xfId="0" applyFont="1" applyFill="1" applyBorder="1" applyAlignment="1">
      <alignment horizontal="center" vertical="center" wrapText="1"/>
    </xf>
    <xf numFmtId="0" fontId="25" fillId="6" borderId="36" xfId="0" applyFont="1" applyFill="1" applyBorder="1" applyAlignment="1">
      <alignment horizontal="center" vertical="center" wrapText="1"/>
    </xf>
    <xf numFmtId="0" fontId="25" fillId="7" borderId="22" xfId="0" applyFont="1" applyFill="1" applyBorder="1" applyAlignment="1">
      <alignment horizontal="center" vertical="center" wrapText="1"/>
    </xf>
    <xf numFmtId="0" fontId="25" fillId="0" borderId="22" xfId="0" applyFont="1" applyBorder="1" applyAlignment="1">
      <alignment horizontal="left" vertical="center"/>
    </xf>
    <xf numFmtId="0" fontId="25" fillId="0" borderId="22" xfId="0" applyFont="1" applyBorder="1" applyAlignment="1">
      <alignment horizontal="center" vertical="center"/>
    </xf>
    <xf numFmtId="1" fontId="25" fillId="0" borderId="22" xfId="0" applyNumberFormat="1" applyFont="1" applyBorder="1" applyAlignment="1">
      <alignment horizontal="center" vertical="center"/>
    </xf>
    <xf numFmtId="0" fontId="25" fillId="8" borderId="22" xfId="0" applyFont="1" applyFill="1" applyBorder="1" applyAlignment="1">
      <alignment horizontal="center" vertical="center"/>
    </xf>
    <xf numFmtId="1" fontId="25" fillId="8" borderId="22" xfId="0" applyNumberFormat="1" applyFont="1" applyFill="1" applyBorder="1" applyAlignment="1">
      <alignment horizontal="center" vertical="center"/>
    </xf>
    <xf numFmtId="0" fontId="33" fillId="0" borderId="0" xfId="0" applyFont="1" applyAlignment="1">
      <alignment horizontal="center" vertical="center"/>
    </xf>
    <xf numFmtId="0" fontId="33" fillId="0" borderId="0" xfId="0" applyFont="1" applyAlignment="1">
      <alignment horizontal="left" vertical="center" wrapText="1"/>
    </xf>
    <xf numFmtId="0" fontId="33" fillId="0" borderId="0" xfId="0" applyFont="1" applyAlignment="1">
      <alignment horizontal="left" vertical="center"/>
    </xf>
    <xf numFmtId="0" fontId="33" fillId="0" borderId="52" xfId="0" applyFont="1" applyBorder="1" applyAlignment="1">
      <alignment horizontal="center" vertical="center"/>
    </xf>
    <xf numFmtId="0" fontId="33" fillId="0" borderId="52" xfId="0" applyFont="1" applyBorder="1" applyAlignment="1">
      <alignment horizontal="left" vertical="center" wrapText="1"/>
    </xf>
    <xf numFmtId="0" fontId="35" fillId="0" borderId="52" xfId="0" applyFont="1" applyBorder="1" applyAlignment="1">
      <alignment horizontal="center" vertical="center"/>
    </xf>
    <xf numFmtId="0" fontId="35" fillId="0" borderId="52" xfId="0" applyFont="1" applyBorder="1" applyAlignment="1">
      <alignment horizontal="left" vertical="center" wrapText="1"/>
    </xf>
    <xf numFmtId="0" fontId="36" fillId="4" borderId="52" xfId="0" applyFont="1" applyFill="1" applyBorder="1" applyAlignment="1">
      <alignment horizontal="center" vertical="center"/>
    </xf>
    <xf numFmtId="0" fontId="37" fillId="0" borderId="0" xfId="0" applyFont="1"/>
    <xf numFmtId="0" fontId="37" fillId="0" borderId="0" xfId="0" applyFont="1" applyAlignment="1">
      <alignment vertical="center"/>
    </xf>
    <xf numFmtId="0" fontId="36" fillId="15" borderId="52" xfId="0" applyFont="1" applyFill="1" applyBorder="1" applyAlignment="1">
      <alignment horizontal="center" vertical="center"/>
    </xf>
    <xf numFmtId="3" fontId="36" fillId="5" borderId="1" xfId="0" applyNumberFormat="1" applyFont="1" applyFill="1" applyBorder="1" applyAlignment="1">
      <alignment vertical="center"/>
    </xf>
    <xf numFmtId="0" fontId="37" fillId="0" borderId="52" xfId="0" applyFont="1" applyBorder="1" applyAlignment="1">
      <alignment horizontal="left" vertical="center" wrapText="1"/>
    </xf>
    <xf numFmtId="0" fontId="37" fillId="0" borderId="52" xfId="0" applyFont="1" applyBorder="1" applyAlignment="1">
      <alignment vertical="center"/>
    </xf>
    <xf numFmtId="0" fontId="37" fillId="0" borderId="52" xfId="0" applyFont="1" applyBorder="1" applyAlignment="1">
      <alignment horizontal="center" vertical="center"/>
    </xf>
    <xf numFmtId="0" fontId="36" fillId="15" borderId="52" xfId="0" applyFont="1" applyFill="1" applyBorder="1" applyAlignment="1">
      <alignment horizontal="center" wrapText="1"/>
    </xf>
    <xf numFmtId="0" fontId="36" fillId="0" borderId="98" xfId="0" applyFont="1" applyBorder="1" applyAlignment="1">
      <alignment horizontal="center" vertical="center" wrapText="1"/>
    </xf>
    <xf numFmtId="0" fontId="36" fillId="0" borderId="0" xfId="0" applyFont="1" applyAlignment="1">
      <alignment horizontal="center" vertical="center" wrapText="1"/>
    </xf>
    <xf numFmtId="0" fontId="36" fillId="0" borderId="99" xfId="0" applyFont="1" applyBorder="1" applyAlignment="1">
      <alignment horizontal="center" vertical="center" wrapText="1"/>
    </xf>
    <xf numFmtId="0" fontId="38" fillId="16" borderId="101" xfId="0" applyFont="1" applyFill="1" applyBorder="1" applyAlignment="1">
      <alignment horizontal="center" vertical="center"/>
    </xf>
    <xf numFmtId="0" fontId="38" fillId="16" borderId="102" xfId="0" applyFont="1" applyFill="1" applyBorder="1" applyAlignment="1">
      <alignment horizontal="center" vertical="center"/>
    </xf>
    <xf numFmtId="0" fontId="38" fillId="16" borderId="103" xfId="0" applyFont="1" applyFill="1" applyBorder="1" applyAlignment="1">
      <alignment horizontal="center" vertical="center"/>
    </xf>
    <xf numFmtId="0" fontId="36" fillId="15" borderId="52" xfId="0" applyFont="1" applyFill="1" applyBorder="1" applyAlignment="1">
      <alignment horizontal="center" vertical="center" wrapText="1"/>
    </xf>
    <xf numFmtId="0" fontId="37" fillId="0" borderId="52" xfId="0" applyFont="1" applyBorder="1"/>
    <xf numFmtId="3" fontId="36" fillId="0" borderId="52" xfId="0" applyNumberFormat="1" applyFont="1" applyBorder="1" applyAlignment="1">
      <alignment horizontal="right"/>
    </xf>
    <xf numFmtId="0" fontId="38" fillId="16" borderId="105" xfId="0" applyFont="1" applyFill="1" applyBorder="1" applyAlignment="1">
      <alignment horizontal="center" vertical="center" wrapText="1"/>
    </xf>
    <xf numFmtId="0" fontId="38" fillId="16" borderId="106" xfId="0" applyFont="1" applyFill="1" applyBorder="1" applyAlignment="1">
      <alignment horizontal="center" vertical="center" wrapText="1"/>
    </xf>
    <xf numFmtId="0" fontId="38" fillId="16" borderId="107" xfId="0" applyFont="1" applyFill="1" applyBorder="1" applyAlignment="1">
      <alignment horizontal="center" vertical="center" wrapText="1"/>
    </xf>
    <xf numFmtId="0" fontId="36" fillId="17" borderId="108" xfId="0" applyFont="1" applyFill="1" applyBorder="1"/>
    <xf numFmtId="0" fontId="37" fillId="17" borderId="109" xfId="0" applyFont="1" applyFill="1" applyBorder="1" applyAlignment="1">
      <alignment horizontal="center"/>
    </xf>
    <xf numFmtId="0" fontId="37" fillId="17" borderId="1" xfId="0" applyFont="1" applyFill="1" applyBorder="1" applyAlignment="1">
      <alignment horizontal="center"/>
    </xf>
    <xf numFmtId="0" fontId="37" fillId="17" borderId="110" xfId="0" applyFont="1" applyFill="1" applyBorder="1" applyAlignment="1">
      <alignment horizontal="center"/>
    </xf>
    <xf numFmtId="3" fontId="37" fillId="0" borderId="52" xfId="0" applyNumberFormat="1" applyFont="1" applyBorder="1"/>
    <xf numFmtId="0" fontId="36" fillId="0" borderId="52" xfId="0" applyFont="1" applyBorder="1" applyAlignment="1">
      <alignment horizontal="center"/>
    </xf>
    <xf numFmtId="0" fontId="37" fillId="0" borderId="52" xfId="0" applyFont="1" applyBorder="1" applyAlignment="1">
      <alignment horizontal="center"/>
    </xf>
    <xf numFmtId="0" fontId="37" fillId="0" borderId="52" xfId="0" applyFont="1" applyBorder="1" applyAlignment="1">
      <alignment vertical="center" wrapText="1"/>
    </xf>
    <xf numFmtId="0" fontId="36" fillId="4" borderId="52" xfId="0" applyFont="1" applyFill="1" applyBorder="1" applyAlignment="1">
      <alignment horizontal="center"/>
    </xf>
    <xf numFmtId="0" fontId="39" fillId="5" borderId="52" xfId="0" applyFont="1" applyFill="1" applyBorder="1" applyAlignment="1">
      <alignment horizontal="left" vertical="center" wrapText="1"/>
    </xf>
    <xf numFmtId="0" fontId="37" fillId="0" borderId="0" xfId="0" applyFont="1" applyAlignment="1">
      <alignment horizontal="center" vertical="center"/>
    </xf>
    <xf numFmtId="0" fontId="36" fillId="0" borderId="117" xfId="0" applyFont="1" applyBorder="1" applyAlignment="1">
      <alignment horizontal="center"/>
    </xf>
    <xf numFmtId="3" fontId="36" fillId="0" borderId="105" xfId="0" applyNumberFormat="1" applyFont="1" applyBorder="1" applyAlignment="1">
      <alignment horizontal="right"/>
    </xf>
    <xf numFmtId="3" fontId="36" fillId="0" borderId="106" xfId="0" applyNumberFormat="1" applyFont="1" applyBorder="1" applyAlignment="1">
      <alignment horizontal="right"/>
    </xf>
    <xf numFmtId="3" fontId="36" fillId="0" borderId="107" xfId="0" applyNumberFormat="1" applyFont="1" applyBorder="1" applyAlignment="1">
      <alignment horizontal="right"/>
    </xf>
    <xf numFmtId="0" fontId="37" fillId="0" borderId="117" xfId="0" applyFont="1" applyBorder="1" applyAlignment="1">
      <alignment horizontal="center"/>
    </xf>
    <xf numFmtId="3" fontId="37" fillId="0" borderId="105" xfId="0" applyNumberFormat="1" applyFont="1" applyBorder="1"/>
    <xf numFmtId="3" fontId="37" fillId="0" borderId="106" xfId="0" applyNumberFormat="1" applyFont="1" applyBorder="1"/>
    <xf numFmtId="3" fontId="37" fillId="0" borderId="107" xfId="0" applyNumberFormat="1" applyFont="1" applyBorder="1"/>
    <xf numFmtId="0" fontId="39" fillId="0" borderId="52" xfId="0" applyFont="1" applyBorder="1" applyAlignment="1">
      <alignment horizontal="left" vertical="center" wrapText="1"/>
    </xf>
    <xf numFmtId="0" fontId="36" fillId="0" borderId="0" xfId="0" applyFont="1" applyAlignment="1">
      <alignment vertical="center"/>
    </xf>
    <xf numFmtId="0" fontId="37" fillId="0" borderId="86" xfId="0" applyFont="1" applyBorder="1" applyAlignment="1">
      <alignment vertical="center"/>
    </xf>
    <xf numFmtId="0" fontId="37" fillId="0" borderId="22" xfId="0" applyFont="1" applyBorder="1" applyAlignment="1">
      <alignment vertical="center"/>
    </xf>
    <xf numFmtId="0" fontId="37" fillId="0" borderId="52" xfId="0" applyFont="1" applyBorder="1" applyAlignment="1">
      <alignment wrapText="1"/>
    </xf>
    <xf numFmtId="0" fontId="40" fillId="0" borderId="0" xfId="0" applyFont="1" applyAlignment="1">
      <alignment horizontal="center" vertical="center"/>
    </xf>
    <xf numFmtId="0" fontId="40" fillId="0" borderId="0" xfId="0" applyFont="1" applyAlignment="1">
      <alignment horizontal="center" vertical="center" wrapText="1"/>
    </xf>
    <xf numFmtId="0" fontId="40" fillId="0" borderId="0" xfId="0" applyFont="1"/>
    <xf numFmtId="0" fontId="42" fillId="0" borderId="118" xfId="0" applyFont="1" applyBorder="1" applyAlignment="1">
      <alignment horizontal="center" vertical="center" wrapText="1"/>
    </xf>
    <xf numFmtId="0" fontId="43" fillId="0" borderId="119" xfId="0" applyFont="1" applyBorder="1" applyAlignment="1">
      <alignment horizontal="left" vertical="center" wrapText="1"/>
    </xf>
    <xf numFmtId="0" fontId="44" fillId="0" borderId="0" xfId="0" applyFont="1"/>
    <xf numFmtId="0" fontId="42" fillId="0" borderId="120" xfId="0" applyFont="1" applyBorder="1" applyAlignment="1">
      <alignment horizontal="center" vertical="center" wrapText="1"/>
    </xf>
    <xf numFmtId="0" fontId="43" fillId="0" borderId="121" xfId="0" applyFont="1" applyBorder="1" applyAlignment="1">
      <alignment horizontal="left" vertical="center" wrapText="1"/>
    </xf>
    <xf numFmtId="0" fontId="45" fillId="0" borderId="121" xfId="0" applyFont="1" applyBorder="1" applyAlignment="1">
      <alignment horizontal="left" vertical="center" wrapText="1"/>
    </xf>
    <xf numFmtId="0" fontId="42" fillId="0" borderId="120" xfId="0" applyFont="1" applyBorder="1" applyAlignment="1">
      <alignment horizontal="center" vertical="center" readingOrder="1"/>
    </xf>
    <xf numFmtId="0" fontId="46" fillId="0" borderId="120" xfId="0" applyFont="1" applyBorder="1" applyAlignment="1">
      <alignment horizontal="center" vertical="center" wrapText="1"/>
    </xf>
    <xf numFmtId="0" fontId="42" fillId="0" borderId="122" xfId="0" applyFont="1" applyBorder="1" applyAlignment="1">
      <alignment horizontal="center" vertical="center" readingOrder="1"/>
    </xf>
    <xf numFmtId="0" fontId="43" fillId="0" borderId="123" xfId="0" applyFont="1" applyBorder="1" applyAlignment="1">
      <alignment horizontal="left" vertical="center" wrapText="1"/>
    </xf>
    <xf numFmtId="0" fontId="44" fillId="0" borderId="0" xfId="0" applyFont="1" applyAlignment="1">
      <alignment horizontal="center" vertical="center" wrapText="1"/>
    </xf>
    <xf numFmtId="0" fontId="47" fillId="0" borderId="0" xfId="0" applyFont="1" applyAlignment="1">
      <alignment horizontal="center"/>
    </xf>
    <xf numFmtId="0" fontId="48" fillId="0" borderId="0" xfId="0" applyFont="1"/>
    <xf numFmtId="0" fontId="49" fillId="0" borderId="0" xfId="0" applyFont="1"/>
    <xf numFmtId="0" fontId="50" fillId="0" borderId="0" xfId="0" applyFont="1"/>
    <xf numFmtId="0" fontId="51" fillId="0" borderId="22" xfId="0" applyFont="1" applyBorder="1" applyAlignment="1">
      <alignment horizontal="center" vertical="center"/>
    </xf>
    <xf numFmtId="0" fontId="25" fillId="0" borderId="0" xfId="0" applyFont="1" applyAlignment="1">
      <alignment horizontal="left" vertical="top"/>
    </xf>
    <xf numFmtId="0" fontId="44" fillId="0" borderId="22" xfId="0" applyFont="1" applyBorder="1"/>
    <xf numFmtId="0" fontId="51" fillId="0" borderId="0" xfId="0" applyFont="1" applyAlignment="1">
      <alignment vertical="center"/>
    </xf>
    <xf numFmtId="0" fontId="52" fillId="0" borderId="0" xfId="0" applyFont="1"/>
    <xf numFmtId="0" fontId="32" fillId="0" borderId="0" xfId="0" applyFont="1" applyAlignment="1">
      <alignment horizontal="left" vertical="top" wrapText="1"/>
    </xf>
    <xf numFmtId="0" fontId="25" fillId="0" borderId="0" xfId="0" applyFont="1" applyAlignment="1">
      <alignment horizontal="left" vertical="top" wrapText="1"/>
    </xf>
    <xf numFmtId="0" fontId="32" fillId="9" borderId="22" xfId="0" applyFont="1" applyFill="1" applyBorder="1" applyAlignment="1">
      <alignment horizontal="center" vertical="center" wrapText="1"/>
    </xf>
    <xf numFmtId="0" fontId="53" fillId="0" borderId="0" xfId="0" applyFont="1" applyAlignment="1">
      <alignment horizontal="center" vertical="center" wrapText="1"/>
    </xf>
    <xf numFmtId="0" fontId="32" fillId="0" borderId="22" xfId="0" applyFont="1" applyBorder="1" applyAlignment="1">
      <alignment horizontal="left" vertical="center" wrapText="1"/>
    </xf>
    <xf numFmtId="0" fontId="25" fillId="0" borderId="22" xfId="0" applyFont="1" applyBorder="1" applyAlignment="1">
      <alignment horizontal="left" vertical="center" wrapText="1"/>
    </xf>
    <xf numFmtId="0" fontId="54" fillId="0" borderId="22" xfId="0" applyFont="1" applyBorder="1" applyAlignment="1">
      <alignment horizontal="left" vertical="center" wrapText="1"/>
    </xf>
    <xf numFmtId="0" fontId="25" fillId="0" borderId="22" xfId="0" applyFont="1" applyBorder="1" applyAlignment="1">
      <alignment vertical="center" wrapText="1"/>
    </xf>
    <xf numFmtId="0" fontId="32" fillId="0" borderId="0" xfId="0" applyFont="1" applyAlignment="1">
      <alignment horizontal="left" vertical="center"/>
    </xf>
    <xf numFmtId="0" fontId="25" fillId="0" borderId="0" xfId="0" applyFont="1" applyAlignment="1">
      <alignment horizontal="left"/>
    </xf>
    <xf numFmtId="0" fontId="55" fillId="0" borderId="0" xfId="0" applyFont="1" applyAlignment="1">
      <alignment horizontal="center" vertical="center"/>
    </xf>
    <xf numFmtId="0" fontId="55" fillId="0" borderId="0" xfId="0" applyFont="1" applyAlignment="1">
      <alignment horizontal="center" vertical="center" wrapText="1"/>
    </xf>
    <xf numFmtId="1" fontId="55" fillId="0" borderId="0" xfId="0" applyNumberFormat="1" applyFont="1" applyAlignment="1">
      <alignment horizontal="center" vertical="center" wrapText="1"/>
    </xf>
    <xf numFmtId="0" fontId="20" fillId="0" borderId="0" xfId="0" applyFont="1" applyAlignment="1">
      <alignment horizontal="center" vertical="center" wrapText="1"/>
    </xf>
    <xf numFmtId="0" fontId="55" fillId="0" borderId="1" xfId="0" applyFont="1" applyBorder="1" applyAlignment="1">
      <alignment horizontal="center" vertical="center" wrapText="1"/>
    </xf>
    <xf numFmtId="0" fontId="56" fillId="0" borderId="0" xfId="0" applyFont="1" applyAlignment="1">
      <alignment horizontal="center" vertical="center"/>
    </xf>
    <xf numFmtId="0" fontId="57" fillId="0" borderId="0" xfId="0" applyFont="1" applyAlignment="1">
      <alignment horizontal="center" vertical="center"/>
    </xf>
    <xf numFmtId="0" fontId="56" fillId="0" borderId="0" xfId="0" applyFont="1" applyAlignment="1">
      <alignment horizontal="left" vertical="center"/>
    </xf>
    <xf numFmtId="0" fontId="56" fillId="0" borderId="0" xfId="0" applyFont="1" applyAlignment="1">
      <alignment horizontal="left" vertical="center" wrapText="1"/>
    </xf>
    <xf numFmtId="1" fontId="56" fillId="0" borderId="0" xfId="0" applyNumberFormat="1" applyFont="1" applyAlignment="1">
      <alignment horizontal="left" vertical="center" wrapText="1"/>
    </xf>
    <xf numFmtId="0" fontId="58" fillId="0" borderId="0" xfId="0" applyFont="1" applyAlignment="1">
      <alignment horizontal="left" vertical="center" wrapText="1"/>
    </xf>
    <xf numFmtId="0" fontId="56" fillId="19" borderId="1" xfId="0" applyFont="1" applyFill="1" applyBorder="1" applyAlignment="1">
      <alignment horizontal="left" vertical="center" wrapText="1"/>
    </xf>
    <xf numFmtId="0" fontId="56" fillId="0" borderId="1" xfId="0" applyFont="1" applyBorder="1" applyAlignment="1">
      <alignment horizontal="left" vertical="center" wrapText="1"/>
    </xf>
    <xf numFmtId="1" fontId="57" fillId="0" borderId="1" xfId="0" applyNumberFormat="1" applyFont="1" applyBorder="1" applyAlignment="1">
      <alignment horizontal="left" vertical="center" wrapText="1"/>
    </xf>
    <xf numFmtId="0" fontId="57" fillId="0" borderId="0" xfId="0" applyFont="1" applyAlignment="1">
      <alignment horizontal="left" vertical="center"/>
    </xf>
    <xf numFmtId="0" fontId="57" fillId="0" borderId="0" xfId="0" applyFont="1" applyAlignment="1">
      <alignment horizontal="left" vertical="center" wrapText="1"/>
    </xf>
    <xf numFmtId="0" fontId="56" fillId="20" borderId="1" xfId="0" applyFont="1" applyFill="1" applyBorder="1" applyAlignment="1">
      <alignment horizontal="left" vertical="center" wrapText="1"/>
    </xf>
    <xf numFmtId="1" fontId="56" fillId="0" borderId="1" xfId="0" applyNumberFormat="1" applyFont="1" applyBorder="1" applyAlignment="1">
      <alignment horizontal="left" vertical="center" wrapText="1"/>
    </xf>
    <xf numFmtId="0" fontId="55" fillId="0" borderId="0" xfId="0" applyFont="1" applyAlignment="1">
      <alignment horizontal="left" vertical="center"/>
    </xf>
    <xf numFmtId="0" fontId="56" fillId="17" borderId="1" xfId="0" applyFont="1" applyFill="1" applyBorder="1" applyAlignment="1">
      <alignment horizontal="left" vertical="center" wrapText="1"/>
    </xf>
    <xf numFmtId="0" fontId="56" fillId="0" borderId="1" xfId="0" applyFont="1" applyBorder="1" applyAlignment="1">
      <alignment horizontal="left" vertical="center"/>
    </xf>
    <xf numFmtId="0" fontId="56" fillId="21" borderId="1" xfId="0" applyFont="1" applyFill="1" applyBorder="1" applyAlignment="1">
      <alignment horizontal="left" vertical="center" wrapText="1"/>
    </xf>
    <xf numFmtId="0" fontId="56" fillId="22" borderId="1" xfId="0" applyFont="1" applyFill="1" applyBorder="1" applyAlignment="1">
      <alignment horizontal="left" vertical="center" wrapText="1"/>
    </xf>
    <xf numFmtId="0" fontId="58" fillId="0" borderId="0" xfId="0" applyFont="1" applyAlignment="1">
      <alignment horizontal="left" vertical="center"/>
    </xf>
    <xf numFmtId="0" fontId="56" fillId="0" borderId="22" xfId="0" applyFont="1" applyBorder="1" applyAlignment="1">
      <alignment horizontal="left" vertical="center" wrapText="1"/>
    </xf>
    <xf numFmtId="0" fontId="57" fillId="0" borderId="1" xfId="0" applyFont="1" applyBorder="1" applyAlignment="1">
      <alignment horizontal="left" vertical="center" wrapText="1"/>
    </xf>
    <xf numFmtId="0" fontId="1" fillId="23" borderId="1" xfId="0" applyFont="1" applyFill="1" applyBorder="1" applyAlignment="1">
      <alignment vertical="center"/>
    </xf>
    <xf numFmtId="0" fontId="1" fillId="23" borderId="1" xfId="0" applyFont="1" applyFill="1" applyBorder="1"/>
    <xf numFmtId="0" fontId="3" fillId="23" borderId="0" xfId="0" applyFont="1" applyFill="1" applyAlignment="1">
      <alignment vertical="center"/>
    </xf>
    <xf numFmtId="0" fontId="3" fillId="23" borderId="7" xfId="0" applyFont="1" applyFill="1" applyBorder="1" applyAlignment="1">
      <alignment vertical="center"/>
    </xf>
    <xf numFmtId="0" fontId="4" fillId="23" borderId="1" xfId="0" applyFont="1" applyFill="1" applyBorder="1"/>
    <xf numFmtId="0" fontId="0" fillId="23" borderId="0" xfId="0" applyFill="1"/>
    <xf numFmtId="0" fontId="3" fillId="23" borderId="5" xfId="0" applyFont="1" applyFill="1" applyBorder="1" applyAlignment="1">
      <alignment horizontal="center" vertical="center"/>
    </xf>
    <xf numFmtId="0" fontId="3" fillId="23" borderId="6" xfId="0" applyFont="1" applyFill="1" applyBorder="1" applyAlignment="1">
      <alignment horizontal="center" vertical="center"/>
    </xf>
    <xf numFmtId="0" fontId="1" fillId="23" borderId="6" xfId="0" applyFont="1" applyFill="1" applyBorder="1" applyAlignment="1">
      <alignment horizontal="center" vertical="center"/>
    </xf>
    <xf numFmtId="0" fontId="1" fillId="23" borderId="4" xfId="0" applyFont="1" applyFill="1" applyBorder="1" applyAlignment="1">
      <alignment horizontal="right" vertical="center"/>
    </xf>
    <xf numFmtId="0" fontId="1" fillId="23" borderId="6" xfId="0" applyFont="1" applyFill="1" applyBorder="1" applyAlignment="1">
      <alignment horizontal="right" vertical="center"/>
    </xf>
    <xf numFmtId="0" fontId="3" fillId="23" borderId="1" xfId="0" applyFont="1" applyFill="1" applyBorder="1"/>
    <xf numFmtId="0" fontId="5" fillId="23" borderId="1" xfId="0" applyFont="1" applyFill="1" applyBorder="1" applyAlignment="1">
      <alignment wrapText="1"/>
    </xf>
    <xf numFmtId="0" fontId="3" fillId="23" borderId="1" xfId="0" applyFont="1" applyFill="1" applyBorder="1" applyAlignment="1">
      <alignment wrapText="1"/>
    </xf>
    <xf numFmtId="0" fontId="5" fillId="23" borderId="1" xfId="0" applyFont="1" applyFill="1" applyBorder="1" applyAlignment="1">
      <alignment horizontal="center" wrapText="1"/>
    </xf>
    <xf numFmtId="0" fontId="10" fillId="23" borderId="1" xfId="0" applyFont="1" applyFill="1" applyBorder="1"/>
    <xf numFmtId="0" fontId="3" fillId="23" borderId="1" xfId="0" applyFont="1" applyFill="1" applyBorder="1" applyAlignment="1">
      <alignment vertical="center" wrapText="1"/>
    </xf>
    <xf numFmtId="0" fontId="18" fillId="23" borderId="36" xfId="0" applyFont="1" applyFill="1" applyBorder="1" applyAlignment="1">
      <alignment horizontal="left" vertical="center"/>
    </xf>
    <xf numFmtId="165" fontId="18" fillId="23" borderId="22" xfId="0" applyNumberFormat="1" applyFont="1" applyFill="1" applyBorder="1"/>
    <xf numFmtId="0" fontId="18" fillId="23" borderId="22" xfId="0" applyFont="1" applyFill="1" applyBorder="1"/>
    <xf numFmtId="0" fontId="4" fillId="23" borderId="0" xfId="0" applyFont="1" applyFill="1"/>
    <xf numFmtId="0" fontId="18" fillId="0" borderId="0" xfId="0" applyFont="1" applyAlignment="1">
      <alignment horizontal="justify" vertical="center" wrapText="1"/>
    </xf>
    <xf numFmtId="0" fontId="18" fillId="8" borderId="45" xfId="0" applyFont="1" applyFill="1" applyBorder="1" applyAlignment="1">
      <alignment horizontal="justify" vertical="center" wrapText="1"/>
    </xf>
    <xf numFmtId="0" fontId="18" fillId="0" borderId="41" xfId="0" applyFont="1" applyBorder="1" applyAlignment="1">
      <alignment horizontal="justify" vertical="center" wrapText="1"/>
    </xf>
    <xf numFmtId="0" fontId="18" fillId="3" borderId="22" xfId="0" applyFont="1" applyFill="1" applyBorder="1" applyAlignment="1">
      <alignment horizontal="justify" vertical="center" wrapText="1"/>
    </xf>
    <xf numFmtId="0" fontId="4" fillId="0" borderId="0" xfId="0" applyFont="1" applyAlignment="1">
      <alignment horizontal="justify" vertical="center" wrapText="1"/>
    </xf>
    <xf numFmtId="0" fontId="0" fillId="0" borderId="0" xfId="0" applyAlignment="1">
      <alignment horizontal="justify" vertical="center" wrapText="1"/>
    </xf>
    <xf numFmtId="0" fontId="18" fillId="6" borderId="45" xfId="0" applyFont="1" applyFill="1" applyBorder="1" applyAlignment="1">
      <alignment horizontal="justify" vertical="center" wrapText="1"/>
    </xf>
    <xf numFmtId="0" fontId="18" fillId="0" borderId="22" xfId="0" applyFont="1" applyBorder="1" applyAlignment="1">
      <alignment horizontal="justify" vertical="center" wrapText="1"/>
    </xf>
    <xf numFmtId="0" fontId="18" fillId="0" borderId="1" xfId="0" applyFont="1" applyBorder="1" applyAlignment="1">
      <alignment horizontal="justify" vertical="center" wrapText="1"/>
    </xf>
    <xf numFmtId="0" fontId="18" fillId="7" borderId="45" xfId="0" applyFont="1" applyFill="1" applyBorder="1" applyAlignment="1">
      <alignment horizontal="justify" vertical="center" wrapText="1"/>
    </xf>
    <xf numFmtId="0" fontId="18" fillId="0" borderId="1" xfId="0" applyFont="1" applyBorder="1" applyAlignment="1">
      <alignment horizontal="center"/>
    </xf>
    <xf numFmtId="9" fontId="18" fillId="0" borderId="0" xfId="0" applyNumberFormat="1" applyFont="1" applyAlignment="1">
      <alignment horizontal="center" vertical="center" wrapText="1"/>
    </xf>
    <xf numFmtId="0" fontId="0" fillId="0" borderId="0" xfId="0" applyAlignment="1">
      <alignment horizontal="center"/>
    </xf>
    <xf numFmtId="0" fontId="68" fillId="0" borderId="1" xfId="0" applyFont="1" applyBorder="1" applyAlignment="1">
      <alignment horizontal="left" vertical="center" wrapText="1"/>
    </xf>
    <xf numFmtId="0" fontId="71" fillId="0" borderId="0" xfId="0" applyFont="1"/>
    <xf numFmtId="0" fontId="70" fillId="0" borderId="1" xfId="0" applyFont="1" applyBorder="1" applyAlignment="1">
      <alignment horizontal="left" vertical="center" wrapText="1"/>
    </xf>
    <xf numFmtId="0" fontId="70" fillId="0" borderId="22" xfId="0" applyFont="1" applyBorder="1" applyAlignment="1">
      <alignment horizontal="left" vertical="center" wrapText="1"/>
    </xf>
    <xf numFmtId="0" fontId="70" fillId="0" borderId="41" xfId="0" applyFont="1" applyBorder="1" applyAlignment="1">
      <alignment horizontal="center" vertical="center" wrapText="1"/>
    </xf>
    <xf numFmtId="0" fontId="70" fillId="0" borderId="41" xfId="0" applyFont="1" applyBorder="1" applyAlignment="1">
      <alignment horizontal="left" vertical="center" wrapText="1"/>
    </xf>
    <xf numFmtId="0" fontId="70" fillId="0" borderId="41" xfId="0" applyFont="1" applyBorder="1" applyAlignment="1">
      <alignment horizontal="right" vertical="center" wrapText="1"/>
    </xf>
    <xf numFmtId="10" fontId="70" fillId="0" borderId="41" xfId="0" applyNumberFormat="1" applyFont="1" applyBorder="1" applyAlignment="1">
      <alignment horizontal="center" vertical="center" wrapText="1"/>
    </xf>
    <xf numFmtId="0" fontId="70" fillId="8" borderId="22" xfId="0" applyFont="1" applyFill="1" applyBorder="1" applyAlignment="1">
      <alignment horizontal="right" vertical="center" wrapText="1"/>
    </xf>
    <xf numFmtId="0" fontId="70" fillId="0" borderId="2" xfId="0" applyFont="1" applyBorder="1" applyAlignment="1">
      <alignment horizontal="left" vertical="center" wrapText="1"/>
    </xf>
    <xf numFmtId="0" fontId="70" fillId="0" borderId="3" xfId="0" applyFont="1" applyBorder="1" applyAlignment="1">
      <alignment horizontal="left" vertical="center" wrapText="1"/>
    </xf>
    <xf numFmtId="0" fontId="70" fillId="0" borderId="22" xfId="0" applyFont="1" applyBorder="1" applyAlignment="1">
      <alignment horizontal="right" vertical="center" wrapText="1"/>
    </xf>
    <xf numFmtId="9" fontId="70" fillId="0" borderId="22" xfId="0" applyNumberFormat="1" applyFont="1" applyBorder="1" applyAlignment="1">
      <alignment horizontal="center" vertical="center" wrapText="1"/>
    </xf>
    <xf numFmtId="10" fontId="70" fillId="0" borderId="22" xfId="0" applyNumberFormat="1" applyFont="1" applyBorder="1" applyAlignment="1">
      <alignment horizontal="center" vertical="center" wrapText="1"/>
    </xf>
    <xf numFmtId="0" fontId="70" fillId="0" borderId="42" xfId="0" applyFont="1" applyBorder="1" applyAlignment="1">
      <alignment horizontal="right" vertical="center" wrapText="1"/>
    </xf>
    <xf numFmtId="0" fontId="70" fillId="0" borderId="42" xfId="0" applyFont="1" applyBorder="1" applyAlignment="1">
      <alignment horizontal="left" vertical="center" wrapText="1"/>
    </xf>
    <xf numFmtId="0" fontId="70" fillId="0" borderId="4" xfId="0" applyFont="1" applyBorder="1" applyAlignment="1">
      <alignment horizontal="left" vertical="center" wrapText="1"/>
    </xf>
    <xf numFmtId="0" fontId="70" fillId="0" borderId="3" xfId="0" applyFont="1" applyBorder="1" applyAlignment="1">
      <alignment horizontal="right" vertical="center" wrapText="1"/>
    </xf>
    <xf numFmtId="0" fontId="70" fillId="0" borderId="6" xfId="0" applyFont="1" applyBorder="1" applyAlignment="1">
      <alignment horizontal="left" vertical="center" wrapText="1"/>
    </xf>
    <xf numFmtId="0" fontId="70" fillId="0" borderId="22" xfId="0" applyFont="1" applyBorder="1" applyAlignment="1">
      <alignment horizontal="center" vertical="center" wrapText="1"/>
    </xf>
    <xf numFmtId="0" fontId="23" fillId="0" borderId="1" xfId="0" applyFont="1" applyBorder="1" applyAlignment="1">
      <alignment horizontal="justify" vertical="center" wrapText="1"/>
    </xf>
    <xf numFmtId="0" fontId="70" fillId="0" borderId="41" xfId="0" applyFont="1" applyBorder="1" applyAlignment="1">
      <alignment horizontal="justify" vertical="center" wrapText="1"/>
    </xf>
    <xf numFmtId="9" fontId="70" fillId="3" borderId="45" xfId="0" applyNumberFormat="1" applyFont="1" applyFill="1" applyBorder="1" applyAlignment="1">
      <alignment horizontal="justify" vertical="center" wrapText="1"/>
    </xf>
    <xf numFmtId="0" fontId="70" fillId="0" borderId="22" xfId="0" applyFont="1" applyBorder="1" applyAlignment="1">
      <alignment horizontal="justify" vertical="center" wrapText="1"/>
    </xf>
    <xf numFmtId="9" fontId="70" fillId="3" borderId="22" xfId="0" applyNumberFormat="1" applyFont="1" applyFill="1" applyBorder="1" applyAlignment="1">
      <alignment horizontal="justify" vertical="center" wrapText="1"/>
    </xf>
    <xf numFmtId="0" fontId="23" fillId="0" borderId="0" xfId="0" applyFont="1" applyAlignment="1">
      <alignment horizontal="justify" vertical="center" wrapText="1"/>
    </xf>
    <xf numFmtId="10" fontId="70" fillId="3" borderId="45" xfId="0" applyNumberFormat="1" applyFont="1" applyFill="1" applyBorder="1" applyAlignment="1">
      <alignment horizontal="justify" vertical="center" wrapText="1"/>
    </xf>
    <xf numFmtId="10" fontId="70" fillId="3" borderId="81" xfId="0" applyNumberFormat="1" applyFont="1" applyFill="1" applyBorder="1" applyAlignment="1">
      <alignment horizontal="justify" vertical="center" wrapText="1"/>
    </xf>
    <xf numFmtId="9" fontId="70" fillId="0" borderId="22" xfId="0" applyNumberFormat="1" applyFont="1" applyBorder="1" applyAlignment="1">
      <alignment horizontal="justify" vertical="center" wrapText="1"/>
    </xf>
    <xf numFmtId="0" fontId="70" fillId="0" borderId="3" xfId="0" applyFont="1" applyBorder="1" applyAlignment="1">
      <alignment horizontal="justify" vertical="center" wrapText="1"/>
    </xf>
    <xf numFmtId="10" fontId="70" fillId="3" borderId="22" xfId="0" applyNumberFormat="1" applyFont="1" applyFill="1" applyBorder="1" applyAlignment="1">
      <alignment horizontal="justify" vertical="center" wrapText="1"/>
    </xf>
    <xf numFmtId="0" fontId="70" fillId="0" borderId="6" xfId="0" applyFont="1" applyBorder="1" applyAlignment="1">
      <alignment horizontal="justify" vertical="center" wrapText="1"/>
    </xf>
    <xf numFmtId="0" fontId="72" fillId="0" borderId="22" xfId="0" applyFont="1" applyBorder="1" applyAlignment="1">
      <alignment horizontal="justify" vertical="center" wrapText="1"/>
    </xf>
    <xf numFmtId="0" fontId="23" fillId="23" borderId="1" xfId="0" applyFont="1" applyFill="1" applyBorder="1" applyAlignment="1">
      <alignment horizontal="left" vertical="center" wrapText="1"/>
    </xf>
    <xf numFmtId="0" fontId="68" fillId="23" borderId="1" xfId="0" applyFont="1" applyFill="1" applyBorder="1" applyAlignment="1">
      <alignment horizontal="left" vertical="center" wrapText="1"/>
    </xf>
    <xf numFmtId="0" fontId="70" fillId="23" borderId="1" xfId="0" applyFont="1" applyFill="1" applyBorder="1" applyAlignment="1">
      <alignment horizontal="left" vertical="center" wrapText="1"/>
    </xf>
    <xf numFmtId="0" fontId="25" fillId="23" borderId="1" xfId="0" applyFont="1" applyFill="1" applyBorder="1" applyAlignment="1">
      <alignment horizontal="left" vertical="center" wrapText="1"/>
    </xf>
    <xf numFmtId="0" fontId="23" fillId="23" borderId="1" xfId="0" applyFont="1" applyFill="1" applyBorder="1" applyAlignment="1">
      <alignment horizontal="justify" vertical="center" wrapText="1"/>
    </xf>
    <xf numFmtId="0" fontId="24" fillId="23" borderId="1" xfId="0" applyFont="1" applyFill="1" applyBorder="1" applyAlignment="1">
      <alignment horizontal="left" vertical="center" wrapText="1"/>
    </xf>
    <xf numFmtId="0" fontId="23" fillId="23" borderId="1" xfId="0" applyFont="1" applyFill="1" applyBorder="1" applyAlignment="1">
      <alignment horizontal="right" vertical="center" wrapText="1"/>
    </xf>
    <xf numFmtId="0" fontId="24" fillId="23" borderId="1" xfId="0" applyFont="1" applyFill="1" applyBorder="1" applyAlignment="1">
      <alignment horizontal="justify" vertical="center" wrapText="1"/>
    </xf>
    <xf numFmtId="0" fontId="24" fillId="23" borderId="1" xfId="0" applyFont="1" applyFill="1" applyBorder="1" applyAlignment="1">
      <alignment horizontal="center" vertical="center" wrapText="1"/>
    </xf>
    <xf numFmtId="0" fontId="25" fillId="23" borderId="0" xfId="0" applyFont="1" applyFill="1" applyAlignment="1">
      <alignment horizontal="left" vertical="center" wrapText="1"/>
    </xf>
    <xf numFmtId="0" fontId="25" fillId="23" borderId="0" xfId="0" applyFont="1" applyFill="1" applyAlignment="1">
      <alignment horizontal="right" vertical="center" wrapText="1"/>
    </xf>
    <xf numFmtId="0" fontId="25" fillId="23" borderId="0" xfId="0" applyFont="1" applyFill="1" applyAlignment="1">
      <alignment horizontal="justify" vertical="center" wrapText="1"/>
    </xf>
    <xf numFmtId="0" fontId="25" fillId="23" borderId="0" xfId="0" applyFont="1" applyFill="1" applyAlignment="1">
      <alignment horizontal="center" vertical="center" wrapText="1"/>
    </xf>
    <xf numFmtId="0" fontId="23" fillId="23"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justify" wrapText="1"/>
    </xf>
    <xf numFmtId="0" fontId="75" fillId="0" borderId="0" xfId="0" applyFont="1"/>
    <xf numFmtId="0" fontId="74" fillId="9" borderId="22" xfId="0" applyFont="1" applyFill="1" applyBorder="1" applyAlignment="1">
      <alignment horizontal="left" vertical="center" wrapText="1"/>
    </xf>
    <xf numFmtId="0" fontId="74" fillId="23" borderId="1" xfId="0" applyFont="1" applyFill="1" applyBorder="1" applyAlignment="1">
      <alignment horizontal="left" vertical="center" wrapText="1"/>
    </xf>
    <xf numFmtId="0" fontId="74" fillId="0" borderId="1" xfId="0" applyFont="1" applyBorder="1" applyAlignment="1">
      <alignment horizontal="left" vertical="center" wrapText="1"/>
    </xf>
    <xf numFmtId="0" fontId="74" fillId="9" borderId="70" xfId="0" applyFont="1" applyFill="1" applyBorder="1" applyAlignment="1">
      <alignment vertical="center" wrapText="1"/>
    </xf>
    <xf numFmtId="0" fontId="74" fillId="9" borderId="70" xfId="0" applyFont="1" applyFill="1" applyBorder="1" applyAlignment="1">
      <alignment horizontal="center" vertical="center" wrapText="1"/>
    </xf>
    <xf numFmtId="0" fontId="18" fillId="9" borderId="22" xfId="0" applyFont="1" applyFill="1" applyBorder="1" applyAlignment="1">
      <alignment horizontal="justify" vertical="center" wrapText="1"/>
    </xf>
    <xf numFmtId="0" fontId="76" fillId="0" borderId="0" xfId="0" applyFont="1" applyAlignment="1">
      <alignment horizontal="left" vertical="center"/>
    </xf>
    <xf numFmtId="0" fontId="76" fillId="0" borderId="0" xfId="0" applyFont="1" applyAlignment="1">
      <alignment vertical="center"/>
    </xf>
    <xf numFmtId="0" fontId="77" fillId="0" borderId="0" xfId="0" applyFont="1"/>
    <xf numFmtId="0" fontId="66" fillId="0" borderId="0" xfId="0" applyFont="1"/>
    <xf numFmtId="0" fontId="76" fillId="7" borderId="45" xfId="0" applyFont="1" applyFill="1" applyBorder="1" applyAlignment="1">
      <alignment horizontal="left" vertical="center" wrapText="1"/>
    </xf>
    <xf numFmtId="0" fontId="76" fillId="7" borderId="45" xfId="0" applyFont="1" applyFill="1" applyBorder="1" applyAlignment="1">
      <alignment horizontal="right" vertical="center" wrapText="1"/>
    </xf>
    <xf numFmtId="0" fontId="76" fillId="7" borderId="45" xfId="0" applyFont="1" applyFill="1" applyBorder="1" applyAlignment="1">
      <alignment horizontal="center" vertical="center" wrapText="1"/>
    </xf>
    <xf numFmtId="0" fontId="78" fillId="7" borderId="22" xfId="0" applyFont="1" applyFill="1" applyBorder="1" applyAlignment="1">
      <alignment horizontal="center" vertical="center" wrapText="1"/>
    </xf>
    <xf numFmtId="0" fontId="76" fillId="0" borderId="0" xfId="0" applyFont="1" applyAlignment="1">
      <alignment horizontal="justify" vertical="center" wrapText="1"/>
    </xf>
    <xf numFmtId="0" fontId="76" fillId="7" borderId="45" xfId="0" applyFont="1" applyFill="1" applyBorder="1" applyAlignment="1">
      <alignment horizontal="justify" vertical="center" wrapText="1"/>
    </xf>
    <xf numFmtId="0" fontId="24" fillId="0" borderId="0" xfId="0" applyFont="1" applyAlignment="1">
      <alignment horizontal="justify" vertical="center" wrapText="1"/>
    </xf>
    <xf numFmtId="0" fontId="78" fillId="9" borderId="45" xfId="0" applyFont="1" applyFill="1" applyBorder="1" applyAlignment="1">
      <alignment horizontal="justify" vertical="center" wrapText="1"/>
    </xf>
    <xf numFmtId="41" fontId="23" fillId="3" borderId="22" xfId="1" applyFont="1" applyFill="1" applyBorder="1" applyAlignment="1">
      <alignment horizontal="right" vertical="center" wrapText="1"/>
    </xf>
    <xf numFmtId="1" fontId="79" fillId="14" borderId="22" xfId="0" applyNumberFormat="1" applyFont="1" applyFill="1" applyBorder="1" applyAlignment="1">
      <alignment horizontal="left" vertical="center" wrapText="1"/>
    </xf>
    <xf numFmtId="9" fontId="67" fillId="14" borderId="22" xfId="0" applyNumberFormat="1" applyFont="1" applyFill="1" applyBorder="1" applyAlignment="1">
      <alignment horizontal="right" vertical="center" wrapText="1"/>
    </xf>
    <xf numFmtId="10" fontId="67" fillId="14" borderId="22" xfId="0" applyNumberFormat="1" applyFont="1" applyFill="1" applyBorder="1" applyAlignment="1">
      <alignment horizontal="right" vertical="center" wrapText="1"/>
    </xf>
    <xf numFmtId="1" fontId="67" fillId="3" borderId="22" xfId="0" applyNumberFormat="1" applyFont="1" applyFill="1" applyBorder="1" applyAlignment="1">
      <alignment horizontal="left" vertical="center" wrapText="1"/>
    </xf>
    <xf numFmtId="177" fontId="67" fillId="3" borderId="22" xfId="0" applyNumberFormat="1" applyFont="1" applyFill="1" applyBorder="1" applyAlignment="1">
      <alignment horizontal="right" vertical="center" wrapText="1"/>
    </xf>
    <xf numFmtId="167" fontId="67" fillId="14" borderId="22" xfId="0" applyNumberFormat="1" applyFont="1" applyFill="1" applyBorder="1" applyAlignment="1">
      <alignment horizontal="right" vertical="center" wrapText="1"/>
    </xf>
    <xf numFmtId="168" fontId="67" fillId="14" borderId="22" xfId="0" applyNumberFormat="1" applyFont="1" applyFill="1" applyBorder="1" applyAlignment="1">
      <alignment horizontal="right" vertical="center" wrapText="1"/>
    </xf>
    <xf numFmtId="164" fontId="67" fillId="14" borderId="22" xfId="0" applyNumberFormat="1" applyFont="1" applyFill="1" applyBorder="1" applyAlignment="1">
      <alignment horizontal="right" vertical="center" wrapText="1"/>
    </xf>
    <xf numFmtId="166" fontId="67" fillId="14" borderId="22" xfId="0" applyNumberFormat="1" applyFont="1" applyFill="1" applyBorder="1" applyAlignment="1">
      <alignment horizontal="right" vertical="center" wrapText="1"/>
    </xf>
    <xf numFmtId="176" fontId="67" fillId="14" borderId="22" xfId="0" applyNumberFormat="1" applyFont="1" applyFill="1" applyBorder="1" applyAlignment="1">
      <alignment horizontal="right" vertical="center" wrapText="1"/>
    </xf>
    <xf numFmtId="164" fontId="23" fillId="3" borderId="22" xfId="2" applyNumberFormat="1" applyFont="1" applyFill="1" applyBorder="1" applyAlignment="1">
      <alignment horizontal="right" vertical="center" wrapText="1"/>
    </xf>
    <xf numFmtId="164" fontId="67" fillId="14" borderId="22" xfId="2" applyNumberFormat="1" applyFont="1" applyFill="1" applyBorder="1" applyAlignment="1">
      <alignment horizontal="right" vertical="center" wrapText="1"/>
    </xf>
    <xf numFmtId="178" fontId="0" fillId="0" borderId="0" xfId="0" applyNumberFormat="1" applyAlignment="1">
      <alignment vertical="center"/>
    </xf>
    <xf numFmtId="178" fontId="20" fillId="3" borderId="22" xfId="3" applyNumberFormat="1" applyFont="1" applyFill="1" applyBorder="1" applyAlignment="1">
      <alignment horizontal="center" vertical="center" wrapText="1"/>
    </xf>
    <xf numFmtId="171" fontId="81" fillId="3" borderId="22" xfId="0" applyNumberFormat="1" applyFont="1" applyFill="1" applyBorder="1" applyAlignment="1">
      <alignment horizontal="right" vertical="center" wrapText="1"/>
    </xf>
    <xf numFmtId="0" fontId="7" fillId="3" borderId="14" xfId="0" applyFont="1" applyFill="1" applyBorder="1" applyAlignment="1">
      <alignment horizontal="center" wrapText="1"/>
    </xf>
    <xf numFmtId="0" fontId="2" fillId="0" borderId="15" xfId="0" applyFont="1" applyBorder="1"/>
    <xf numFmtId="0" fontId="4" fillId="2" borderId="4" xfId="0" applyFont="1" applyFill="1" applyBorder="1" applyAlignment="1">
      <alignment horizontal="left" vertical="center" wrapText="1"/>
    </xf>
    <xf numFmtId="0" fontId="2" fillId="0" borderId="5" xfId="0" applyFont="1" applyBorder="1"/>
    <xf numFmtId="0" fontId="2" fillId="0" borderId="6" xfId="0" applyFont="1" applyBorder="1"/>
    <xf numFmtId="0" fontId="3" fillId="23" borderId="11" xfId="0" applyFont="1" applyFill="1" applyBorder="1" applyAlignment="1">
      <alignment horizontal="center"/>
    </xf>
    <xf numFmtId="0" fontId="2" fillId="23" borderId="12" xfId="0" applyFont="1" applyFill="1" applyBorder="1"/>
    <xf numFmtId="0" fontId="2" fillId="23" borderId="13" xfId="0" applyFont="1" applyFill="1" applyBorder="1"/>
    <xf numFmtId="0" fontId="4" fillId="0" borderId="4" xfId="0" applyFont="1" applyBorder="1" applyAlignment="1">
      <alignment horizontal="left" vertical="center" wrapText="1"/>
    </xf>
    <xf numFmtId="0" fontId="6"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5" fillId="23" borderId="14" xfId="0" applyFont="1" applyFill="1" applyBorder="1" applyAlignment="1">
      <alignment horizontal="center" wrapText="1"/>
    </xf>
    <xf numFmtId="0" fontId="2" fillId="23" borderId="15" xfId="0" applyFont="1" applyFill="1" applyBorder="1"/>
    <xf numFmtId="0" fontId="2" fillId="23" borderId="16" xfId="0" applyFont="1" applyFill="1" applyBorder="1"/>
    <xf numFmtId="0" fontId="2" fillId="0" borderId="16" xfId="0" applyFont="1" applyBorder="1"/>
    <xf numFmtId="0" fontId="2" fillId="0" borderId="4" xfId="0" applyFont="1" applyBorder="1" applyAlignment="1">
      <alignment horizontal="left" vertical="center" wrapText="1"/>
    </xf>
    <xf numFmtId="0" fontId="1" fillId="23" borderId="2" xfId="0" applyFont="1" applyFill="1" applyBorder="1" applyAlignment="1">
      <alignment horizontal="center" vertical="center"/>
    </xf>
    <xf numFmtId="0" fontId="2" fillId="23" borderId="3" xfId="0" applyFont="1" applyFill="1" applyBorder="1"/>
    <xf numFmtId="0" fontId="2" fillId="23" borderId="8" xfId="0" applyFont="1" applyFill="1" applyBorder="1"/>
    <xf numFmtId="0" fontId="2" fillId="23" borderId="7" xfId="0" applyFont="1" applyFill="1" applyBorder="1"/>
    <xf numFmtId="0" fontId="2" fillId="23" borderId="9" xfId="0" applyFont="1" applyFill="1" applyBorder="1"/>
    <xf numFmtId="0" fontId="2" fillId="23" borderId="10" xfId="0" applyFont="1" applyFill="1" applyBorder="1"/>
    <xf numFmtId="0" fontId="3" fillId="23" borderId="4" xfId="0" applyFont="1" applyFill="1" applyBorder="1" applyAlignment="1">
      <alignment horizontal="center" vertical="center"/>
    </xf>
    <xf numFmtId="0" fontId="2" fillId="23" borderId="5" xfId="0" applyFont="1" applyFill="1" applyBorder="1"/>
    <xf numFmtId="0" fontId="2" fillId="23" borderId="6" xfId="0" applyFont="1" applyFill="1" applyBorder="1"/>
    <xf numFmtId="0" fontId="5" fillId="3" borderId="14" xfId="0" applyFont="1" applyFill="1" applyBorder="1" applyAlignment="1">
      <alignment horizontal="center" wrapText="1"/>
    </xf>
    <xf numFmtId="0" fontId="4" fillId="2" borderId="19" xfId="0" applyFont="1" applyFill="1" applyBorder="1" applyAlignment="1">
      <alignment horizontal="left" vertical="center" wrapText="1"/>
    </xf>
    <xf numFmtId="0" fontId="2" fillId="0" borderId="20" xfId="0" applyFont="1" applyBorder="1"/>
    <xf numFmtId="0" fontId="2" fillId="0" borderId="23" xfId="0" applyFont="1" applyBorder="1"/>
    <xf numFmtId="0" fontId="2" fillId="0" borderId="24" xfId="0" applyFont="1" applyBorder="1"/>
    <xf numFmtId="0" fontId="7" fillId="3" borderId="19" xfId="0" applyFont="1" applyFill="1" applyBorder="1" applyAlignment="1">
      <alignment horizontal="left" vertical="center" wrapText="1"/>
    </xf>
    <xf numFmtId="0" fontId="2" fillId="0" borderId="25" xfId="0" applyFont="1" applyBorder="1"/>
    <xf numFmtId="0" fontId="2" fillId="0" borderId="26" xfId="0" applyFont="1" applyBorder="1"/>
    <xf numFmtId="0" fontId="2" fillId="0" borderId="27" xfId="0" applyFont="1" applyBorder="1"/>
    <xf numFmtId="0" fontId="0" fillId="0" borderId="0" xfId="0"/>
    <xf numFmtId="0" fontId="2" fillId="0" borderId="28" xfId="0" applyFont="1" applyBorder="1"/>
    <xf numFmtId="0" fontId="2" fillId="0" borderId="29" xfId="0" applyFont="1" applyBorder="1"/>
    <xf numFmtId="0" fontId="2" fillId="0" borderId="30" xfId="0" applyFont="1" applyBorder="1"/>
    <xf numFmtId="0" fontId="5" fillId="3" borderId="19" xfId="0" applyFont="1" applyFill="1" applyBorder="1" applyAlignment="1">
      <alignment horizontal="center" wrapText="1"/>
    </xf>
    <xf numFmtId="0" fontId="11" fillId="3" borderId="19" xfId="0" applyFont="1" applyFill="1" applyBorder="1" applyAlignment="1">
      <alignment horizontal="left" vertical="center" wrapText="1"/>
    </xf>
    <xf numFmtId="0" fontId="4" fillId="0" borderId="2" xfId="0" applyFont="1" applyBorder="1" applyAlignment="1">
      <alignment horizontal="left" vertical="center" wrapText="1"/>
    </xf>
    <xf numFmtId="0" fontId="2" fillId="0" borderId="17" xfId="0" applyFont="1" applyBorder="1"/>
    <xf numFmtId="1" fontId="4" fillId="0" borderId="4" xfId="0" applyNumberFormat="1" applyFont="1" applyBorder="1" applyAlignment="1">
      <alignment horizontal="left" vertical="center" wrapText="1"/>
    </xf>
    <xf numFmtId="0" fontId="11" fillId="3" borderId="11" xfId="0" applyFont="1" applyFill="1" applyBorder="1" applyAlignment="1">
      <alignment horizontal="left" vertical="center"/>
    </xf>
    <xf numFmtId="0" fontId="17" fillId="3" borderId="19" xfId="0" applyFont="1" applyFill="1" applyBorder="1" applyAlignment="1">
      <alignment horizontal="left" vertical="center" wrapText="1"/>
    </xf>
    <xf numFmtId="0" fontId="12" fillId="3" borderId="19"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2" fillId="0" borderId="3" xfId="0" applyFont="1" applyBorder="1"/>
    <xf numFmtId="0" fontId="2" fillId="0" borderId="9" xfId="0" applyFont="1" applyBorder="1"/>
    <xf numFmtId="0" fontId="2" fillId="0" borderId="21" xfId="0" applyFont="1" applyBorder="1"/>
    <xf numFmtId="0" fontId="2" fillId="0" borderId="10" xfId="0" applyFont="1" applyBorder="1"/>
    <xf numFmtId="0" fontId="18" fillId="0" borderId="4" xfId="0" applyFont="1" applyBorder="1" applyAlignment="1">
      <alignment horizontal="center" vertical="center" wrapText="1"/>
    </xf>
    <xf numFmtId="0" fontId="18" fillId="0" borderId="4" xfId="0" applyFont="1" applyBorder="1" applyAlignment="1">
      <alignment horizontal="left" vertical="center" wrapText="1"/>
    </xf>
    <xf numFmtId="164" fontId="18" fillId="0" borderId="4" xfId="0" applyNumberFormat="1" applyFont="1" applyBorder="1" applyAlignment="1">
      <alignment horizontal="left" vertical="center" wrapText="1"/>
    </xf>
    <xf numFmtId="0" fontId="18" fillId="0" borderId="4" xfId="0" applyFont="1" applyBorder="1" applyAlignment="1">
      <alignment horizontal="left" vertical="center"/>
    </xf>
    <xf numFmtId="0" fontId="18" fillId="5" borderId="4" xfId="0" applyFont="1" applyFill="1" applyBorder="1" applyAlignment="1">
      <alignment horizontal="left" vertical="center"/>
    </xf>
    <xf numFmtId="0" fontId="18" fillId="2" borderId="4" xfId="0" applyFont="1" applyFill="1" applyBorder="1" applyAlignment="1">
      <alignment horizontal="center" vertical="center" wrapText="1"/>
    </xf>
    <xf numFmtId="0" fontId="18" fillId="0" borderId="2" xfId="0" applyFont="1" applyBorder="1" applyAlignment="1">
      <alignment horizontal="left" vertical="center" wrapText="1"/>
    </xf>
    <xf numFmtId="0" fontId="18" fillId="2" borderId="2" xfId="0" applyFont="1" applyFill="1" applyBorder="1" applyAlignment="1">
      <alignment horizontal="center" vertical="center" wrapText="1"/>
    </xf>
    <xf numFmtId="49" fontId="19" fillId="0" borderId="41" xfId="0" applyNumberFormat="1" applyFont="1" applyBorder="1" applyAlignment="1">
      <alignment horizontal="center" vertical="center"/>
    </xf>
    <xf numFmtId="0" fontId="2" fillId="0" borderId="42" xfId="0" applyFont="1" applyBorder="1"/>
    <xf numFmtId="0" fontId="18" fillId="2" borderId="4" xfId="0" applyFont="1" applyFill="1" applyBorder="1" applyAlignment="1">
      <alignment horizontal="left" vertical="center" wrapText="1"/>
    </xf>
    <xf numFmtId="0" fontId="18" fillId="23" borderId="31" xfId="0" applyFont="1" applyFill="1" applyBorder="1" applyAlignment="1">
      <alignment horizontal="center" vertical="center"/>
    </xf>
    <xf numFmtId="0" fontId="2" fillId="23" borderId="32" xfId="0" applyFont="1" applyFill="1" applyBorder="1"/>
    <xf numFmtId="0" fontId="2" fillId="23" borderId="33" xfId="0" applyFont="1" applyFill="1" applyBorder="1"/>
    <xf numFmtId="0" fontId="18" fillId="23" borderId="37" xfId="0" applyFont="1" applyFill="1" applyBorder="1" applyAlignment="1">
      <alignment horizontal="left" vertical="center"/>
    </xf>
    <xf numFmtId="0" fontId="2" fillId="23" borderId="38" xfId="0" applyFont="1" applyFill="1" applyBorder="1"/>
    <xf numFmtId="0" fontId="2" fillId="23" borderId="39" xfId="0" applyFont="1" applyFill="1" applyBorder="1"/>
    <xf numFmtId="0" fontId="18" fillId="23" borderId="37" xfId="0" applyFont="1" applyFill="1" applyBorder="1" applyAlignment="1">
      <alignment horizontal="right" vertical="center"/>
    </xf>
    <xf numFmtId="0" fontId="2" fillId="23" borderId="40" xfId="0" applyFont="1" applyFill="1" applyBorder="1"/>
    <xf numFmtId="0" fontId="19" fillId="0" borderId="4" xfId="0" applyFont="1" applyBorder="1" applyAlignment="1">
      <alignment horizontal="left" vertical="center"/>
    </xf>
    <xf numFmtId="9" fontId="18" fillId="0" borderId="4" xfId="0" applyNumberFormat="1" applyFont="1" applyBorder="1" applyAlignment="1">
      <alignment horizontal="left" vertical="center" wrapText="1"/>
    </xf>
    <xf numFmtId="0" fontId="18" fillId="0" borderId="4" xfId="0" applyFont="1" applyBorder="1" applyAlignment="1">
      <alignment horizontal="center" vertical="center"/>
    </xf>
    <xf numFmtId="0" fontId="18" fillId="5" borderId="4" xfId="0" applyFont="1" applyFill="1" applyBorder="1" applyAlignment="1">
      <alignment horizontal="left" vertical="center" wrapText="1"/>
    </xf>
    <xf numFmtId="0" fontId="18" fillId="23" borderId="4" xfId="0" applyFont="1" applyFill="1" applyBorder="1" applyAlignment="1">
      <alignment horizontal="center"/>
    </xf>
    <xf numFmtId="0" fontId="18" fillId="23" borderId="34" xfId="0" applyFont="1" applyFill="1" applyBorder="1" applyAlignment="1">
      <alignment horizontal="center" vertical="center"/>
    </xf>
    <xf numFmtId="0" fontId="2" fillId="23" borderId="35" xfId="0" applyFont="1" applyFill="1" applyBorder="1"/>
    <xf numFmtId="0" fontId="18" fillId="0" borderId="4" xfId="0" applyFont="1" applyBorder="1" applyAlignment="1">
      <alignment horizontal="center"/>
    </xf>
    <xf numFmtId="0" fontId="18" fillId="2" borderId="46" xfId="0" applyFont="1" applyFill="1" applyBorder="1" applyAlignment="1">
      <alignment horizontal="center" vertical="center" wrapText="1"/>
    </xf>
    <xf numFmtId="0" fontId="2" fillId="0" borderId="40" xfId="0" applyFont="1" applyBorder="1"/>
    <xf numFmtId="0" fontId="18" fillId="0" borderId="4" xfId="0" applyFont="1" applyBorder="1" applyAlignment="1">
      <alignment horizontal="left" vertical="top" wrapText="1"/>
    </xf>
    <xf numFmtId="9" fontId="18" fillId="5" borderId="4" xfId="0" applyNumberFormat="1" applyFont="1" applyFill="1" applyBorder="1" applyAlignment="1">
      <alignment horizontal="left" vertical="center" wrapText="1"/>
    </xf>
    <xf numFmtId="0" fontId="18" fillId="3" borderId="41" xfId="0" applyFont="1" applyFill="1" applyBorder="1" applyAlignment="1">
      <alignment horizontal="left" vertical="center" wrapText="1"/>
    </xf>
    <xf numFmtId="0" fontId="18" fillId="3" borderId="41" xfId="0" applyFont="1" applyFill="1" applyBorder="1" applyAlignment="1">
      <alignment horizontal="justify" vertical="center" wrapText="1"/>
    </xf>
    <xf numFmtId="0" fontId="2" fillId="0" borderId="42" xfId="0" applyFont="1" applyBorder="1" applyAlignment="1">
      <alignment horizontal="justify" vertical="center" wrapText="1"/>
    </xf>
    <xf numFmtId="0" fontId="18" fillId="0" borderId="41" xfId="0" applyFont="1" applyBorder="1" applyAlignment="1">
      <alignment horizontal="left" vertical="center" wrapText="1"/>
    </xf>
    <xf numFmtId="0" fontId="18" fillId="0" borderId="41" xfId="0" applyFont="1" applyBorder="1" applyAlignment="1">
      <alignment horizontal="justify" vertical="center" wrapText="1"/>
    </xf>
    <xf numFmtId="10" fontId="18" fillId="0" borderId="41" xfId="0" applyNumberFormat="1" applyFont="1" applyBorder="1" applyAlignment="1">
      <alignment horizontal="center" vertical="center" wrapText="1"/>
    </xf>
    <xf numFmtId="0" fontId="2" fillId="0" borderId="42" xfId="0" applyFont="1" applyBorder="1" applyAlignment="1">
      <alignment horizontal="center"/>
    </xf>
    <xf numFmtId="0" fontId="18" fillId="3" borderId="51" xfId="0" applyFont="1" applyFill="1" applyBorder="1" applyAlignment="1">
      <alignment horizontal="left" vertical="center" wrapText="1"/>
    </xf>
    <xf numFmtId="0" fontId="2" fillId="0" borderId="50" xfId="0" applyFont="1" applyBorder="1"/>
    <xf numFmtId="0" fontId="2" fillId="0" borderId="49" xfId="0" applyFont="1" applyBorder="1"/>
    <xf numFmtId="0" fontId="2" fillId="0" borderId="49" xfId="0" applyFont="1" applyBorder="1" applyAlignment="1">
      <alignment horizontal="justify" vertical="center" wrapText="1"/>
    </xf>
    <xf numFmtId="0" fontId="18" fillId="6" borderId="46" xfId="0" applyFont="1" applyFill="1" applyBorder="1" applyAlignment="1">
      <alignment horizontal="center" vertical="center" wrapText="1"/>
    </xf>
    <xf numFmtId="0" fontId="2" fillId="0" borderId="38" xfId="0" applyFont="1" applyBorder="1" applyAlignment="1">
      <alignment horizontal="justify" vertical="center" wrapText="1"/>
    </xf>
    <xf numFmtId="0" fontId="18" fillId="3" borderId="51" xfId="0" applyFont="1" applyFill="1" applyBorder="1" applyAlignment="1">
      <alignment horizontal="justify" vertical="center" wrapText="1"/>
    </xf>
    <xf numFmtId="0" fontId="2" fillId="0" borderId="50" xfId="0" applyFont="1" applyBorder="1" applyAlignment="1">
      <alignment horizontal="justify" vertical="center" wrapText="1"/>
    </xf>
    <xf numFmtId="10" fontId="18" fillId="3" borderId="41" xfId="0" applyNumberFormat="1" applyFont="1" applyFill="1" applyBorder="1" applyAlignment="1">
      <alignment horizontal="center" vertical="center" wrapText="1"/>
    </xf>
    <xf numFmtId="0" fontId="18" fillId="7" borderId="4" xfId="0" applyFont="1" applyFill="1" applyBorder="1" applyAlignment="1">
      <alignment horizontal="center" vertical="center" wrapText="1"/>
    </xf>
    <xf numFmtId="0" fontId="2" fillId="0" borderId="5" xfId="0" applyFont="1" applyBorder="1" applyAlignment="1">
      <alignment horizontal="justify" vertical="center" wrapText="1"/>
    </xf>
    <xf numFmtId="0" fontId="18" fillId="0" borderId="41" xfId="0" applyFont="1" applyBorder="1" applyAlignment="1">
      <alignment horizontal="center" vertical="center" wrapText="1"/>
    </xf>
    <xf numFmtId="0" fontId="18" fillId="3" borderId="41" xfId="0" applyFont="1" applyFill="1" applyBorder="1" applyAlignment="1">
      <alignment horizontal="center" vertical="center" wrapText="1"/>
    </xf>
    <xf numFmtId="0" fontId="2" fillId="0" borderId="49" xfId="0" applyFont="1" applyBorder="1" applyAlignment="1">
      <alignment horizontal="center"/>
    </xf>
    <xf numFmtId="164" fontId="18" fillId="0" borderId="41" xfId="0" applyNumberFormat="1" applyFont="1" applyBorder="1" applyAlignment="1">
      <alignment horizontal="right" vertical="center" wrapText="1"/>
    </xf>
    <xf numFmtId="164" fontId="18" fillId="3" borderId="41" xfId="0" applyNumberFormat="1" applyFont="1" applyFill="1" applyBorder="1" applyAlignment="1">
      <alignment horizontal="right" vertical="center" wrapText="1"/>
    </xf>
    <xf numFmtId="0" fontId="18" fillId="7" borderId="46" xfId="0" applyFont="1" applyFill="1" applyBorder="1" applyAlignment="1">
      <alignment horizontal="center" vertical="center" wrapText="1"/>
    </xf>
    <xf numFmtId="0" fontId="2" fillId="0" borderId="38" xfId="0" applyFont="1" applyBorder="1"/>
    <xf numFmtId="0" fontId="18" fillId="6" borderId="46" xfId="0" applyFont="1" applyFill="1" applyBorder="1" applyAlignment="1">
      <alignment horizontal="right" vertical="center" wrapText="1"/>
    </xf>
    <xf numFmtId="0" fontId="20" fillId="0" borderId="11" xfId="0" applyFont="1" applyBorder="1" applyAlignment="1">
      <alignment horizontal="center" vertical="center" wrapText="1"/>
    </xf>
    <xf numFmtId="10" fontId="18" fillId="3" borderId="41" xfId="0" applyNumberFormat="1" applyFont="1" applyFill="1" applyBorder="1" applyAlignment="1">
      <alignment vertical="center" wrapText="1"/>
    </xf>
    <xf numFmtId="10" fontId="18" fillId="0" borderId="41" xfId="0" applyNumberFormat="1" applyFont="1" applyBorder="1" applyAlignment="1">
      <alignment vertical="center" wrapText="1"/>
    </xf>
    <xf numFmtId="0" fontId="19" fillId="0" borderId="4" xfId="0" applyFont="1" applyBorder="1" applyAlignment="1">
      <alignment horizontal="center" vertical="center" wrapText="1"/>
    </xf>
    <xf numFmtId="0" fontId="2" fillId="0" borderId="48" xfId="0" applyFont="1" applyBorder="1"/>
    <xf numFmtId="0" fontId="74" fillId="12" borderId="67" xfId="0" applyFont="1" applyFill="1" applyBorder="1" applyAlignment="1">
      <alignment horizontal="center" vertical="center" wrapText="1"/>
    </xf>
    <xf numFmtId="0" fontId="73" fillId="0" borderId="78" xfId="0" applyFont="1" applyBorder="1"/>
    <xf numFmtId="0" fontId="74" fillId="12" borderId="56" xfId="0" applyFont="1" applyFill="1" applyBorder="1" applyAlignment="1">
      <alignment horizontal="center" vertical="center" wrapText="1"/>
    </xf>
    <xf numFmtId="0" fontId="73" fillId="0" borderId="68" xfId="0" applyFont="1" applyBorder="1"/>
    <xf numFmtId="0" fontId="23" fillId="23" borderId="11" xfId="0" applyFont="1" applyFill="1" applyBorder="1" applyAlignment="1">
      <alignment horizontal="left" vertical="center" wrapText="1"/>
    </xf>
    <xf numFmtId="0" fontId="74" fillId="9" borderId="46" xfId="0" applyFont="1" applyFill="1" applyBorder="1" applyAlignment="1">
      <alignment horizontal="center" vertical="center" wrapText="1"/>
    </xf>
    <xf numFmtId="0" fontId="73" fillId="0" borderId="38" xfId="0" applyFont="1" applyBorder="1"/>
    <xf numFmtId="0" fontId="73" fillId="0" borderId="40" xfId="0" applyFont="1" applyBorder="1"/>
    <xf numFmtId="0" fontId="74" fillId="9" borderId="41" xfId="0" applyFont="1" applyFill="1" applyBorder="1" applyAlignment="1">
      <alignment horizontal="center" vertical="center" wrapText="1"/>
    </xf>
    <xf numFmtId="0" fontId="73" fillId="0" borderId="42" xfId="0" applyFont="1" applyBorder="1"/>
    <xf numFmtId="0" fontId="74" fillId="11" borderId="56" xfId="0" applyFont="1" applyFill="1" applyBorder="1" applyAlignment="1">
      <alignment horizontal="center" vertical="center" wrapText="1"/>
    </xf>
    <xf numFmtId="0" fontId="74" fillId="10" borderId="4" xfId="0" applyFont="1" applyFill="1" applyBorder="1" applyAlignment="1">
      <alignment horizontal="center" vertical="center" wrapText="1"/>
    </xf>
    <xf numFmtId="0" fontId="73" fillId="0" borderId="5" xfId="0" applyFont="1" applyBorder="1"/>
    <xf numFmtId="0" fontId="73" fillId="0" borderId="6" xfId="0" applyFont="1" applyBorder="1"/>
    <xf numFmtId="0" fontId="74" fillId="11" borderId="4" xfId="0" applyFont="1" applyFill="1" applyBorder="1" applyAlignment="1">
      <alignment horizontal="center" vertical="center" wrapText="1"/>
    </xf>
    <xf numFmtId="0" fontId="74" fillId="11" borderId="67" xfId="0" applyFont="1" applyFill="1" applyBorder="1" applyAlignment="1">
      <alignment horizontal="justify" vertical="center" wrapText="1"/>
    </xf>
    <xf numFmtId="0" fontId="73" fillId="0" borderId="78" xfId="0" applyFont="1" applyBorder="1" applyAlignment="1">
      <alignment horizontal="justify" wrapText="1"/>
    </xf>
    <xf numFmtId="0" fontId="74" fillId="9" borderId="66" xfId="0" applyFont="1" applyFill="1" applyBorder="1" applyAlignment="1">
      <alignment horizontal="center" vertical="center" wrapText="1"/>
    </xf>
    <xf numFmtId="0" fontId="73" fillId="0" borderId="79" xfId="0" applyFont="1" applyBorder="1"/>
    <xf numFmtId="0" fontId="74" fillId="9" borderId="67" xfId="0" applyFont="1" applyFill="1" applyBorder="1" applyAlignment="1">
      <alignment horizontal="center" vertical="center" wrapText="1"/>
    </xf>
    <xf numFmtId="0" fontId="74" fillId="12" borderId="66" xfId="0" applyFont="1" applyFill="1" applyBorder="1" applyAlignment="1">
      <alignment horizontal="center" vertical="center" wrapText="1"/>
    </xf>
    <xf numFmtId="0" fontId="74" fillId="9" borderId="56" xfId="0" applyFont="1" applyFill="1" applyBorder="1" applyAlignment="1">
      <alignment horizontal="center" vertical="center" wrapText="1"/>
    </xf>
    <xf numFmtId="0" fontId="74" fillId="9" borderId="53" xfId="0" applyFont="1" applyFill="1" applyBorder="1" applyAlignment="1">
      <alignment horizontal="center" vertical="center" wrapText="1"/>
    </xf>
    <xf numFmtId="0" fontId="73" fillId="0" borderId="71" xfId="0" applyFont="1" applyBorder="1"/>
    <xf numFmtId="0" fontId="74" fillId="7" borderId="64" xfId="0" applyFont="1" applyFill="1" applyBorder="1" applyAlignment="1">
      <alignment horizontal="justify" vertical="center" wrapText="1"/>
    </xf>
    <xf numFmtId="0" fontId="73" fillId="0" borderId="75" xfId="0" applyFont="1" applyBorder="1" applyAlignment="1">
      <alignment horizontal="justify" vertical="center" wrapText="1"/>
    </xf>
    <xf numFmtId="0" fontId="74" fillId="12" borderId="56" xfId="0" applyFont="1" applyFill="1" applyBorder="1" applyAlignment="1">
      <alignment horizontal="justify" vertical="center" wrapText="1"/>
    </xf>
    <xf numFmtId="0" fontId="73" fillId="0" borderId="71" xfId="0" applyFont="1" applyBorder="1" applyAlignment="1">
      <alignment horizontal="justify" vertical="center" wrapText="1"/>
    </xf>
    <xf numFmtId="0" fontId="70" fillId="9" borderId="53" xfId="0" applyFont="1" applyFill="1" applyBorder="1" applyAlignment="1">
      <alignment horizontal="center" vertical="center" wrapText="1"/>
    </xf>
    <xf numFmtId="0" fontId="69" fillId="0" borderId="62" xfId="0" applyFont="1" applyBorder="1"/>
    <xf numFmtId="0" fontId="69" fillId="0" borderId="71" xfId="0" applyFont="1" applyBorder="1"/>
    <xf numFmtId="0" fontId="74" fillId="9" borderId="4" xfId="0" applyFont="1" applyFill="1" applyBorder="1" applyAlignment="1">
      <alignment horizontal="center" vertical="center" wrapText="1"/>
    </xf>
    <xf numFmtId="0" fontId="74" fillId="9" borderId="58" xfId="0" applyFont="1" applyFill="1" applyBorder="1" applyAlignment="1">
      <alignment horizontal="center" vertical="center" wrapText="1"/>
    </xf>
    <xf numFmtId="0" fontId="73" fillId="0" borderId="59" xfId="0" applyFont="1" applyBorder="1"/>
    <xf numFmtId="0" fontId="73" fillId="0" borderId="72" xfId="0" applyFont="1" applyBorder="1"/>
    <xf numFmtId="0" fontId="73" fillId="0" borderId="73" xfId="0" applyFont="1" applyBorder="1"/>
    <xf numFmtId="0" fontId="74" fillId="9" borderId="54" xfId="0" applyFont="1" applyFill="1" applyBorder="1" applyAlignment="1">
      <alignment horizontal="center" vertical="center" wrapText="1"/>
    </xf>
    <xf numFmtId="0" fontId="73" fillId="0" borderId="32" xfId="0" applyFont="1" applyBorder="1"/>
    <xf numFmtId="0" fontId="73" fillId="0" borderId="33" xfId="0" applyFont="1" applyBorder="1"/>
    <xf numFmtId="0" fontId="74" fillId="9" borderId="60" xfId="0" applyFont="1" applyFill="1" applyBorder="1" applyAlignment="1">
      <alignment horizontal="center" vertical="center" wrapText="1"/>
    </xf>
    <xf numFmtId="0" fontId="73" fillId="0" borderId="61" xfId="0" applyFont="1" applyBorder="1"/>
    <xf numFmtId="0" fontId="74" fillId="9" borderId="57" xfId="0" applyFont="1" applyFill="1" applyBorder="1" applyAlignment="1">
      <alignment horizontal="center" vertical="center" wrapText="1"/>
    </xf>
    <xf numFmtId="0" fontId="73" fillId="0" borderId="69" xfId="0" applyFont="1" applyBorder="1"/>
    <xf numFmtId="0" fontId="73" fillId="0" borderId="5" xfId="0" applyFont="1" applyBorder="1" applyAlignment="1">
      <alignment horizontal="center" vertical="center" wrapText="1"/>
    </xf>
    <xf numFmtId="0" fontId="73" fillId="0" borderId="6" xfId="0" applyFont="1" applyBorder="1" applyAlignment="1">
      <alignment horizontal="center" vertical="center" wrapText="1"/>
    </xf>
    <xf numFmtId="0" fontId="74" fillId="7" borderId="54" xfId="0" applyFont="1" applyFill="1" applyBorder="1" applyAlignment="1">
      <alignment horizontal="center" vertical="center" wrapText="1"/>
    </xf>
    <xf numFmtId="0" fontId="73" fillId="0" borderId="32" xfId="0" applyFont="1" applyBorder="1" applyAlignment="1">
      <alignment horizontal="center" vertical="center" wrapText="1"/>
    </xf>
    <xf numFmtId="0" fontId="73" fillId="0" borderId="33" xfId="0" applyFont="1" applyBorder="1" applyAlignment="1">
      <alignment horizontal="center" vertical="center" wrapText="1"/>
    </xf>
    <xf numFmtId="0" fontId="70" fillId="0" borderId="17" xfId="0" applyFont="1" applyBorder="1" applyAlignment="1">
      <alignment horizontal="left" vertical="center" wrapText="1"/>
    </xf>
    <xf numFmtId="0" fontId="71" fillId="0" borderId="0" xfId="0" applyFont="1"/>
    <xf numFmtId="0" fontId="69" fillId="0" borderId="21" xfId="0" applyFont="1" applyBorder="1"/>
    <xf numFmtId="0" fontId="70" fillId="0" borderId="41" xfId="0" applyFont="1" applyBorder="1" applyAlignment="1">
      <alignment horizontal="left" vertical="center" wrapText="1"/>
    </xf>
    <xf numFmtId="0" fontId="69" fillId="0" borderId="49" xfId="0" applyFont="1" applyBorder="1"/>
    <xf numFmtId="0" fontId="69" fillId="0" borderId="42" xfId="0" applyFont="1" applyBorder="1"/>
    <xf numFmtId="0" fontId="70" fillId="0" borderId="41" xfId="0" applyFont="1" applyBorder="1" applyAlignment="1">
      <alignment horizontal="center" vertical="center" wrapText="1"/>
    </xf>
    <xf numFmtId="0" fontId="70" fillId="0" borderId="80" xfId="0" applyFont="1" applyBorder="1" applyAlignment="1">
      <alignment horizontal="left" vertical="center" wrapText="1"/>
    </xf>
    <xf numFmtId="0" fontId="74" fillId="9" borderId="67" xfId="0" applyFont="1" applyFill="1" applyBorder="1" applyAlignment="1">
      <alignment horizontal="justify" vertical="center" wrapText="1"/>
    </xf>
    <xf numFmtId="0" fontId="73" fillId="0" borderId="78" xfId="0" applyFont="1" applyBorder="1" applyAlignment="1">
      <alignment horizontal="justify" vertical="center" wrapText="1"/>
    </xf>
    <xf numFmtId="0" fontId="74" fillId="9" borderId="66" xfId="0" applyFont="1" applyFill="1" applyBorder="1" applyAlignment="1">
      <alignment horizontal="justify" vertical="center" wrapText="1"/>
    </xf>
    <xf numFmtId="0" fontId="73" fillId="0" borderId="79" xfId="0" applyFont="1" applyBorder="1" applyAlignment="1">
      <alignment horizontal="justify" vertical="center" wrapText="1"/>
    </xf>
    <xf numFmtId="0" fontId="73" fillId="0" borderId="78" xfId="0" applyFont="1" applyBorder="1" applyAlignment="1">
      <alignment horizontal="center" vertical="center" wrapText="1"/>
    </xf>
    <xf numFmtId="0" fontId="73" fillId="0" borderId="68" xfId="0" applyFont="1" applyBorder="1" applyAlignment="1">
      <alignment horizontal="center" vertical="center" wrapText="1"/>
    </xf>
    <xf numFmtId="0" fontId="73" fillId="0" borderId="79" xfId="0" applyFont="1" applyBorder="1" applyAlignment="1">
      <alignment horizontal="center" vertical="center" wrapText="1"/>
    </xf>
    <xf numFmtId="0" fontId="74" fillId="9" borderId="41" xfId="0" applyFont="1" applyFill="1" applyBorder="1" applyAlignment="1">
      <alignment horizontal="justify" vertical="center" wrapText="1"/>
    </xf>
    <xf numFmtId="0" fontId="73" fillId="0" borderId="42" xfId="0" applyFont="1" applyBorder="1" applyAlignment="1">
      <alignment horizontal="justify" vertical="center" wrapText="1"/>
    </xf>
    <xf numFmtId="0" fontId="74" fillId="7" borderId="63" xfId="0" applyFont="1" applyFill="1" applyBorder="1" applyAlignment="1">
      <alignment horizontal="justify" vertical="center" wrapText="1"/>
    </xf>
    <xf numFmtId="0" fontId="73" fillId="0" borderId="69" xfId="0" applyFont="1" applyBorder="1" applyAlignment="1">
      <alignment horizontal="justify" vertical="center" wrapText="1"/>
    </xf>
    <xf numFmtId="0" fontId="74" fillId="7" borderId="14" xfId="0" applyFont="1" applyFill="1" applyBorder="1" applyAlignment="1">
      <alignment horizontal="justify" vertical="center" wrapText="1"/>
    </xf>
    <xf numFmtId="0" fontId="73" fillId="0" borderId="74" xfId="0" applyFont="1" applyBorder="1" applyAlignment="1">
      <alignment horizontal="justify" vertical="center" wrapText="1"/>
    </xf>
    <xf numFmtId="0" fontId="74" fillId="12" borderId="66" xfId="0" applyFont="1" applyFill="1" applyBorder="1" applyAlignment="1">
      <alignment horizontal="justify" vertical="center" wrapText="1"/>
    </xf>
    <xf numFmtId="0" fontId="73" fillId="0" borderId="77" xfId="0" applyFont="1" applyBorder="1" applyAlignment="1">
      <alignment horizontal="justify" vertical="center" wrapText="1"/>
    </xf>
    <xf numFmtId="0" fontId="74" fillId="7" borderId="55" xfId="0" applyFont="1" applyFill="1" applyBorder="1" applyAlignment="1">
      <alignment horizontal="center" vertical="center" wrapText="1"/>
    </xf>
    <xf numFmtId="0" fontId="73" fillId="0" borderId="65" xfId="0" applyFont="1" applyBorder="1"/>
    <xf numFmtId="0" fontId="73" fillId="0" borderId="76" xfId="0" applyFont="1" applyBorder="1"/>
    <xf numFmtId="10" fontId="70" fillId="0" borderId="41" xfId="0" applyNumberFormat="1" applyFont="1" applyBorder="1" applyAlignment="1">
      <alignment horizontal="center" vertical="center" wrapText="1"/>
    </xf>
    <xf numFmtId="0" fontId="70" fillId="0" borderId="80" xfId="0" applyFont="1" applyBorder="1" applyAlignment="1">
      <alignment horizontal="justify" vertical="center" wrapText="1"/>
    </xf>
    <xf numFmtId="0" fontId="69" fillId="0" borderId="49" xfId="0" applyFont="1" applyBorder="1" applyAlignment="1">
      <alignment horizontal="justify" vertical="center" wrapText="1"/>
    </xf>
    <xf numFmtId="0" fontId="69" fillId="0" borderId="42" xfId="0" applyFont="1" applyBorder="1" applyAlignment="1">
      <alignment horizontal="justify" vertical="center" wrapText="1"/>
    </xf>
    <xf numFmtId="10" fontId="70" fillId="0" borderId="80" xfId="0" applyNumberFormat="1" applyFont="1" applyBorder="1" applyAlignment="1">
      <alignment horizontal="center" vertical="center" wrapText="1"/>
    </xf>
    <xf numFmtId="0" fontId="69" fillId="0" borderId="49" xfId="0" applyFont="1" applyBorder="1" applyAlignment="1">
      <alignment horizontal="center" vertical="center" wrapText="1"/>
    </xf>
    <xf numFmtId="0" fontId="69" fillId="0" borderId="42" xfId="0" applyFont="1" applyBorder="1" applyAlignment="1">
      <alignment horizontal="center" vertical="center" wrapText="1"/>
    </xf>
    <xf numFmtId="9" fontId="70" fillId="0" borderId="80" xfId="0" applyNumberFormat="1" applyFont="1" applyBorder="1" applyAlignment="1">
      <alignment horizontal="center" vertical="center" wrapText="1"/>
    </xf>
    <xf numFmtId="9" fontId="70" fillId="3" borderId="80" xfId="0" applyNumberFormat="1" applyFont="1" applyFill="1" applyBorder="1" applyAlignment="1">
      <alignment horizontal="justify" vertical="center" wrapText="1"/>
    </xf>
    <xf numFmtId="10" fontId="70" fillId="3" borderId="80" xfId="0" applyNumberFormat="1" applyFont="1" applyFill="1" applyBorder="1" applyAlignment="1">
      <alignment horizontal="justify" vertical="center" wrapText="1"/>
    </xf>
    <xf numFmtId="9" fontId="70" fillId="0" borderId="80" xfId="0" applyNumberFormat="1" applyFont="1" applyBorder="1" applyAlignment="1">
      <alignment horizontal="justify" vertical="center" wrapText="1"/>
    </xf>
    <xf numFmtId="0" fontId="69" fillId="0" borderId="49" xfId="0" applyFont="1" applyBorder="1" applyAlignment="1">
      <alignment horizontal="justify" wrapText="1"/>
    </xf>
    <xf numFmtId="0" fontId="69" fillId="0" borderId="42" xfId="0" applyFont="1" applyBorder="1" applyAlignment="1">
      <alignment horizontal="justify" wrapText="1"/>
    </xf>
    <xf numFmtId="0" fontId="20" fillId="9" borderId="4" xfId="0" applyFont="1" applyFill="1" applyBorder="1" applyAlignment="1">
      <alignment horizontal="center" vertical="center" wrapText="1"/>
    </xf>
    <xf numFmtId="0" fontId="20" fillId="13" borderId="4"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18" fillId="6" borderId="4" xfId="0" applyFont="1" applyFill="1" applyBorder="1" applyAlignment="1">
      <alignment horizontal="center" vertical="center" wrapText="1"/>
    </xf>
    <xf numFmtId="171" fontId="20" fillId="3" borderId="4" xfId="0" applyNumberFormat="1" applyFont="1" applyFill="1" applyBorder="1" applyAlignment="1">
      <alignment horizontal="center" vertical="center" wrapText="1"/>
    </xf>
    <xf numFmtId="0" fontId="26" fillId="0" borderId="45" xfId="0" applyFont="1" applyBorder="1" applyAlignment="1">
      <alignment horizontal="justify" vertical="center" wrapText="1"/>
    </xf>
    <xf numFmtId="0" fontId="26" fillId="0" borderId="51" xfId="0" applyFont="1" applyBorder="1" applyAlignment="1">
      <alignment horizontal="justify" vertical="center" wrapText="1"/>
    </xf>
    <xf numFmtId="0" fontId="26" fillId="0" borderId="42" xfId="0" applyFont="1" applyBorder="1" applyAlignment="1">
      <alignment horizontal="justify" vertical="center" wrapText="1"/>
    </xf>
    <xf numFmtId="0" fontId="26" fillId="0" borderId="45"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42" xfId="0" applyFont="1" applyBorder="1" applyAlignment="1">
      <alignment horizontal="center" vertical="center" wrapText="1"/>
    </xf>
    <xf numFmtId="168" fontId="24" fillId="0" borderId="41" xfId="0" applyNumberFormat="1" applyFont="1" applyBorder="1" applyAlignment="1">
      <alignment horizontal="right" vertical="center" wrapText="1"/>
    </xf>
    <xf numFmtId="168" fontId="24" fillId="0" borderId="41" xfId="0" applyNumberFormat="1" applyFont="1" applyBorder="1" applyAlignment="1">
      <alignment horizontal="center" vertical="center" wrapText="1"/>
    </xf>
    <xf numFmtId="0" fontId="62" fillId="0" borderId="45" xfId="0" applyFont="1" applyBorder="1" applyAlignment="1">
      <alignment horizontal="justify" vertical="center" wrapText="1"/>
    </xf>
    <xf numFmtId="0" fontId="64" fillId="0" borderId="51" xfId="0" applyFont="1" applyBorder="1" applyAlignment="1">
      <alignment horizontal="justify" vertical="center" wrapText="1"/>
    </xf>
    <xf numFmtId="0" fontId="64" fillId="0" borderId="42" xfId="0" applyFont="1" applyBorder="1" applyAlignment="1">
      <alignment horizontal="justify" vertical="center" wrapText="1"/>
    </xf>
    <xf numFmtId="0" fontId="63" fillId="0" borderId="45" xfId="0" applyFont="1" applyBorder="1" applyAlignment="1">
      <alignment horizontal="justify" vertical="center" wrapText="1"/>
    </xf>
    <xf numFmtId="10" fontId="24" fillId="0" borderId="41" xfId="0" applyNumberFormat="1" applyFont="1" applyBorder="1" applyAlignment="1">
      <alignment horizontal="justify" vertical="center" wrapText="1"/>
    </xf>
    <xf numFmtId="9" fontId="24" fillId="0" borderId="41" xfId="0" applyNumberFormat="1" applyFont="1" applyBorder="1" applyAlignment="1">
      <alignment horizontal="justify" vertical="center" wrapText="1"/>
    </xf>
    <xf numFmtId="10" fontId="24" fillId="0" borderId="41" xfId="0" applyNumberFormat="1" applyFont="1" applyBorder="1" applyAlignment="1">
      <alignment horizontal="right" vertical="center" wrapText="1"/>
    </xf>
    <xf numFmtId="0" fontId="24" fillId="0" borderId="41" xfId="0" applyFont="1" applyBorder="1" applyAlignment="1">
      <alignment horizontal="center" vertical="center" wrapText="1"/>
    </xf>
    <xf numFmtId="3" fontId="24" fillId="0" borderId="41" xfId="0" applyNumberFormat="1" applyFont="1" applyBorder="1" applyAlignment="1">
      <alignment horizontal="center" vertical="center"/>
    </xf>
    <xf numFmtId="166" fontId="24" fillId="0" borderId="41" xfId="0" applyNumberFormat="1" applyFont="1" applyBorder="1" applyAlignment="1">
      <alignment horizontal="right" vertical="center" wrapText="1"/>
    </xf>
    <xf numFmtId="0" fontId="24" fillId="24" borderId="41" xfId="0" applyFont="1" applyFill="1" applyBorder="1" applyAlignment="1">
      <alignment horizontal="left" vertical="center" wrapText="1"/>
    </xf>
    <xf numFmtId="0" fontId="2" fillId="25" borderId="49" xfId="0" applyFont="1" applyFill="1" applyBorder="1"/>
    <xf numFmtId="0" fontId="2" fillId="25" borderId="42" xfId="0" applyFont="1" applyFill="1" applyBorder="1"/>
    <xf numFmtId="0" fontId="24" fillId="24" borderId="41" xfId="0" applyFont="1" applyFill="1" applyBorder="1" applyAlignment="1">
      <alignment horizontal="justify" vertical="center" wrapText="1"/>
    </xf>
    <xf numFmtId="0" fontId="2" fillId="25" borderId="49" xfId="0" applyFont="1" applyFill="1" applyBorder="1" applyAlignment="1">
      <alignment horizontal="justify" vertical="center" wrapText="1"/>
    </xf>
    <xf numFmtId="0" fontId="2" fillId="25" borderId="42" xfId="0" applyFont="1" applyFill="1" applyBorder="1" applyAlignment="1">
      <alignment horizontal="justify" vertical="center" wrapText="1"/>
    </xf>
    <xf numFmtId="0" fontId="24" fillId="0" borderId="41" xfId="0" applyFont="1" applyBorder="1" applyAlignment="1">
      <alignment horizontal="justify" vertical="center" wrapText="1"/>
    </xf>
    <xf numFmtId="0" fontId="24" fillId="0" borderId="41" xfId="0" applyFont="1" applyBorder="1" applyAlignment="1">
      <alignment horizontal="left" vertical="center" wrapText="1"/>
    </xf>
    <xf numFmtId="175" fontId="24" fillId="0" borderId="41" xfId="0" applyNumberFormat="1" applyFont="1" applyBorder="1" applyAlignment="1">
      <alignment horizontal="center" vertical="center"/>
    </xf>
    <xf numFmtId="0" fontId="78" fillId="7" borderId="37" xfId="0" applyFont="1" applyFill="1" applyBorder="1" applyAlignment="1">
      <alignment horizontal="center" vertical="center"/>
    </xf>
    <xf numFmtId="0" fontId="77" fillId="0" borderId="38" xfId="0" applyFont="1" applyBorder="1"/>
    <xf numFmtId="0" fontId="77" fillId="0" borderId="39" xfId="0" applyFont="1" applyBorder="1"/>
    <xf numFmtId="10" fontId="31" fillId="0" borderId="41" xfId="0" applyNumberFormat="1" applyFont="1" applyBorder="1" applyAlignment="1">
      <alignment horizontal="center" vertical="center" wrapText="1"/>
    </xf>
    <xf numFmtId="10" fontId="24" fillId="0" borderId="41" xfId="0" applyNumberFormat="1" applyFont="1" applyBorder="1" applyAlignment="1">
      <alignment horizontal="center" vertical="center" wrapText="1"/>
    </xf>
    <xf numFmtId="0" fontId="76" fillId="7" borderId="37" xfId="0" applyFont="1" applyFill="1" applyBorder="1" applyAlignment="1">
      <alignment horizontal="center" vertical="center" wrapText="1"/>
    </xf>
    <xf numFmtId="0" fontId="76" fillId="9" borderId="37" xfId="0" applyFont="1" applyFill="1" applyBorder="1" applyAlignment="1">
      <alignment horizontal="justify" vertical="center" wrapText="1"/>
    </xf>
    <xf numFmtId="0" fontId="77" fillId="0" borderId="38" xfId="0" applyFont="1" applyBorder="1" applyAlignment="1">
      <alignment horizontal="justify" vertical="center" wrapText="1"/>
    </xf>
    <xf numFmtId="0" fontId="77" fillId="0" borderId="40" xfId="0" applyFont="1" applyBorder="1" applyAlignment="1">
      <alignment horizontal="justify" vertical="center" wrapText="1"/>
    </xf>
    <xf numFmtId="176" fontId="24" fillId="0" borderId="41" xfId="0" applyNumberFormat="1" applyFont="1" applyBorder="1" applyAlignment="1">
      <alignment horizontal="center" vertical="center" wrapText="1"/>
    </xf>
    <xf numFmtId="164" fontId="24" fillId="0" borderId="41" xfId="0" applyNumberFormat="1" applyFont="1" applyBorder="1" applyAlignment="1">
      <alignment horizontal="center" vertical="center" wrapText="1"/>
    </xf>
    <xf numFmtId="10" fontId="28" fillId="0" borderId="8" xfId="0" applyNumberFormat="1" applyFont="1" applyBorder="1" applyAlignment="1">
      <alignment horizontal="justify" vertical="center" wrapText="1"/>
    </xf>
    <xf numFmtId="0" fontId="2" fillId="0" borderId="8" xfId="0" applyFont="1" applyBorder="1" applyAlignment="1">
      <alignment horizontal="justify" vertical="center" wrapText="1"/>
    </xf>
    <xf numFmtId="0" fontId="24" fillId="0" borderId="2" xfId="0" applyFont="1" applyBorder="1" applyAlignment="1">
      <alignment horizontal="justify" vertical="center" wrapText="1"/>
    </xf>
    <xf numFmtId="0" fontId="2" fillId="0" borderId="9" xfId="0" applyFont="1" applyBorder="1" applyAlignment="1">
      <alignment horizontal="justify" vertical="center" wrapText="1"/>
    </xf>
    <xf numFmtId="0" fontId="24" fillId="0" borderId="49" xfId="0" applyFont="1" applyBorder="1" applyAlignment="1">
      <alignment horizontal="justify" vertical="center" wrapText="1"/>
    </xf>
    <xf numFmtId="0" fontId="24" fillId="0" borderId="49" xfId="0" applyFont="1" applyBorder="1" applyAlignment="1">
      <alignment horizontal="left" vertical="center" wrapText="1"/>
    </xf>
    <xf numFmtId="10" fontId="28" fillId="0" borderId="2" xfId="0" applyNumberFormat="1" applyFont="1" applyBorder="1" applyAlignment="1">
      <alignment horizontal="justify" vertical="center" wrapText="1"/>
    </xf>
    <xf numFmtId="168" fontId="24" fillId="0" borderId="51" xfId="0" applyNumberFormat="1" applyFont="1" applyBorder="1" applyAlignment="1">
      <alignment horizontal="center" vertical="center" wrapText="1"/>
    </xf>
    <xf numFmtId="168" fontId="24" fillId="0" borderId="49" xfId="0" applyNumberFormat="1" applyFont="1" applyBorder="1" applyAlignment="1">
      <alignment horizontal="center" vertical="center" wrapText="1"/>
    </xf>
    <xf numFmtId="168" fontId="24" fillId="0" borderId="49" xfId="0" applyNumberFormat="1" applyFont="1" applyBorder="1" applyAlignment="1">
      <alignment horizontal="right" vertical="center" wrapText="1"/>
    </xf>
    <xf numFmtId="9" fontId="28" fillId="0" borderId="41" xfId="0" applyNumberFormat="1" applyFont="1" applyBorder="1" applyAlignment="1">
      <alignment horizontal="justify" vertical="center" wrapText="1"/>
    </xf>
    <xf numFmtId="0" fontId="62" fillId="0" borderId="82" xfId="0" applyFont="1" applyBorder="1" applyAlignment="1">
      <alignment horizontal="justify" vertical="center" wrapText="1"/>
    </xf>
    <xf numFmtId="0" fontId="64" fillId="0" borderId="83" xfId="0" applyFont="1" applyBorder="1" applyAlignment="1">
      <alignment horizontal="justify" vertical="center" wrapText="1"/>
    </xf>
    <xf numFmtId="0" fontId="64" fillId="0" borderId="84" xfId="0" applyFont="1" applyBorder="1" applyAlignment="1">
      <alignment horizontal="justify" vertical="center" wrapText="1"/>
    </xf>
    <xf numFmtId="10" fontId="28" fillId="0" borderId="41" xfId="0" applyNumberFormat="1" applyFont="1" applyBorder="1" applyAlignment="1">
      <alignment horizontal="justify" vertical="center" wrapText="1"/>
    </xf>
    <xf numFmtId="10" fontId="28" fillId="0" borderId="49" xfId="0" applyNumberFormat="1" applyFont="1" applyBorder="1" applyAlignment="1">
      <alignment horizontal="justify" vertical="center" wrapText="1"/>
    </xf>
    <xf numFmtId="10" fontId="24" fillId="0" borderId="49" xfId="0" applyNumberFormat="1" applyFont="1" applyBorder="1" applyAlignment="1">
      <alignment horizontal="center" vertical="center" wrapText="1"/>
    </xf>
    <xf numFmtId="0" fontId="25" fillId="7" borderId="4" xfId="0" applyFont="1" applyFill="1" applyBorder="1" applyAlignment="1">
      <alignment horizontal="center" vertical="center" wrapText="1"/>
    </xf>
    <xf numFmtId="0" fontId="25" fillId="8" borderId="85" xfId="0" applyFont="1" applyFill="1" applyBorder="1" applyAlignment="1">
      <alignment horizontal="center" vertical="center"/>
    </xf>
    <xf numFmtId="0" fontId="25" fillId="7" borderId="41" xfId="0" applyFont="1" applyFill="1" applyBorder="1" applyAlignment="1">
      <alignment horizontal="center" vertical="center" wrapText="1"/>
    </xf>
    <xf numFmtId="0" fontId="25" fillId="6" borderId="46" xfId="0" applyFont="1" applyFill="1" applyBorder="1" applyAlignment="1">
      <alignment horizontal="center" vertical="center" wrapText="1"/>
    </xf>
    <xf numFmtId="0" fontId="2" fillId="0" borderId="39" xfId="0" applyFont="1" applyBorder="1"/>
    <xf numFmtId="0" fontId="4" fillId="0" borderId="86" xfId="0" applyFont="1" applyBorder="1" applyAlignment="1">
      <alignment horizontal="center" vertical="center"/>
    </xf>
    <xf numFmtId="0" fontId="2" fillId="0" borderId="89" xfId="0" applyFont="1" applyBorder="1"/>
    <xf numFmtId="0" fontId="2" fillId="0" borderId="90" xfId="0" applyFont="1" applyBorder="1"/>
    <xf numFmtId="0" fontId="34" fillId="4" borderId="87" xfId="0" applyFont="1" applyFill="1" applyBorder="1" applyAlignment="1">
      <alignment horizontal="center" vertical="center" wrapText="1"/>
    </xf>
    <xf numFmtId="0" fontId="2" fillId="0" borderId="88" xfId="0" applyFont="1" applyBorder="1"/>
    <xf numFmtId="0" fontId="38" fillId="16" borderId="114" xfId="0" applyFont="1" applyFill="1" applyBorder="1" applyAlignment="1">
      <alignment horizontal="center" vertical="center"/>
    </xf>
    <xf numFmtId="0" fontId="2" fillId="0" borderId="115" xfId="0" applyFont="1" applyBorder="1"/>
    <xf numFmtId="0" fontId="2" fillId="0" borderId="116" xfId="0" applyFont="1" applyBorder="1"/>
    <xf numFmtId="49" fontId="38" fillId="16" borderId="100" xfId="0" applyNumberFormat="1" applyFont="1" applyFill="1" applyBorder="1" applyAlignment="1">
      <alignment horizontal="center" vertical="center" wrapText="1"/>
    </xf>
    <xf numFmtId="0" fontId="2" fillId="0" borderId="104" xfId="0" applyFont="1" applyBorder="1"/>
    <xf numFmtId="0" fontId="36" fillId="0" borderId="95" xfId="0" applyFont="1" applyBorder="1" applyAlignment="1">
      <alignment horizontal="center" vertical="center" wrapText="1"/>
    </xf>
    <xf numFmtId="0" fontId="2" fillId="0" borderId="96" xfId="0" applyFont="1" applyBorder="1"/>
    <xf numFmtId="0" fontId="2" fillId="0" borderId="97" xfId="0" applyFont="1" applyBorder="1"/>
    <xf numFmtId="0" fontId="36" fillId="0" borderId="91" xfId="0" applyFont="1" applyBorder="1" applyAlignment="1">
      <alignment horizontal="center" vertical="center" wrapText="1"/>
    </xf>
    <xf numFmtId="0" fontId="2" fillId="0" borderId="92" xfId="0" applyFont="1" applyBorder="1"/>
    <xf numFmtId="0" fontId="2" fillId="0" borderId="93" xfId="0" applyFont="1" applyBorder="1"/>
    <xf numFmtId="3" fontId="36" fillId="15" borderId="94" xfId="0" applyNumberFormat="1" applyFont="1" applyFill="1" applyBorder="1" applyAlignment="1">
      <alignment horizontal="center" vertical="center"/>
    </xf>
    <xf numFmtId="0" fontId="36" fillId="15" borderId="91" xfId="0" applyFont="1" applyFill="1" applyBorder="1" applyAlignment="1">
      <alignment horizontal="center" vertical="center"/>
    </xf>
    <xf numFmtId="0" fontId="36" fillId="0" borderId="111" xfId="0" applyFont="1" applyBorder="1" applyAlignment="1">
      <alignment horizontal="center" vertical="center" wrapText="1"/>
    </xf>
    <xf numFmtId="0" fontId="2" fillId="0" borderId="112" xfId="0" applyFont="1" applyBorder="1"/>
    <xf numFmtId="0" fontId="2" fillId="0" borderId="113" xfId="0" applyFont="1" applyBorder="1"/>
    <xf numFmtId="0" fontId="41" fillId="18" borderId="11" xfId="0" applyFont="1" applyFill="1" applyBorder="1" applyAlignment="1">
      <alignment horizontal="center"/>
    </xf>
    <xf numFmtId="0" fontId="44" fillId="0" borderId="4" xfId="0" applyFont="1" applyBorder="1" applyAlignment="1">
      <alignment horizontal="left" vertical="center" wrapText="1"/>
    </xf>
    <xf numFmtId="0" fontId="41" fillId="18" borderId="11" xfId="0" applyFont="1" applyFill="1" applyBorder="1" applyAlignment="1">
      <alignment horizontal="center" vertical="center"/>
    </xf>
    <xf numFmtId="0" fontId="44" fillId="0" borderId="4" xfId="0" applyFont="1" applyBorder="1" applyAlignment="1">
      <alignment horizontal="left" vertical="top"/>
    </xf>
    <xf numFmtId="169" fontId="20" fillId="0" borderId="22" xfId="0" applyNumberFormat="1" applyFont="1" applyFill="1" applyBorder="1" applyAlignment="1">
      <alignment horizontal="right" vertical="center" wrapText="1"/>
    </xf>
    <xf numFmtId="178" fontId="20" fillId="0" borderId="22" xfId="3" applyNumberFormat="1" applyFont="1" applyBorder="1" applyAlignment="1">
      <alignment horizontal="right" vertical="center" wrapText="1"/>
    </xf>
    <xf numFmtId="178" fontId="20" fillId="3" borderId="22" xfId="3" applyNumberFormat="1" applyFont="1" applyFill="1" applyBorder="1" applyAlignment="1">
      <alignment horizontal="right" vertical="center" wrapText="1"/>
    </xf>
    <xf numFmtId="178" fontId="0" fillId="0" borderId="0" xfId="3" applyNumberFormat="1" applyFont="1"/>
  </cellXfs>
  <cellStyles count="4">
    <cellStyle name="Millares [0]" xfId="1" builtinId="6"/>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4.Magnitud_Presupuesto'!A1"/><Relationship Id="rId7" Type="http://schemas.openxmlformats.org/officeDocument/2006/relationships/image" Target="../media/image1.png"/><Relationship Id="rId2" Type="http://schemas.openxmlformats.org/officeDocument/2006/relationships/hyperlink" Target="#'3.%20Metas%20Proyecto%20de%20Inv'!A1"/><Relationship Id="rId1" Type="http://schemas.openxmlformats.org/officeDocument/2006/relationships/hyperlink" Target="#'2.Actividades_Tareas_vig'!A1"/><Relationship Id="rId6" Type="http://schemas.openxmlformats.org/officeDocument/2006/relationships/hyperlink" Target="#'6.%20Territorializaci&#243;n'!A1"/><Relationship Id="rId5" Type="http://schemas.openxmlformats.org/officeDocument/2006/relationships/hyperlink" Target="#'Anexo_Hoja%20de%20vida%20indicador'!A1"/><Relationship Id="rId4" Type="http://schemas.openxmlformats.org/officeDocument/2006/relationships/hyperlink" Target="#'5.%20Metas_PDD'!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14325" cy="304800"/>
    <xdr:sp macro="" textlink="">
      <xdr:nvSpPr>
        <xdr:cNvPr id="3" name="Shape 3" descr="Resultado de imagen para secretaria distrital de integracion social">
          <a:extLst>
            <a:ext uri="{FF2B5EF4-FFF2-40B4-BE49-F238E27FC236}">
              <a16:creationId xmlns:a16="http://schemas.microsoft.com/office/drawing/2014/main" id="{00000000-0008-0000-0000-000003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14</xdr:col>
      <xdr:colOff>133350</xdr:colOff>
      <xdr:row>13</xdr:row>
      <xdr:rowOff>247650</xdr:rowOff>
    </xdr:from>
    <xdr:ext cx="2762250" cy="400050"/>
    <xdr:sp macro="" textlink="">
      <xdr:nvSpPr>
        <xdr:cNvPr id="4" name="Shape 4">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8677275" y="4048125"/>
          <a:ext cx="2762250" cy="4000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2. Actividades_tareas_vigencia</a:t>
          </a:r>
          <a:endParaRPr sz="1400"/>
        </a:p>
      </xdr:txBody>
    </xdr:sp>
    <xdr:clientData fLocksWithSheet="0"/>
  </xdr:oneCellAnchor>
  <xdr:oneCellAnchor>
    <xdr:from>
      <xdr:col>14</xdr:col>
      <xdr:colOff>133350</xdr:colOff>
      <xdr:row>14</xdr:row>
      <xdr:rowOff>266700</xdr:rowOff>
    </xdr:from>
    <xdr:ext cx="2771775" cy="409575"/>
    <xdr:sp macro="" textlink="">
      <xdr:nvSpPr>
        <xdr:cNvPr id="5" name="Shape 5">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8677275" y="4562475"/>
          <a:ext cx="2771775" cy="4095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3. Metas_vigencia</a:t>
          </a:r>
          <a:endParaRPr sz="1400"/>
        </a:p>
      </xdr:txBody>
    </xdr:sp>
    <xdr:clientData fLocksWithSheet="0"/>
  </xdr:oneCellAnchor>
  <xdr:oneCellAnchor>
    <xdr:from>
      <xdr:col>14</xdr:col>
      <xdr:colOff>133350</xdr:colOff>
      <xdr:row>15</xdr:row>
      <xdr:rowOff>219075</xdr:rowOff>
    </xdr:from>
    <xdr:ext cx="2771775" cy="409575"/>
    <xdr:sp macro="" textlink="">
      <xdr:nvSpPr>
        <xdr:cNvPr id="6" name="Shape 6">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8677275" y="5010150"/>
          <a:ext cx="2771775" cy="4095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4. Magnitud_ Presupuesto</a:t>
          </a:r>
          <a:endParaRPr sz="1400"/>
        </a:p>
      </xdr:txBody>
    </xdr:sp>
    <xdr:clientData fLocksWithSheet="0"/>
  </xdr:oneCellAnchor>
  <xdr:oneCellAnchor>
    <xdr:from>
      <xdr:col>14</xdr:col>
      <xdr:colOff>142875</xdr:colOff>
      <xdr:row>16</xdr:row>
      <xdr:rowOff>209550</xdr:rowOff>
    </xdr:from>
    <xdr:ext cx="2752725" cy="428625"/>
    <xdr:sp macro="" textlink="">
      <xdr:nvSpPr>
        <xdr:cNvPr id="7" name="Shape 7">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8686800" y="5495925"/>
          <a:ext cx="2752725" cy="4286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5. Metas Plan de Desarrollo</a:t>
          </a:r>
          <a:endParaRPr sz="1400"/>
        </a:p>
      </xdr:txBody>
    </xdr:sp>
    <xdr:clientData fLocksWithSheet="0"/>
  </xdr:oneCellAnchor>
  <xdr:oneCellAnchor>
    <xdr:from>
      <xdr:col>14</xdr:col>
      <xdr:colOff>114300</xdr:colOff>
      <xdr:row>12</xdr:row>
      <xdr:rowOff>238125</xdr:rowOff>
    </xdr:from>
    <xdr:ext cx="2790825" cy="438150"/>
    <xdr:sp macro="" textlink="">
      <xdr:nvSpPr>
        <xdr:cNvPr id="8" name="Shape 8">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8658225" y="3543300"/>
          <a:ext cx="2790825" cy="4381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Anexo_  Hojas de Vida de los Indicadores MPI-MPDD</a:t>
          </a:r>
          <a:endParaRPr sz="1400"/>
        </a:p>
      </xdr:txBody>
    </xdr:sp>
    <xdr:clientData fLocksWithSheet="0"/>
  </xdr:oneCellAnchor>
  <xdr:oneCellAnchor>
    <xdr:from>
      <xdr:col>14</xdr:col>
      <xdr:colOff>142875</xdr:colOff>
      <xdr:row>17</xdr:row>
      <xdr:rowOff>228600</xdr:rowOff>
    </xdr:from>
    <xdr:ext cx="2771775" cy="447675"/>
    <xdr:sp macro="" textlink="">
      <xdr:nvSpPr>
        <xdr:cNvPr id="9" name="Shape 9">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8686800" y="6010275"/>
          <a:ext cx="2771775" cy="4476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6.  Territorialización</a:t>
          </a:r>
          <a:endParaRPr sz="1400"/>
        </a:p>
      </xdr:txBody>
    </xdr:sp>
    <xdr:clientData fLocksWithSheet="0"/>
  </xdr:oneCellAnchor>
  <xdr:oneCellAnchor>
    <xdr:from>
      <xdr:col>1</xdr:col>
      <xdr:colOff>171450</xdr:colOff>
      <xdr:row>0</xdr:row>
      <xdr:rowOff>247650</xdr:rowOff>
    </xdr:from>
    <xdr:ext cx="847725" cy="7239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7" cstate="print"/>
        <a:stretch>
          <a:fillRect/>
        </a:stretch>
      </xdr:blipFill>
      <xdr:spPr>
        <a:xfrm>
          <a:off x="600075" y="247650"/>
          <a:ext cx="847725" cy="7239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342899</xdr:colOff>
      <xdr:row>0</xdr:row>
      <xdr:rowOff>57149</xdr:rowOff>
    </xdr:from>
    <xdr:ext cx="771526" cy="628651"/>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342899" y="57149"/>
          <a:ext cx="771526" cy="628651"/>
        </a:xfrm>
        <a:prstGeom prst="rect">
          <a:avLst/>
        </a:prstGeom>
        <a:noFill/>
      </xdr:spPr>
    </xdr:pic>
    <xdr:clientData fLocksWithSheet="0"/>
  </xdr:oneCellAnchor>
  <xdr:oneCellAnchor>
    <xdr:from>
      <xdr:col>0</xdr:col>
      <xdr:colOff>285750</xdr:colOff>
      <xdr:row>40</xdr:row>
      <xdr:rowOff>66675</xdr:rowOff>
    </xdr:from>
    <xdr:ext cx="619125" cy="666750"/>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285750</xdr:colOff>
      <xdr:row>80</xdr:row>
      <xdr:rowOff>66675</xdr:rowOff>
    </xdr:from>
    <xdr:ext cx="619125" cy="666750"/>
    <xdr:pic>
      <xdr:nvPicPr>
        <xdr:cNvPr id="4" name="image4.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285750</xdr:colOff>
      <xdr:row>120</xdr:row>
      <xdr:rowOff>66675</xdr:rowOff>
    </xdr:from>
    <xdr:ext cx="619125" cy="666750"/>
    <xdr:pic>
      <xdr:nvPicPr>
        <xdr:cNvPr id="5" name="image5.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285750</xdr:colOff>
      <xdr:row>160</xdr:row>
      <xdr:rowOff>66675</xdr:rowOff>
    </xdr:from>
    <xdr:ext cx="619125" cy="666750"/>
    <xdr:pic>
      <xdr:nvPicPr>
        <xdr:cNvPr id="6" name="image6.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285750</xdr:colOff>
      <xdr:row>200</xdr:row>
      <xdr:rowOff>66675</xdr:rowOff>
    </xdr:from>
    <xdr:ext cx="619125" cy="666750"/>
    <xdr:pic>
      <xdr:nvPicPr>
        <xdr:cNvPr id="7" name="image7.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285750</xdr:colOff>
      <xdr:row>241</xdr:row>
      <xdr:rowOff>66675</xdr:rowOff>
    </xdr:from>
    <xdr:ext cx="619125" cy="666750"/>
    <xdr:pic>
      <xdr:nvPicPr>
        <xdr:cNvPr id="8" name="image8.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285750</xdr:colOff>
      <xdr:row>281</xdr:row>
      <xdr:rowOff>66675</xdr:rowOff>
    </xdr:from>
    <xdr:ext cx="619125" cy="666750"/>
    <xdr:pic>
      <xdr:nvPicPr>
        <xdr:cNvPr id="9" name="image9.pn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285750</xdr:colOff>
      <xdr:row>321</xdr:row>
      <xdr:rowOff>66675</xdr:rowOff>
    </xdr:from>
    <xdr:ext cx="619125" cy="666750"/>
    <xdr:pic>
      <xdr:nvPicPr>
        <xdr:cNvPr id="10" name="image10.png">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285750</xdr:colOff>
      <xdr:row>361</xdr:row>
      <xdr:rowOff>66675</xdr:rowOff>
    </xdr:from>
    <xdr:ext cx="619125" cy="666750"/>
    <xdr:pic>
      <xdr:nvPicPr>
        <xdr:cNvPr id="11" name="image11.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285750</xdr:colOff>
      <xdr:row>401</xdr:row>
      <xdr:rowOff>66675</xdr:rowOff>
    </xdr:from>
    <xdr:ext cx="619125" cy="666750"/>
    <xdr:pic>
      <xdr:nvPicPr>
        <xdr:cNvPr id="12" name="image12.png">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285750</xdr:colOff>
      <xdr:row>441</xdr:row>
      <xdr:rowOff>66675</xdr:rowOff>
    </xdr:from>
    <xdr:ext cx="619125" cy="666750"/>
    <xdr:pic>
      <xdr:nvPicPr>
        <xdr:cNvPr id="13" name="image13.png">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285750</xdr:colOff>
      <xdr:row>481</xdr:row>
      <xdr:rowOff>66675</xdr:rowOff>
    </xdr:from>
    <xdr:ext cx="619125" cy="666750"/>
    <xdr:pic>
      <xdr:nvPicPr>
        <xdr:cNvPr id="14" name="image14.png">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247650</xdr:colOff>
      <xdr:row>521</xdr:row>
      <xdr:rowOff>57150</xdr:rowOff>
    </xdr:from>
    <xdr:ext cx="676275" cy="733425"/>
    <xdr:pic>
      <xdr:nvPicPr>
        <xdr:cNvPr id="15" name="image15.png">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1" cstate="print"/>
        <a:stretch>
          <a:fillRect/>
        </a:stretch>
      </xdr:blipFill>
      <xdr:spPr>
        <a:xfrm>
          <a:off x="247650" y="151580850"/>
          <a:ext cx="676275" cy="733425"/>
        </a:xfrm>
        <a:prstGeom prst="rect">
          <a:avLst/>
        </a:prstGeom>
        <a:noFill/>
      </xdr:spPr>
    </xdr:pic>
    <xdr:clientData fLocksWithSheet="0"/>
  </xdr:oneCellAnchor>
  <xdr:oneCellAnchor>
    <xdr:from>
      <xdr:col>0</xdr:col>
      <xdr:colOff>276225</xdr:colOff>
      <xdr:row>561</xdr:row>
      <xdr:rowOff>28575</xdr:rowOff>
    </xdr:from>
    <xdr:ext cx="676275" cy="733425"/>
    <xdr:pic>
      <xdr:nvPicPr>
        <xdr:cNvPr id="16" name="image16.png">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276225</xdr:colOff>
      <xdr:row>601</xdr:row>
      <xdr:rowOff>28575</xdr:rowOff>
    </xdr:from>
    <xdr:ext cx="676275" cy="733425"/>
    <xdr:pic>
      <xdr:nvPicPr>
        <xdr:cNvPr id="17" name="image17.png">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19</xdr:row>
      <xdr:rowOff>0</xdr:rowOff>
    </xdr:from>
    <xdr:ext cx="38100" cy="9525"/>
    <xdr:pic>
      <xdr:nvPicPr>
        <xdr:cNvPr id="2" name="image18.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3" name="image19.png">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4" name="image20.png">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5" name="image21.png">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6" name="image22.png">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7" name="image23.png">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8" name="image24.png">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9" name="image25.png">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0" name="image26.png">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1" name="image27.png">
          <a:extLst>
            <a:ext uri="{FF2B5EF4-FFF2-40B4-BE49-F238E27FC236}">
              <a16:creationId xmlns:a16="http://schemas.microsoft.com/office/drawing/2014/main" id="{00000000-0008-0000-08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2" name="image28.png">
          <a:extLst>
            <a:ext uri="{FF2B5EF4-FFF2-40B4-BE49-F238E27FC236}">
              <a16:creationId xmlns:a16="http://schemas.microsoft.com/office/drawing/2014/main" id="{00000000-0008-0000-08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3" name="image29.png">
          <a:extLst>
            <a:ext uri="{FF2B5EF4-FFF2-40B4-BE49-F238E27FC236}">
              <a16:creationId xmlns:a16="http://schemas.microsoft.com/office/drawing/2014/main" id="{00000000-0008-0000-08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4" name="image30.png">
          <a:extLst>
            <a:ext uri="{FF2B5EF4-FFF2-40B4-BE49-F238E27FC236}">
              <a16:creationId xmlns:a16="http://schemas.microsoft.com/office/drawing/2014/main" id="{00000000-0008-0000-08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5" name="image31.png">
          <a:extLst>
            <a:ext uri="{FF2B5EF4-FFF2-40B4-BE49-F238E27FC236}">
              <a16:creationId xmlns:a16="http://schemas.microsoft.com/office/drawing/2014/main" id="{00000000-0008-0000-08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25</xdr:col>
      <xdr:colOff>0</xdr:colOff>
      <xdr:row>1</xdr:row>
      <xdr:rowOff>0</xdr:rowOff>
    </xdr:from>
    <xdr:ext cx="38100" cy="9525"/>
    <xdr:pic>
      <xdr:nvPicPr>
        <xdr:cNvPr id="2" name="image32.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3" name="image33.png">
          <a:extLst>
            <a:ext uri="{FF2B5EF4-FFF2-40B4-BE49-F238E27FC236}">
              <a16:creationId xmlns:a16="http://schemas.microsoft.com/office/drawing/2014/main" id="{00000000-0008-0000-0B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4" name="image34.png">
          <a:extLst>
            <a:ext uri="{FF2B5EF4-FFF2-40B4-BE49-F238E27FC236}">
              <a16:creationId xmlns:a16="http://schemas.microsoft.com/office/drawing/2014/main" id="{00000000-0008-0000-0B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5" name="image35.png">
          <a:extLst>
            <a:ext uri="{FF2B5EF4-FFF2-40B4-BE49-F238E27FC236}">
              <a16:creationId xmlns:a16="http://schemas.microsoft.com/office/drawing/2014/main" id="{00000000-0008-0000-0B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 name="image36.png">
          <a:extLst>
            <a:ext uri="{FF2B5EF4-FFF2-40B4-BE49-F238E27FC236}">
              <a16:creationId xmlns:a16="http://schemas.microsoft.com/office/drawing/2014/main" id="{00000000-0008-0000-0B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 name="image37.png">
          <a:extLst>
            <a:ext uri="{FF2B5EF4-FFF2-40B4-BE49-F238E27FC236}">
              <a16:creationId xmlns:a16="http://schemas.microsoft.com/office/drawing/2014/main" id="{00000000-0008-0000-0B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 name="image38.png">
          <a:extLst>
            <a:ext uri="{FF2B5EF4-FFF2-40B4-BE49-F238E27FC236}">
              <a16:creationId xmlns:a16="http://schemas.microsoft.com/office/drawing/2014/main" id="{00000000-0008-0000-0B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9" name="image39.png">
          <a:extLst>
            <a:ext uri="{FF2B5EF4-FFF2-40B4-BE49-F238E27FC236}">
              <a16:creationId xmlns:a16="http://schemas.microsoft.com/office/drawing/2014/main" id="{00000000-0008-0000-0B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0" name="image40.png">
          <a:extLst>
            <a:ext uri="{FF2B5EF4-FFF2-40B4-BE49-F238E27FC236}">
              <a16:creationId xmlns:a16="http://schemas.microsoft.com/office/drawing/2014/main" id="{00000000-0008-0000-0B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1" name="image41.png">
          <a:extLst>
            <a:ext uri="{FF2B5EF4-FFF2-40B4-BE49-F238E27FC236}">
              <a16:creationId xmlns:a16="http://schemas.microsoft.com/office/drawing/2014/main" id="{00000000-0008-0000-0B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2" name="image42.png">
          <a:extLst>
            <a:ext uri="{FF2B5EF4-FFF2-40B4-BE49-F238E27FC236}">
              <a16:creationId xmlns:a16="http://schemas.microsoft.com/office/drawing/2014/main" id="{00000000-0008-0000-0B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3" name="image43.png">
          <a:extLst>
            <a:ext uri="{FF2B5EF4-FFF2-40B4-BE49-F238E27FC236}">
              <a16:creationId xmlns:a16="http://schemas.microsoft.com/office/drawing/2014/main" id="{00000000-0008-0000-0B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4" name="image44.png">
          <a:extLst>
            <a:ext uri="{FF2B5EF4-FFF2-40B4-BE49-F238E27FC236}">
              <a16:creationId xmlns:a16="http://schemas.microsoft.com/office/drawing/2014/main" id="{00000000-0008-0000-0B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5" name="image45.png">
          <a:extLst>
            <a:ext uri="{FF2B5EF4-FFF2-40B4-BE49-F238E27FC236}">
              <a16:creationId xmlns:a16="http://schemas.microsoft.com/office/drawing/2014/main" id="{00000000-0008-0000-0B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6" name="image46.png">
          <a:extLst>
            <a:ext uri="{FF2B5EF4-FFF2-40B4-BE49-F238E27FC236}">
              <a16:creationId xmlns:a16="http://schemas.microsoft.com/office/drawing/2014/main" id="{00000000-0008-0000-0B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 name="image47.png">
          <a:extLst>
            <a:ext uri="{FF2B5EF4-FFF2-40B4-BE49-F238E27FC236}">
              <a16:creationId xmlns:a16="http://schemas.microsoft.com/office/drawing/2014/main" id="{00000000-0008-0000-0B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 name="image48.png">
          <a:extLst>
            <a:ext uri="{FF2B5EF4-FFF2-40B4-BE49-F238E27FC236}">
              <a16:creationId xmlns:a16="http://schemas.microsoft.com/office/drawing/2014/main" id="{00000000-0008-0000-0B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 name="image49.png">
          <a:extLst>
            <a:ext uri="{FF2B5EF4-FFF2-40B4-BE49-F238E27FC236}">
              <a16:creationId xmlns:a16="http://schemas.microsoft.com/office/drawing/2014/main" id="{00000000-0008-0000-0B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0" name="image50.png">
          <a:extLst>
            <a:ext uri="{FF2B5EF4-FFF2-40B4-BE49-F238E27FC236}">
              <a16:creationId xmlns:a16="http://schemas.microsoft.com/office/drawing/2014/main" id="{00000000-0008-0000-0B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1" name="image51.png">
          <a:extLst>
            <a:ext uri="{FF2B5EF4-FFF2-40B4-BE49-F238E27FC236}">
              <a16:creationId xmlns:a16="http://schemas.microsoft.com/office/drawing/2014/main" id="{00000000-0008-0000-0B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2" name="image52.png">
          <a:extLst>
            <a:ext uri="{FF2B5EF4-FFF2-40B4-BE49-F238E27FC236}">
              <a16:creationId xmlns:a16="http://schemas.microsoft.com/office/drawing/2014/main" id="{00000000-0008-0000-0B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3" name="image53.png">
          <a:extLst>
            <a:ext uri="{FF2B5EF4-FFF2-40B4-BE49-F238E27FC236}">
              <a16:creationId xmlns:a16="http://schemas.microsoft.com/office/drawing/2014/main" id="{00000000-0008-0000-0B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4" name="image54.png">
          <a:extLst>
            <a:ext uri="{FF2B5EF4-FFF2-40B4-BE49-F238E27FC236}">
              <a16:creationId xmlns:a16="http://schemas.microsoft.com/office/drawing/2014/main" id="{00000000-0008-0000-0B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5" name="image55.png">
          <a:extLst>
            <a:ext uri="{FF2B5EF4-FFF2-40B4-BE49-F238E27FC236}">
              <a16:creationId xmlns:a16="http://schemas.microsoft.com/office/drawing/2014/main" id="{00000000-0008-0000-0B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6" name="image56.png">
          <a:extLst>
            <a:ext uri="{FF2B5EF4-FFF2-40B4-BE49-F238E27FC236}">
              <a16:creationId xmlns:a16="http://schemas.microsoft.com/office/drawing/2014/main" id="{00000000-0008-0000-0B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7" name="image57.png">
          <a:extLst>
            <a:ext uri="{FF2B5EF4-FFF2-40B4-BE49-F238E27FC236}">
              <a16:creationId xmlns:a16="http://schemas.microsoft.com/office/drawing/2014/main" id="{00000000-0008-0000-0B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8" name="image58.png">
          <a:extLst>
            <a:ext uri="{FF2B5EF4-FFF2-40B4-BE49-F238E27FC236}">
              <a16:creationId xmlns:a16="http://schemas.microsoft.com/office/drawing/2014/main" id="{00000000-0008-0000-0B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9" name="image59.png">
          <a:extLst>
            <a:ext uri="{FF2B5EF4-FFF2-40B4-BE49-F238E27FC236}">
              <a16:creationId xmlns:a16="http://schemas.microsoft.com/office/drawing/2014/main" id="{00000000-0008-0000-0B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0" name="image60.png">
          <a:extLst>
            <a:ext uri="{FF2B5EF4-FFF2-40B4-BE49-F238E27FC236}">
              <a16:creationId xmlns:a16="http://schemas.microsoft.com/office/drawing/2014/main" id="{00000000-0008-0000-0B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1" name="image61.png">
          <a:extLst>
            <a:ext uri="{FF2B5EF4-FFF2-40B4-BE49-F238E27FC236}">
              <a16:creationId xmlns:a16="http://schemas.microsoft.com/office/drawing/2014/main" id="{00000000-0008-0000-0B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2" name="image62.png">
          <a:extLst>
            <a:ext uri="{FF2B5EF4-FFF2-40B4-BE49-F238E27FC236}">
              <a16:creationId xmlns:a16="http://schemas.microsoft.com/office/drawing/2014/main" id="{00000000-0008-0000-0B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3" name="image63.png">
          <a:extLst>
            <a:ext uri="{FF2B5EF4-FFF2-40B4-BE49-F238E27FC236}">
              <a16:creationId xmlns:a16="http://schemas.microsoft.com/office/drawing/2014/main" id="{00000000-0008-0000-0B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4" name="image64.png">
          <a:extLst>
            <a:ext uri="{FF2B5EF4-FFF2-40B4-BE49-F238E27FC236}">
              <a16:creationId xmlns:a16="http://schemas.microsoft.com/office/drawing/2014/main" id="{00000000-0008-0000-0B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5" name="image65.png">
          <a:extLst>
            <a:ext uri="{FF2B5EF4-FFF2-40B4-BE49-F238E27FC236}">
              <a16:creationId xmlns:a16="http://schemas.microsoft.com/office/drawing/2014/main" id="{00000000-0008-0000-0B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6" name="image66.png">
          <a:extLst>
            <a:ext uri="{FF2B5EF4-FFF2-40B4-BE49-F238E27FC236}">
              <a16:creationId xmlns:a16="http://schemas.microsoft.com/office/drawing/2014/main" id="{00000000-0008-0000-0B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7" name="image67.png">
          <a:extLst>
            <a:ext uri="{FF2B5EF4-FFF2-40B4-BE49-F238E27FC236}">
              <a16:creationId xmlns:a16="http://schemas.microsoft.com/office/drawing/2014/main" id="{00000000-0008-0000-0B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8" name="image68.png">
          <a:extLst>
            <a:ext uri="{FF2B5EF4-FFF2-40B4-BE49-F238E27FC236}">
              <a16:creationId xmlns:a16="http://schemas.microsoft.com/office/drawing/2014/main" id="{00000000-0008-0000-0B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9" name="image69.png">
          <a:extLst>
            <a:ext uri="{FF2B5EF4-FFF2-40B4-BE49-F238E27FC236}">
              <a16:creationId xmlns:a16="http://schemas.microsoft.com/office/drawing/2014/main" id="{00000000-0008-0000-0B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0" name="image70.png">
          <a:extLst>
            <a:ext uri="{FF2B5EF4-FFF2-40B4-BE49-F238E27FC236}">
              <a16:creationId xmlns:a16="http://schemas.microsoft.com/office/drawing/2014/main" id="{00000000-0008-0000-0B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1" name="image71.png">
          <a:extLst>
            <a:ext uri="{FF2B5EF4-FFF2-40B4-BE49-F238E27FC236}">
              <a16:creationId xmlns:a16="http://schemas.microsoft.com/office/drawing/2014/main" id="{00000000-0008-0000-0B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2" name="image72.png">
          <a:extLst>
            <a:ext uri="{FF2B5EF4-FFF2-40B4-BE49-F238E27FC236}">
              <a16:creationId xmlns:a16="http://schemas.microsoft.com/office/drawing/2014/main" id="{00000000-0008-0000-0B00-00002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3" name="image73.png">
          <a:extLst>
            <a:ext uri="{FF2B5EF4-FFF2-40B4-BE49-F238E27FC236}">
              <a16:creationId xmlns:a16="http://schemas.microsoft.com/office/drawing/2014/main" id="{00000000-0008-0000-0B00-00002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4" name="image74.png">
          <a:extLst>
            <a:ext uri="{FF2B5EF4-FFF2-40B4-BE49-F238E27FC236}">
              <a16:creationId xmlns:a16="http://schemas.microsoft.com/office/drawing/2014/main" id="{00000000-0008-0000-0B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5" name="image75.png">
          <a:extLst>
            <a:ext uri="{FF2B5EF4-FFF2-40B4-BE49-F238E27FC236}">
              <a16:creationId xmlns:a16="http://schemas.microsoft.com/office/drawing/2014/main" id="{00000000-0008-0000-0B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6" name="image76.png">
          <a:extLst>
            <a:ext uri="{FF2B5EF4-FFF2-40B4-BE49-F238E27FC236}">
              <a16:creationId xmlns:a16="http://schemas.microsoft.com/office/drawing/2014/main" id="{00000000-0008-0000-0B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7" name="image77.png">
          <a:extLst>
            <a:ext uri="{FF2B5EF4-FFF2-40B4-BE49-F238E27FC236}">
              <a16:creationId xmlns:a16="http://schemas.microsoft.com/office/drawing/2014/main" id="{00000000-0008-0000-0B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8" name="image78.png">
          <a:extLst>
            <a:ext uri="{FF2B5EF4-FFF2-40B4-BE49-F238E27FC236}">
              <a16:creationId xmlns:a16="http://schemas.microsoft.com/office/drawing/2014/main" id="{00000000-0008-0000-0B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9" name="image79.png">
          <a:extLst>
            <a:ext uri="{FF2B5EF4-FFF2-40B4-BE49-F238E27FC236}">
              <a16:creationId xmlns:a16="http://schemas.microsoft.com/office/drawing/2014/main" id="{00000000-0008-0000-0B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0" name="image80.png">
          <a:extLst>
            <a:ext uri="{FF2B5EF4-FFF2-40B4-BE49-F238E27FC236}">
              <a16:creationId xmlns:a16="http://schemas.microsoft.com/office/drawing/2014/main" id="{00000000-0008-0000-0B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1" name="image81.png">
          <a:extLst>
            <a:ext uri="{FF2B5EF4-FFF2-40B4-BE49-F238E27FC236}">
              <a16:creationId xmlns:a16="http://schemas.microsoft.com/office/drawing/2014/main" id="{00000000-0008-0000-0B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2" name="image82.png">
          <a:extLst>
            <a:ext uri="{FF2B5EF4-FFF2-40B4-BE49-F238E27FC236}">
              <a16:creationId xmlns:a16="http://schemas.microsoft.com/office/drawing/2014/main" id="{00000000-0008-0000-0B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3" name="image83.png">
          <a:extLst>
            <a:ext uri="{FF2B5EF4-FFF2-40B4-BE49-F238E27FC236}">
              <a16:creationId xmlns:a16="http://schemas.microsoft.com/office/drawing/2014/main" id="{00000000-0008-0000-0B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4" name="image84.png">
          <a:extLst>
            <a:ext uri="{FF2B5EF4-FFF2-40B4-BE49-F238E27FC236}">
              <a16:creationId xmlns:a16="http://schemas.microsoft.com/office/drawing/2014/main" id="{00000000-0008-0000-0B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5" name="image85.png">
          <a:extLst>
            <a:ext uri="{FF2B5EF4-FFF2-40B4-BE49-F238E27FC236}">
              <a16:creationId xmlns:a16="http://schemas.microsoft.com/office/drawing/2014/main" id="{00000000-0008-0000-0B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6" name="image86.png">
          <a:extLst>
            <a:ext uri="{FF2B5EF4-FFF2-40B4-BE49-F238E27FC236}">
              <a16:creationId xmlns:a16="http://schemas.microsoft.com/office/drawing/2014/main" id="{00000000-0008-0000-0B00-00003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7" name="image87.png">
          <a:extLst>
            <a:ext uri="{FF2B5EF4-FFF2-40B4-BE49-F238E27FC236}">
              <a16:creationId xmlns:a16="http://schemas.microsoft.com/office/drawing/2014/main" id="{00000000-0008-0000-0B00-00003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58" name="image88.png">
          <a:extLst>
            <a:ext uri="{FF2B5EF4-FFF2-40B4-BE49-F238E27FC236}">
              <a16:creationId xmlns:a16="http://schemas.microsoft.com/office/drawing/2014/main" id="{00000000-0008-0000-0B00-00003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59" name="image89.png">
          <a:extLst>
            <a:ext uri="{FF2B5EF4-FFF2-40B4-BE49-F238E27FC236}">
              <a16:creationId xmlns:a16="http://schemas.microsoft.com/office/drawing/2014/main" id="{00000000-0008-0000-0B00-00003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0" name="image90.png">
          <a:extLst>
            <a:ext uri="{FF2B5EF4-FFF2-40B4-BE49-F238E27FC236}">
              <a16:creationId xmlns:a16="http://schemas.microsoft.com/office/drawing/2014/main" id="{00000000-0008-0000-0B00-00003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1" name="image91.png">
          <a:extLst>
            <a:ext uri="{FF2B5EF4-FFF2-40B4-BE49-F238E27FC236}">
              <a16:creationId xmlns:a16="http://schemas.microsoft.com/office/drawing/2014/main" id="{00000000-0008-0000-0B00-00003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2" name="image92.png">
          <a:extLst>
            <a:ext uri="{FF2B5EF4-FFF2-40B4-BE49-F238E27FC236}">
              <a16:creationId xmlns:a16="http://schemas.microsoft.com/office/drawing/2014/main" id="{00000000-0008-0000-0B00-00003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3" name="image93.png">
          <a:extLst>
            <a:ext uri="{FF2B5EF4-FFF2-40B4-BE49-F238E27FC236}">
              <a16:creationId xmlns:a16="http://schemas.microsoft.com/office/drawing/2014/main" id="{00000000-0008-0000-0B00-00003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4" name="image94.png">
          <a:extLst>
            <a:ext uri="{FF2B5EF4-FFF2-40B4-BE49-F238E27FC236}">
              <a16:creationId xmlns:a16="http://schemas.microsoft.com/office/drawing/2014/main" id="{00000000-0008-0000-0B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5" name="image95.png">
          <a:extLst>
            <a:ext uri="{FF2B5EF4-FFF2-40B4-BE49-F238E27FC236}">
              <a16:creationId xmlns:a16="http://schemas.microsoft.com/office/drawing/2014/main" id="{00000000-0008-0000-0B00-00004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6" name="image96.png">
          <a:extLst>
            <a:ext uri="{FF2B5EF4-FFF2-40B4-BE49-F238E27FC236}">
              <a16:creationId xmlns:a16="http://schemas.microsoft.com/office/drawing/2014/main" id="{00000000-0008-0000-0B00-00004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7" name="image97.png">
          <a:extLst>
            <a:ext uri="{FF2B5EF4-FFF2-40B4-BE49-F238E27FC236}">
              <a16:creationId xmlns:a16="http://schemas.microsoft.com/office/drawing/2014/main" id="{00000000-0008-0000-0B00-00004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8" name="image98.png">
          <a:extLst>
            <a:ext uri="{FF2B5EF4-FFF2-40B4-BE49-F238E27FC236}">
              <a16:creationId xmlns:a16="http://schemas.microsoft.com/office/drawing/2014/main" id="{00000000-0008-0000-0B00-00004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9" name="image99.png">
          <a:extLst>
            <a:ext uri="{FF2B5EF4-FFF2-40B4-BE49-F238E27FC236}">
              <a16:creationId xmlns:a16="http://schemas.microsoft.com/office/drawing/2014/main" id="{00000000-0008-0000-0B00-00004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0" name="image100.png">
          <a:extLst>
            <a:ext uri="{FF2B5EF4-FFF2-40B4-BE49-F238E27FC236}">
              <a16:creationId xmlns:a16="http://schemas.microsoft.com/office/drawing/2014/main" id="{00000000-0008-0000-0B00-00004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1" name="image101.png">
          <a:extLst>
            <a:ext uri="{FF2B5EF4-FFF2-40B4-BE49-F238E27FC236}">
              <a16:creationId xmlns:a16="http://schemas.microsoft.com/office/drawing/2014/main" id="{00000000-0008-0000-0B00-00004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2" name="image102.png">
          <a:extLst>
            <a:ext uri="{FF2B5EF4-FFF2-40B4-BE49-F238E27FC236}">
              <a16:creationId xmlns:a16="http://schemas.microsoft.com/office/drawing/2014/main" id="{00000000-0008-0000-0B00-00004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3" name="image103.png">
          <a:extLst>
            <a:ext uri="{FF2B5EF4-FFF2-40B4-BE49-F238E27FC236}">
              <a16:creationId xmlns:a16="http://schemas.microsoft.com/office/drawing/2014/main" id="{00000000-0008-0000-0B00-00004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4" name="image104.png">
          <a:extLst>
            <a:ext uri="{FF2B5EF4-FFF2-40B4-BE49-F238E27FC236}">
              <a16:creationId xmlns:a16="http://schemas.microsoft.com/office/drawing/2014/main" id="{00000000-0008-0000-0B00-00004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5" name="image105.png">
          <a:extLst>
            <a:ext uri="{FF2B5EF4-FFF2-40B4-BE49-F238E27FC236}">
              <a16:creationId xmlns:a16="http://schemas.microsoft.com/office/drawing/2014/main" id="{00000000-0008-0000-0B00-00004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6" name="image106.png">
          <a:extLst>
            <a:ext uri="{FF2B5EF4-FFF2-40B4-BE49-F238E27FC236}">
              <a16:creationId xmlns:a16="http://schemas.microsoft.com/office/drawing/2014/main" id="{00000000-0008-0000-0B00-00004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7" name="image107.png">
          <a:extLst>
            <a:ext uri="{FF2B5EF4-FFF2-40B4-BE49-F238E27FC236}">
              <a16:creationId xmlns:a16="http://schemas.microsoft.com/office/drawing/2014/main" id="{00000000-0008-0000-0B00-00004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8" name="image108.png">
          <a:extLst>
            <a:ext uri="{FF2B5EF4-FFF2-40B4-BE49-F238E27FC236}">
              <a16:creationId xmlns:a16="http://schemas.microsoft.com/office/drawing/2014/main" id="{00000000-0008-0000-0B00-00004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9" name="image109.png">
          <a:extLst>
            <a:ext uri="{FF2B5EF4-FFF2-40B4-BE49-F238E27FC236}">
              <a16:creationId xmlns:a16="http://schemas.microsoft.com/office/drawing/2014/main" id="{00000000-0008-0000-0B00-00004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0" name="image110.png">
          <a:extLst>
            <a:ext uri="{FF2B5EF4-FFF2-40B4-BE49-F238E27FC236}">
              <a16:creationId xmlns:a16="http://schemas.microsoft.com/office/drawing/2014/main" id="{00000000-0008-0000-0B00-00005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1" name="image111.png">
          <a:extLst>
            <a:ext uri="{FF2B5EF4-FFF2-40B4-BE49-F238E27FC236}">
              <a16:creationId xmlns:a16="http://schemas.microsoft.com/office/drawing/2014/main" id="{00000000-0008-0000-0B00-00005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2" name="image112.png">
          <a:extLst>
            <a:ext uri="{FF2B5EF4-FFF2-40B4-BE49-F238E27FC236}">
              <a16:creationId xmlns:a16="http://schemas.microsoft.com/office/drawing/2014/main" id="{00000000-0008-0000-0B00-00005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3" name="image113.png">
          <a:extLst>
            <a:ext uri="{FF2B5EF4-FFF2-40B4-BE49-F238E27FC236}">
              <a16:creationId xmlns:a16="http://schemas.microsoft.com/office/drawing/2014/main" id="{00000000-0008-0000-0B00-00005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4" name="image114.png">
          <a:extLst>
            <a:ext uri="{FF2B5EF4-FFF2-40B4-BE49-F238E27FC236}">
              <a16:creationId xmlns:a16="http://schemas.microsoft.com/office/drawing/2014/main" id="{00000000-0008-0000-0B00-00005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5" name="image115.png">
          <a:extLst>
            <a:ext uri="{FF2B5EF4-FFF2-40B4-BE49-F238E27FC236}">
              <a16:creationId xmlns:a16="http://schemas.microsoft.com/office/drawing/2014/main" id="{00000000-0008-0000-0B00-00005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86" name="image116.png">
          <a:extLst>
            <a:ext uri="{FF2B5EF4-FFF2-40B4-BE49-F238E27FC236}">
              <a16:creationId xmlns:a16="http://schemas.microsoft.com/office/drawing/2014/main" id="{00000000-0008-0000-0B00-00005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87" name="image117.png">
          <a:extLst>
            <a:ext uri="{FF2B5EF4-FFF2-40B4-BE49-F238E27FC236}">
              <a16:creationId xmlns:a16="http://schemas.microsoft.com/office/drawing/2014/main" id="{00000000-0008-0000-0B00-00005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88" name="image118.png">
          <a:extLst>
            <a:ext uri="{FF2B5EF4-FFF2-40B4-BE49-F238E27FC236}">
              <a16:creationId xmlns:a16="http://schemas.microsoft.com/office/drawing/2014/main" id="{00000000-0008-0000-0B00-00005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89" name="image119.png">
          <a:extLst>
            <a:ext uri="{FF2B5EF4-FFF2-40B4-BE49-F238E27FC236}">
              <a16:creationId xmlns:a16="http://schemas.microsoft.com/office/drawing/2014/main" id="{00000000-0008-0000-0B00-00005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0" name="image120.png">
          <a:extLst>
            <a:ext uri="{FF2B5EF4-FFF2-40B4-BE49-F238E27FC236}">
              <a16:creationId xmlns:a16="http://schemas.microsoft.com/office/drawing/2014/main" id="{00000000-0008-0000-0B00-00005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1" name="image121.png">
          <a:extLst>
            <a:ext uri="{FF2B5EF4-FFF2-40B4-BE49-F238E27FC236}">
              <a16:creationId xmlns:a16="http://schemas.microsoft.com/office/drawing/2014/main" id="{00000000-0008-0000-0B00-00005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2" name="image122.png">
          <a:extLst>
            <a:ext uri="{FF2B5EF4-FFF2-40B4-BE49-F238E27FC236}">
              <a16:creationId xmlns:a16="http://schemas.microsoft.com/office/drawing/2014/main" id="{00000000-0008-0000-0B00-00005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3" name="image123.png">
          <a:extLst>
            <a:ext uri="{FF2B5EF4-FFF2-40B4-BE49-F238E27FC236}">
              <a16:creationId xmlns:a16="http://schemas.microsoft.com/office/drawing/2014/main" id="{00000000-0008-0000-0B00-00005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4" name="image124.png">
          <a:extLst>
            <a:ext uri="{FF2B5EF4-FFF2-40B4-BE49-F238E27FC236}">
              <a16:creationId xmlns:a16="http://schemas.microsoft.com/office/drawing/2014/main" id="{00000000-0008-0000-0B00-00005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5" name="image125.png">
          <a:extLst>
            <a:ext uri="{FF2B5EF4-FFF2-40B4-BE49-F238E27FC236}">
              <a16:creationId xmlns:a16="http://schemas.microsoft.com/office/drawing/2014/main" id="{00000000-0008-0000-0B00-00005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6" name="image126.png">
          <a:extLst>
            <a:ext uri="{FF2B5EF4-FFF2-40B4-BE49-F238E27FC236}">
              <a16:creationId xmlns:a16="http://schemas.microsoft.com/office/drawing/2014/main" id="{00000000-0008-0000-0B00-00006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7" name="image127.png">
          <a:extLst>
            <a:ext uri="{FF2B5EF4-FFF2-40B4-BE49-F238E27FC236}">
              <a16:creationId xmlns:a16="http://schemas.microsoft.com/office/drawing/2014/main" id="{00000000-0008-0000-0B00-00006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8" name="image128.png">
          <a:extLst>
            <a:ext uri="{FF2B5EF4-FFF2-40B4-BE49-F238E27FC236}">
              <a16:creationId xmlns:a16="http://schemas.microsoft.com/office/drawing/2014/main" id="{00000000-0008-0000-0B00-00006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9" name="image129.png">
          <a:extLst>
            <a:ext uri="{FF2B5EF4-FFF2-40B4-BE49-F238E27FC236}">
              <a16:creationId xmlns:a16="http://schemas.microsoft.com/office/drawing/2014/main" id="{00000000-0008-0000-0B00-00006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0" name="image130.png">
          <a:extLst>
            <a:ext uri="{FF2B5EF4-FFF2-40B4-BE49-F238E27FC236}">
              <a16:creationId xmlns:a16="http://schemas.microsoft.com/office/drawing/2014/main" id="{00000000-0008-0000-0B00-00006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1" name="image131.png">
          <a:extLst>
            <a:ext uri="{FF2B5EF4-FFF2-40B4-BE49-F238E27FC236}">
              <a16:creationId xmlns:a16="http://schemas.microsoft.com/office/drawing/2014/main" id="{00000000-0008-0000-0B00-00006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2" name="image132.png">
          <a:extLst>
            <a:ext uri="{FF2B5EF4-FFF2-40B4-BE49-F238E27FC236}">
              <a16:creationId xmlns:a16="http://schemas.microsoft.com/office/drawing/2014/main" id="{00000000-0008-0000-0B00-00006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3" name="image133.png">
          <a:extLst>
            <a:ext uri="{FF2B5EF4-FFF2-40B4-BE49-F238E27FC236}">
              <a16:creationId xmlns:a16="http://schemas.microsoft.com/office/drawing/2014/main" id="{00000000-0008-0000-0B00-00006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4" name="image134.png">
          <a:extLst>
            <a:ext uri="{FF2B5EF4-FFF2-40B4-BE49-F238E27FC236}">
              <a16:creationId xmlns:a16="http://schemas.microsoft.com/office/drawing/2014/main" id="{00000000-0008-0000-0B00-00006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5" name="image135.png">
          <a:extLst>
            <a:ext uri="{FF2B5EF4-FFF2-40B4-BE49-F238E27FC236}">
              <a16:creationId xmlns:a16="http://schemas.microsoft.com/office/drawing/2014/main" id="{00000000-0008-0000-0B00-00006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6" name="image136.png">
          <a:extLst>
            <a:ext uri="{FF2B5EF4-FFF2-40B4-BE49-F238E27FC236}">
              <a16:creationId xmlns:a16="http://schemas.microsoft.com/office/drawing/2014/main" id="{00000000-0008-0000-0B00-00006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7" name="image137.png">
          <a:extLst>
            <a:ext uri="{FF2B5EF4-FFF2-40B4-BE49-F238E27FC236}">
              <a16:creationId xmlns:a16="http://schemas.microsoft.com/office/drawing/2014/main" id="{00000000-0008-0000-0B00-00006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8" name="image138.png">
          <a:extLst>
            <a:ext uri="{FF2B5EF4-FFF2-40B4-BE49-F238E27FC236}">
              <a16:creationId xmlns:a16="http://schemas.microsoft.com/office/drawing/2014/main" id="{00000000-0008-0000-0B00-00006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9" name="image139.png">
          <a:extLst>
            <a:ext uri="{FF2B5EF4-FFF2-40B4-BE49-F238E27FC236}">
              <a16:creationId xmlns:a16="http://schemas.microsoft.com/office/drawing/2014/main" id="{00000000-0008-0000-0B00-00006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0" name="image140.png">
          <a:extLst>
            <a:ext uri="{FF2B5EF4-FFF2-40B4-BE49-F238E27FC236}">
              <a16:creationId xmlns:a16="http://schemas.microsoft.com/office/drawing/2014/main" id="{00000000-0008-0000-0B00-00006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1" name="image141.png">
          <a:extLst>
            <a:ext uri="{FF2B5EF4-FFF2-40B4-BE49-F238E27FC236}">
              <a16:creationId xmlns:a16="http://schemas.microsoft.com/office/drawing/2014/main" id="{00000000-0008-0000-0B00-00006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2" name="image142.png">
          <a:extLst>
            <a:ext uri="{FF2B5EF4-FFF2-40B4-BE49-F238E27FC236}">
              <a16:creationId xmlns:a16="http://schemas.microsoft.com/office/drawing/2014/main" id="{00000000-0008-0000-0B00-00007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3" name="image143.png">
          <a:extLst>
            <a:ext uri="{FF2B5EF4-FFF2-40B4-BE49-F238E27FC236}">
              <a16:creationId xmlns:a16="http://schemas.microsoft.com/office/drawing/2014/main" id="{00000000-0008-0000-0B00-000071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14" name="image144.png">
          <a:extLst>
            <a:ext uri="{FF2B5EF4-FFF2-40B4-BE49-F238E27FC236}">
              <a16:creationId xmlns:a16="http://schemas.microsoft.com/office/drawing/2014/main" id="{00000000-0008-0000-0B00-00007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15" name="image145.png">
          <a:extLst>
            <a:ext uri="{FF2B5EF4-FFF2-40B4-BE49-F238E27FC236}">
              <a16:creationId xmlns:a16="http://schemas.microsoft.com/office/drawing/2014/main" id="{00000000-0008-0000-0B00-00007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16" name="image146.png">
          <a:extLst>
            <a:ext uri="{FF2B5EF4-FFF2-40B4-BE49-F238E27FC236}">
              <a16:creationId xmlns:a16="http://schemas.microsoft.com/office/drawing/2014/main" id="{00000000-0008-0000-0B00-00007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17" name="image147.png">
          <a:extLst>
            <a:ext uri="{FF2B5EF4-FFF2-40B4-BE49-F238E27FC236}">
              <a16:creationId xmlns:a16="http://schemas.microsoft.com/office/drawing/2014/main" id="{00000000-0008-0000-0B00-00007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18" name="image148.png">
          <a:extLst>
            <a:ext uri="{FF2B5EF4-FFF2-40B4-BE49-F238E27FC236}">
              <a16:creationId xmlns:a16="http://schemas.microsoft.com/office/drawing/2014/main" id="{00000000-0008-0000-0B00-00007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19" name="image149.png">
          <a:extLst>
            <a:ext uri="{FF2B5EF4-FFF2-40B4-BE49-F238E27FC236}">
              <a16:creationId xmlns:a16="http://schemas.microsoft.com/office/drawing/2014/main" id="{00000000-0008-0000-0B00-00007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20" name="image150.png">
          <a:extLst>
            <a:ext uri="{FF2B5EF4-FFF2-40B4-BE49-F238E27FC236}">
              <a16:creationId xmlns:a16="http://schemas.microsoft.com/office/drawing/2014/main" id="{00000000-0008-0000-0B00-00007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21" name="image151.png">
          <a:extLst>
            <a:ext uri="{FF2B5EF4-FFF2-40B4-BE49-F238E27FC236}">
              <a16:creationId xmlns:a16="http://schemas.microsoft.com/office/drawing/2014/main" id="{00000000-0008-0000-0B00-00007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22" name="image152.png">
          <a:extLst>
            <a:ext uri="{FF2B5EF4-FFF2-40B4-BE49-F238E27FC236}">
              <a16:creationId xmlns:a16="http://schemas.microsoft.com/office/drawing/2014/main" id="{00000000-0008-0000-0B00-00007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23" name="image153.png">
          <a:extLst>
            <a:ext uri="{FF2B5EF4-FFF2-40B4-BE49-F238E27FC236}">
              <a16:creationId xmlns:a16="http://schemas.microsoft.com/office/drawing/2014/main" id="{00000000-0008-0000-0B00-00007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24" name="image154.png">
          <a:extLst>
            <a:ext uri="{FF2B5EF4-FFF2-40B4-BE49-F238E27FC236}">
              <a16:creationId xmlns:a16="http://schemas.microsoft.com/office/drawing/2014/main" id="{00000000-0008-0000-0B00-00007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25" name="image155.png">
          <a:extLst>
            <a:ext uri="{FF2B5EF4-FFF2-40B4-BE49-F238E27FC236}">
              <a16:creationId xmlns:a16="http://schemas.microsoft.com/office/drawing/2014/main" id="{00000000-0008-0000-0B00-00007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26" name="image156.png">
          <a:extLst>
            <a:ext uri="{FF2B5EF4-FFF2-40B4-BE49-F238E27FC236}">
              <a16:creationId xmlns:a16="http://schemas.microsoft.com/office/drawing/2014/main" id="{00000000-0008-0000-0B00-00007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27" name="image157.png">
          <a:extLst>
            <a:ext uri="{FF2B5EF4-FFF2-40B4-BE49-F238E27FC236}">
              <a16:creationId xmlns:a16="http://schemas.microsoft.com/office/drawing/2014/main" id="{00000000-0008-0000-0B00-00007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28" name="image158.png">
          <a:extLst>
            <a:ext uri="{FF2B5EF4-FFF2-40B4-BE49-F238E27FC236}">
              <a16:creationId xmlns:a16="http://schemas.microsoft.com/office/drawing/2014/main" id="{00000000-0008-0000-0B00-00008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29" name="image159.png">
          <a:extLst>
            <a:ext uri="{FF2B5EF4-FFF2-40B4-BE49-F238E27FC236}">
              <a16:creationId xmlns:a16="http://schemas.microsoft.com/office/drawing/2014/main" id="{00000000-0008-0000-0B00-00008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30" name="image160.png">
          <a:extLst>
            <a:ext uri="{FF2B5EF4-FFF2-40B4-BE49-F238E27FC236}">
              <a16:creationId xmlns:a16="http://schemas.microsoft.com/office/drawing/2014/main" id="{00000000-0008-0000-0B00-00008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31" name="image161.png">
          <a:extLst>
            <a:ext uri="{FF2B5EF4-FFF2-40B4-BE49-F238E27FC236}">
              <a16:creationId xmlns:a16="http://schemas.microsoft.com/office/drawing/2014/main" id="{00000000-0008-0000-0B00-00008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32" name="image162.png">
          <a:extLst>
            <a:ext uri="{FF2B5EF4-FFF2-40B4-BE49-F238E27FC236}">
              <a16:creationId xmlns:a16="http://schemas.microsoft.com/office/drawing/2014/main" id="{00000000-0008-0000-0B00-00008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33" name="image163.png">
          <a:extLst>
            <a:ext uri="{FF2B5EF4-FFF2-40B4-BE49-F238E27FC236}">
              <a16:creationId xmlns:a16="http://schemas.microsoft.com/office/drawing/2014/main" id="{00000000-0008-0000-0B00-00008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34" name="image164.png">
          <a:extLst>
            <a:ext uri="{FF2B5EF4-FFF2-40B4-BE49-F238E27FC236}">
              <a16:creationId xmlns:a16="http://schemas.microsoft.com/office/drawing/2014/main" id="{00000000-0008-0000-0B00-00008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35" name="image165.png">
          <a:extLst>
            <a:ext uri="{FF2B5EF4-FFF2-40B4-BE49-F238E27FC236}">
              <a16:creationId xmlns:a16="http://schemas.microsoft.com/office/drawing/2014/main" id="{00000000-0008-0000-0B00-00008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36" name="image166.png">
          <a:extLst>
            <a:ext uri="{FF2B5EF4-FFF2-40B4-BE49-F238E27FC236}">
              <a16:creationId xmlns:a16="http://schemas.microsoft.com/office/drawing/2014/main" id="{00000000-0008-0000-0B00-00008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37" name="image167.png">
          <a:extLst>
            <a:ext uri="{FF2B5EF4-FFF2-40B4-BE49-F238E27FC236}">
              <a16:creationId xmlns:a16="http://schemas.microsoft.com/office/drawing/2014/main" id="{00000000-0008-0000-0B00-00008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38" name="image168.png">
          <a:extLst>
            <a:ext uri="{FF2B5EF4-FFF2-40B4-BE49-F238E27FC236}">
              <a16:creationId xmlns:a16="http://schemas.microsoft.com/office/drawing/2014/main" id="{00000000-0008-0000-0B00-00008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39" name="image169.png">
          <a:extLst>
            <a:ext uri="{FF2B5EF4-FFF2-40B4-BE49-F238E27FC236}">
              <a16:creationId xmlns:a16="http://schemas.microsoft.com/office/drawing/2014/main" id="{00000000-0008-0000-0B00-00008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40" name="image170.png">
          <a:extLst>
            <a:ext uri="{FF2B5EF4-FFF2-40B4-BE49-F238E27FC236}">
              <a16:creationId xmlns:a16="http://schemas.microsoft.com/office/drawing/2014/main" id="{00000000-0008-0000-0B00-00008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41" name="image171.png">
          <a:extLst>
            <a:ext uri="{FF2B5EF4-FFF2-40B4-BE49-F238E27FC236}">
              <a16:creationId xmlns:a16="http://schemas.microsoft.com/office/drawing/2014/main" id="{00000000-0008-0000-0B00-00008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2" name="image172.png">
          <a:extLst>
            <a:ext uri="{FF2B5EF4-FFF2-40B4-BE49-F238E27FC236}">
              <a16:creationId xmlns:a16="http://schemas.microsoft.com/office/drawing/2014/main" id="{00000000-0008-0000-0B00-00008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3" name="image173.png">
          <a:extLst>
            <a:ext uri="{FF2B5EF4-FFF2-40B4-BE49-F238E27FC236}">
              <a16:creationId xmlns:a16="http://schemas.microsoft.com/office/drawing/2014/main" id="{00000000-0008-0000-0B00-00008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4" name="image174.png">
          <a:extLst>
            <a:ext uri="{FF2B5EF4-FFF2-40B4-BE49-F238E27FC236}">
              <a16:creationId xmlns:a16="http://schemas.microsoft.com/office/drawing/2014/main" id="{00000000-0008-0000-0B00-00009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5" name="image175.png">
          <a:extLst>
            <a:ext uri="{FF2B5EF4-FFF2-40B4-BE49-F238E27FC236}">
              <a16:creationId xmlns:a16="http://schemas.microsoft.com/office/drawing/2014/main" id="{00000000-0008-0000-0B00-00009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6" name="image176.png">
          <a:extLst>
            <a:ext uri="{FF2B5EF4-FFF2-40B4-BE49-F238E27FC236}">
              <a16:creationId xmlns:a16="http://schemas.microsoft.com/office/drawing/2014/main" id="{00000000-0008-0000-0B00-00009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7" name="image177.png">
          <a:extLst>
            <a:ext uri="{FF2B5EF4-FFF2-40B4-BE49-F238E27FC236}">
              <a16:creationId xmlns:a16="http://schemas.microsoft.com/office/drawing/2014/main" id="{00000000-0008-0000-0B00-00009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8" name="image178.png">
          <a:extLst>
            <a:ext uri="{FF2B5EF4-FFF2-40B4-BE49-F238E27FC236}">
              <a16:creationId xmlns:a16="http://schemas.microsoft.com/office/drawing/2014/main" id="{00000000-0008-0000-0B00-00009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9" name="image179.png">
          <a:extLst>
            <a:ext uri="{FF2B5EF4-FFF2-40B4-BE49-F238E27FC236}">
              <a16:creationId xmlns:a16="http://schemas.microsoft.com/office/drawing/2014/main" id="{00000000-0008-0000-0B00-00009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0" name="image180.png">
          <a:extLst>
            <a:ext uri="{FF2B5EF4-FFF2-40B4-BE49-F238E27FC236}">
              <a16:creationId xmlns:a16="http://schemas.microsoft.com/office/drawing/2014/main" id="{00000000-0008-0000-0B00-00009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1" name="image181.png">
          <a:extLst>
            <a:ext uri="{FF2B5EF4-FFF2-40B4-BE49-F238E27FC236}">
              <a16:creationId xmlns:a16="http://schemas.microsoft.com/office/drawing/2014/main" id="{00000000-0008-0000-0B00-00009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2" name="image182.png">
          <a:extLst>
            <a:ext uri="{FF2B5EF4-FFF2-40B4-BE49-F238E27FC236}">
              <a16:creationId xmlns:a16="http://schemas.microsoft.com/office/drawing/2014/main" id="{00000000-0008-0000-0B00-00009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3" name="image183.png">
          <a:extLst>
            <a:ext uri="{FF2B5EF4-FFF2-40B4-BE49-F238E27FC236}">
              <a16:creationId xmlns:a16="http://schemas.microsoft.com/office/drawing/2014/main" id="{00000000-0008-0000-0B00-00009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4" name="image184.png">
          <a:extLst>
            <a:ext uri="{FF2B5EF4-FFF2-40B4-BE49-F238E27FC236}">
              <a16:creationId xmlns:a16="http://schemas.microsoft.com/office/drawing/2014/main" id="{00000000-0008-0000-0B00-00009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5" name="image185.png">
          <a:extLst>
            <a:ext uri="{FF2B5EF4-FFF2-40B4-BE49-F238E27FC236}">
              <a16:creationId xmlns:a16="http://schemas.microsoft.com/office/drawing/2014/main" id="{00000000-0008-0000-0B00-00009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6" name="image186.png">
          <a:extLst>
            <a:ext uri="{FF2B5EF4-FFF2-40B4-BE49-F238E27FC236}">
              <a16:creationId xmlns:a16="http://schemas.microsoft.com/office/drawing/2014/main" id="{00000000-0008-0000-0B00-00009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7" name="image187.png">
          <a:extLst>
            <a:ext uri="{FF2B5EF4-FFF2-40B4-BE49-F238E27FC236}">
              <a16:creationId xmlns:a16="http://schemas.microsoft.com/office/drawing/2014/main" id="{00000000-0008-0000-0B00-00009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8" name="image188.png">
          <a:extLst>
            <a:ext uri="{FF2B5EF4-FFF2-40B4-BE49-F238E27FC236}">
              <a16:creationId xmlns:a16="http://schemas.microsoft.com/office/drawing/2014/main" id="{00000000-0008-0000-0B00-00009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9" name="image189.png">
          <a:extLst>
            <a:ext uri="{FF2B5EF4-FFF2-40B4-BE49-F238E27FC236}">
              <a16:creationId xmlns:a16="http://schemas.microsoft.com/office/drawing/2014/main" id="{00000000-0008-0000-0B00-00009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0" name="image190.png">
          <a:extLst>
            <a:ext uri="{FF2B5EF4-FFF2-40B4-BE49-F238E27FC236}">
              <a16:creationId xmlns:a16="http://schemas.microsoft.com/office/drawing/2014/main" id="{00000000-0008-0000-0B00-0000A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1" name="image191.png">
          <a:extLst>
            <a:ext uri="{FF2B5EF4-FFF2-40B4-BE49-F238E27FC236}">
              <a16:creationId xmlns:a16="http://schemas.microsoft.com/office/drawing/2014/main" id="{00000000-0008-0000-0B00-0000A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2" name="image192.png">
          <a:extLst>
            <a:ext uri="{FF2B5EF4-FFF2-40B4-BE49-F238E27FC236}">
              <a16:creationId xmlns:a16="http://schemas.microsoft.com/office/drawing/2014/main" id="{00000000-0008-0000-0B00-0000A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3" name="image193.png">
          <a:extLst>
            <a:ext uri="{FF2B5EF4-FFF2-40B4-BE49-F238E27FC236}">
              <a16:creationId xmlns:a16="http://schemas.microsoft.com/office/drawing/2014/main" id="{00000000-0008-0000-0B00-0000A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4" name="image194.png">
          <a:extLst>
            <a:ext uri="{FF2B5EF4-FFF2-40B4-BE49-F238E27FC236}">
              <a16:creationId xmlns:a16="http://schemas.microsoft.com/office/drawing/2014/main" id="{00000000-0008-0000-0B00-0000A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5" name="image195.png">
          <a:extLst>
            <a:ext uri="{FF2B5EF4-FFF2-40B4-BE49-F238E27FC236}">
              <a16:creationId xmlns:a16="http://schemas.microsoft.com/office/drawing/2014/main" id="{00000000-0008-0000-0B00-0000A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6" name="image196.png">
          <a:extLst>
            <a:ext uri="{FF2B5EF4-FFF2-40B4-BE49-F238E27FC236}">
              <a16:creationId xmlns:a16="http://schemas.microsoft.com/office/drawing/2014/main" id="{00000000-0008-0000-0B00-0000A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7" name="image197.png">
          <a:extLst>
            <a:ext uri="{FF2B5EF4-FFF2-40B4-BE49-F238E27FC236}">
              <a16:creationId xmlns:a16="http://schemas.microsoft.com/office/drawing/2014/main" id="{00000000-0008-0000-0B00-0000A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8" name="image198.png">
          <a:extLst>
            <a:ext uri="{FF2B5EF4-FFF2-40B4-BE49-F238E27FC236}">
              <a16:creationId xmlns:a16="http://schemas.microsoft.com/office/drawing/2014/main" id="{00000000-0008-0000-0B00-0000A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9" name="image199.png">
          <a:extLst>
            <a:ext uri="{FF2B5EF4-FFF2-40B4-BE49-F238E27FC236}">
              <a16:creationId xmlns:a16="http://schemas.microsoft.com/office/drawing/2014/main" id="{00000000-0008-0000-0B00-0000A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0" name="image200.png">
          <a:extLst>
            <a:ext uri="{FF2B5EF4-FFF2-40B4-BE49-F238E27FC236}">
              <a16:creationId xmlns:a16="http://schemas.microsoft.com/office/drawing/2014/main" id="{00000000-0008-0000-0B00-0000A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1" name="image201.png">
          <a:extLst>
            <a:ext uri="{FF2B5EF4-FFF2-40B4-BE49-F238E27FC236}">
              <a16:creationId xmlns:a16="http://schemas.microsoft.com/office/drawing/2014/main" id="{00000000-0008-0000-0B00-0000A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2" name="image202.png">
          <a:extLst>
            <a:ext uri="{FF2B5EF4-FFF2-40B4-BE49-F238E27FC236}">
              <a16:creationId xmlns:a16="http://schemas.microsoft.com/office/drawing/2014/main" id="{00000000-0008-0000-0B00-0000A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3" name="image203.png">
          <a:extLst>
            <a:ext uri="{FF2B5EF4-FFF2-40B4-BE49-F238E27FC236}">
              <a16:creationId xmlns:a16="http://schemas.microsoft.com/office/drawing/2014/main" id="{00000000-0008-0000-0B00-0000A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4" name="image204.png">
          <a:extLst>
            <a:ext uri="{FF2B5EF4-FFF2-40B4-BE49-F238E27FC236}">
              <a16:creationId xmlns:a16="http://schemas.microsoft.com/office/drawing/2014/main" id="{00000000-0008-0000-0B00-0000A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5" name="image205.png">
          <a:extLst>
            <a:ext uri="{FF2B5EF4-FFF2-40B4-BE49-F238E27FC236}">
              <a16:creationId xmlns:a16="http://schemas.microsoft.com/office/drawing/2014/main" id="{00000000-0008-0000-0B00-0000A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6" name="image206.png">
          <a:extLst>
            <a:ext uri="{FF2B5EF4-FFF2-40B4-BE49-F238E27FC236}">
              <a16:creationId xmlns:a16="http://schemas.microsoft.com/office/drawing/2014/main" id="{00000000-0008-0000-0B00-0000B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7" name="image207.png">
          <a:extLst>
            <a:ext uri="{FF2B5EF4-FFF2-40B4-BE49-F238E27FC236}">
              <a16:creationId xmlns:a16="http://schemas.microsoft.com/office/drawing/2014/main" id="{00000000-0008-0000-0B00-0000B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8" name="image208.png">
          <a:extLst>
            <a:ext uri="{FF2B5EF4-FFF2-40B4-BE49-F238E27FC236}">
              <a16:creationId xmlns:a16="http://schemas.microsoft.com/office/drawing/2014/main" id="{00000000-0008-0000-0B00-0000B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9" name="image209.png">
          <a:extLst>
            <a:ext uri="{FF2B5EF4-FFF2-40B4-BE49-F238E27FC236}">
              <a16:creationId xmlns:a16="http://schemas.microsoft.com/office/drawing/2014/main" id="{00000000-0008-0000-0B00-0000B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0" name="image210.png">
          <a:extLst>
            <a:ext uri="{FF2B5EF4-FFF2-40B4-BE49-F238E27FC236}">
              <a16:creationId xmlns:a16="http://schemas.microsoft.com/office/drawing/2014/main" id="{00000000-0008-0000-0B00-0000B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1" name="image211.png">
          <a:extLst>
            <a:ext uri="{FF2B5EF4-FFF2-40B4-BE49-F238E27FC236}">
              <a16:creationId xmlns:a16="http://schemas.microsoft.com/office/drawing/2014/main" id="{00000000-0008-0000-0B00-0000B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2" name="image212.png">
          <a:extLst>
            <a:ext uri="{FF2B5EF4-FFF2-40B4-BE49-F238E27FC236}">
              <a16:creationId xmlns:a16="http://schemas.microsoft.com/office/drawing/2014/main" id="{00000000-0008-0000-0B00-0000B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3" name="image213.png">
          <a:extLst>
            <a:ext uri="{FF2B5EF4-FFF2-40B4-BE49-F238E27FC236}">
              <a16:creationId xmlns:a16="http://schemas.microsoft.com/office/drawing/2014/main" id="{00000000-0008-0000-0B00-0000B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4" name="image214.png">
          <a:extLst>
            <a:ext uri="{FF2B5EF4-FFF2-40B4-BE49-F238E27FC236}">
              <a16:creationId xmlns:a16="http://schemas.microsoft.com/office/drawing/2014/main" id="{00000000-0008-0000-0B00-0000B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5" name="image215.png">
          <a:extLst>
            <a:ext uri="{FF2B5EF4-FFF2-40B4-BE49-F238E27FC236}">
              <a16:creationId xmlns:a16="http://schemas.microsoft.com/office/drawing/2014/main" id="{00000000-0008-0000-0B00-0000B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6" name="image216.png">
          <a:extLst>
            <a:ext uri="{FF2B5EF4-FFF2-40B4-BE49-F238E27FC236}">
              <a16:creationId xmlns:a16="http://schemas.microsoft.com/office/drawing/2014/main" id="{00000000-0008-0000-0B00-0000B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7" name="image217.png">
          <a:extLst>
            <a:ext uri="{FF2B5EF4-FFF2-40B4-BE49-F238E27FC236}">
              <a16:creationId xmlns:a16="http://schemas.microsoft.com/office/drawing/2014/main" id="{00000000-0008-0000-0B00-0000B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8" name="image218.png">
          <a:extLst>
            <a:ext uri="{FF2B5EF4-FFF2-40B4-BE49-F238E27FC236}">
              <a16:creationId xmlns:a16="http://schemas.microsoft.com/office/drawing/2014/main" id="{00000000-0008-0000-0B00-0000B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9" name="image219.png">
          <a:extLst>
            <a:ext uri="{FF2B5EF4-FFF2-40B4-BE49-F238E27FC236}">
              <a16:creationId xmlns:a16="http://schemas.microsoft.com/office/drawing/2014/main" id="{00000000-0008-0000-0B00-0000B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0" name="image220.png">
          <a:extLst>
            <a:ext uri="{FF2B5EF4-FFF2-40B4-BE49-F238E27FC236}">
              <a16:creationId xmlns:a16="http://schemas.microsoft.com/office/drawing/2014/main" id="{00000000-0008-0000-0B00-0000B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1" name="image221.png">
          <a:extLst>
            <a:ext uri="{FF2B5EF4-FFF2-40B4-BE49-F238E27FC236}">
              <a16:creationId xmlns:a16="http://schemas.microsoft.com/office/drawing/2014/main" id="{00000000-0008-0000-0B00-0000B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2" name="image222.png">
          <a:extLst>
            <a:ext uri="{FF2B5EF4-FFF2-40B4-BE49-F238E27FC236}">
              <a16:creationId xmlns:a16="http://schemas.microsoft.com/office/drawing/2014/main" id="{00000000-0008-0000-0B00-0000C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3" name="image223.png">
          <a:extLst>
            <a:ext uri="{FF2B5EF4-FFF2-40B4-BE49-F238E27FC236}">
              <a16:creationId xmlns:a16="http://schemas.microsoft.com/office/drawing/2014/main" id="{00000000-0008-0000-0B00-0000C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4" name="image224.png">
          <a:extLst>
            <a:ext uri="{FF2B5EF4-FFF2-40B4-BE49-F238E27FC236}">
              <a16:creationId xmlns:a16="http://schemas.microsoft.com/office/drawing/2014/main" id="{00000000-0008-0000-0B00-0000C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5" name="image225.png">
          <a:extLst>
            <a:ext uri="{FF2B5EF4-FFF2-40B4-BE49-F238E27FC236}">
              <a16:creationId xmlns:a16="http://schemas.microsoft.com/office/drawing/2014/main" id="{00000000-0008-0000-0B00-0000C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6" name="image226.png">
          <a:extLst>
            <a:ext uri="{FF2B5EF4-FFF2-40B4-BE49-F238E27FC236}">
              <a16:creationId xmlns:a16="http://schemas.microsoft.com/office/drawing/2014/main" id="{00000000-0008-0000-0B00-0000C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7" name="image227.png">
          <a:extLst>
            <a:ext uri="{FF2B5EF4-FFF2-40B4-BE49-F238E27FC236}">
              <a16:creationId xmlns:a16="http://schemas.microsoft.com/office/drawing/2014/main" id="{00000000-0008-0000-0B00-0000C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98" name="image228.png">
          <a:extLst>
            <a:ext uri="{FF2B5EF4-FFF2-40B4-BE49-F238E27FC236}">
              <a16:creationId xmlns:a16="http://schemas.microsoft.com/office/drawing/2014/main" id="{00000000-0008-0000-0B00-0000C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99" name="image229.png">
          <a:extLst>
            <a:ext uri="{FF2B5EF4-FFF2-40B4-BE49-F238E27FC236}">
              <a16:creationId xmlns:a16="http://schemas.microsoft.com/office/drawing/2014/main" id="{00000000-0008-0000-0B00-0000C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0" name="image230.png">
          <a:extLst>
            <a:ext uri="{FF2B5EF4-FFF2-40B4-BE49-F238E27FC236}">
              <a16:creationId xmlns:a16="http://schemas.microsoft.com/office/drawing/2014/main" id="{00000000-0008-0000-0B00-0000C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1" name="image231.png">
          <a:extLst>
            <a:ext uri="{FF2B5EF4-FFF2-40B4-BE49-F238E27FC236}">
              <a16:creationId xmlns:a16="http://schemas.microsoft.com/office/drawing/2014/main" id="{00000000-0008-0000-0B00-0000C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2" name="image232.png">
          <a:extLst>
            <a:ext uri="{FF2B5EF4-FFF2-40B4-BE49-F238E27FC236}">
              <a16:creationId xmlns:a16="http://schemas.microsoft.com/office/drawing/2014/main" id="{00000000-0008-0000-0B00-0000C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3" name="image233.png">
          <a:extLst>
            <a:ext uri="{FF2B5EF4-FFF2-40B4-BE49-F238E27FC236}">
              <a16:creationId xmlns:a16="http://schemas.microsoft.com/office/drawing/2014/main" id="{00000000-0008-0000-0B00-0000C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4" name="image234.png">
          <a:extLst>
            <a:ext uri="{FF2B5EF4-FFF2-40B4-BE49-F238E27FC236}">
              <a16:creationId xmlns:a16="http://schemas.microsoft.com/office/drawing/2014/main" id="{00000000-0008-0000-0B00-0000C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5" name="image235.png">
          <a:extLst>
            <a:ext uri="{FF2B5EF4-FFF2-40B4-BE49-F238E27FC236}">
              <a16:creationId xmlns:a16="http://schemas.microsoft.com/office/drawing/2014/main" id="{00000000-0008-0000-0B00-0000C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6" name="image236.png">
          <a:extLst>
            <a:ext uri="{FF2B5EF4-FFF2-40B4-BE49-F238E27FC236}">
              <a16:creationId xmlns:a16="http://schemas.microsoft.com/office/drawing/2014/main" id="{00000000-0008-0000-0B00-0000C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7" name="image237.png">
          <a:extLst>
            <a:ext uri="{FF2B5EF4-FFF2-40B4-BE49-F238E27FC236}">
              <a16:creationId xmlns:a16="http://schemas.microsoft.com/office/drawing/2014/main" id="{00000000-0008-0000-0B00-0000C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8" name="image238.png">
          <a:extLst>
            <a:ext uri="{FF2B5EF4-FFF2-40B4-BE49-F238E27FC236}">
              <a16:creationId xmlns:a16="http://schemas.microsoft.com/office/drawing/2014/main" id="{00000000-0008-0000-0B00-0000D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9" name="image239.png">
          <a:extLst>
            <a:ext uri="{FF2B5EF4-FFF2-40B4-BE49-F238E27FC236}">
              <a16:creationId xmlns:a16="http://schemas.microsoft.com/office/drawing/2014/main" id="{00000000-0008-0000-0B00-0000D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0" name="image240.png">
          <a:extLst>
            <a:ext uri="{FF2B5EF4-FFF2-40B4-BE49-F238E27FC236}">
              <a16:creationId xmlns:a16="http://schemas.microsoft.com/office/drawing/2014/main" id="{00000000-0008-0000-0B00-0000D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1" name="image241.png">
          <a:extLst>
            <a:ext uri="{FF2B5EF4-FFF2-40B4-BE49-F238E27FC236}">
              <a16:creationId xmlns:a16="http://schemas.microsoft.com/office/drawing/2014/main" id="{00000000-0008-0000-0B00-0000D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2" name="image242.png">
          <a:extLst>
            <a:ext uri="{FF2B5EF4-FFF2-40B4-BE49-F238E27FC236}">
              <a16:creationId xmlns:a16="http://schemas.microsoft.com/office/drawing/2014/main" id="{00000000-0008-0000-0B00-0000D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3" name="image243.png">
          <a:extLst>
            <a:ext uri="{FF2B5EF4-FFF2-40B4-BE49-F238E27FC236}">
              <a16:creationId xmlns:a16="http://schemas.microsoft.com/office/drawing/2014/main" id="{00000000-0008-0000-0B00-0000D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4" name="image244.png">
          <a:extLst>
            <a:ext uri="{FF2B5EF4-FFF2-40B4-BE49-F238E27FC236}">
              <a16:creationId xmlns:a16="http://schemas.microsoft.com/office/drawing/2014/main" id="{00000000-0008-0000-0B00-0000D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5" name="image245.png">
          <a:extLst>
            <a:ext uri="{FF2B5EF4-FFF2-40B4-BE49-F238E27FC236}">
              <a16:creationId xmlns:a16="http://schemas.microsoft.com/office/drawing/2014/main" id="{00000000-0008-0000-0B00-0000D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6" name="image246.png">
          <a:extLst>
            <a:ext uri="{FF2B5EF4-FFF2-40B4-BE49-F238E27FC236}">
              <a16:creationId xmlns:a16="http://schemas.microsoft.com/office/drawing/2014/main" id="{00000000-0008-0000-0B00-0000D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7" name="image247.png">
          <a:extLst>
            <a:ext uri="{FF2B5EF4-FFF2-40B4-BE49-F238E27FC236}">
              <a16:creationId xmlns:a16="http://schemas.microsoft.com/office/drawing/2014/main" id="{00000000-0008-0000-0B00-0000D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8" name="image248.png">
          <a:extLst>
            <a:ext uri="{FF2B5EF4-FFF2-40B4-BE49-F238E27FC236}">
              <a16:creationId xmlns:a16="http://schemas.microsoft.com/office/drawing/2014/main" id="{00000000-0008-0000-0B00-0000D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9" name="image249.png">
          <a:extLst>
            <a:ext uri="{FF2B5EF4-FFF2-40B4-BE49-F238E27FC236}">
              <a16:creationId xmlns:a16="http://schemas.microsoft.com/office/drawing/2014/main" id="{00000000-0008-0000-0B00-0000D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0" name="image250.png">
          <a:extLst>
            <a:ext uri="{FF2B5EF4-FFF2-40B4-BE49-F238E27FC236}">
              <a16:creationId xmlns:a16="http://schemas.microsoft.com/office/drawing/2014/main" id="{00000000-0008-0000-0B00-0000D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1" name="image251.png">
          <a:extLst>
            <a:ext uri="{FF2B5EF4-FFF2-40B4-BE49-F238E27FC236}">
              <a16:creationId xmlns:a16="http://schemas.microsoft.com/office/drawing/2014/main" id="{00000000-0008-0000-0B00-0000D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2" name="image252.png">
          <a:extLst>
            <a:ext uri="{FF2B5EF4-FFF2-40B4-BE49-F238E27FC236}">
              <a16:creationId xmlns:a16="http://schemas.microsoft.com/office/drawing/2014/main" id="{00000000-0008-0000-0B00-0000D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3" name="image253.png">
          <a:extLst>
            <a:ext uri="{FF2B5EF4-FFF2-40B4-BE49-F238E27FC236}">
              <a16:creationId xmlns:a16="http://schemas.microsoft.com/office/drawing/2014/main" id="{00000000-0008-0000-0B00-0000D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4" name="image254.png">
          <a:extLst>
            <a:ext uri="{FF2B5EF4-FFF2-40B4-BE49-F238E27FC236}">
              <a16:creationId xmlns:a16="http://schemas.microsoft.com/office/drawing/2014/main" id="{00000000-0008-0000-0B00-0000E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5" name="image255.png">
          <a:extLst>
            <a:ext uri="{FF2B5EF4-FFF2-40B4-BE49-F238E27FC236}">
              <a16:creationId xmlns:a16="http://schemas.microsoft.com/office/drawing/2014/main" id="{00000000-0008-0000-0B00-0000E1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6" name="image256.png">
          <a:extLst>
            <a:ext uri="{FF2B5EF4-FFF2-40B4-BE49-F238E27FC236}">
              <a16:creationId xmlns:a16="http://schemas.microsoft.com/office/drawing/2014/main" id="{00000000-0008-0000-0B00-0000E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7" name="image257.png">
          <a:extLst>
            <a:ext uri="{FF2B5EF4-FFF2-40B4-BE49-F238E27FC236}">
              <a16:creationId xmlns:a16="http://schemas.microsoft.com/office/drawing/2014/main" id="{00000000-0008-0000-0B00-0000E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8" name="image258.png">
          <a:extLst>
            <a:ext uri="{FF2B5EF4-FFF2-40B4-BE49-F238E27FC236}">
              <a16:creationId xmlns:a16="http://schemas.microsoft.com/office/drawing/2014/main" id="{00000000-0008-0000-0B00-0000E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9" name="image259.png">
          <a:extLst>
            <a:ext uri="{FF2B5EF4-FFF2-40B4-BE49-F238E27FC236}">
              <a16:creationId xmlns:a16="http://schemas.microsoft.com/office/drawing/2014/main" id="{00000000-0008-0000-0B00-0000E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30" name="image260.png">
          <a:extLst>
            <a:ext uri="{FF2B5EF4-FFF2-40B4-BE49-F238E27FC236}">
              <a16:creationId xmlns:a16="http://schemas.microsoft.com/office/drawing/2014/main" id="{00000000-0008-0000-0B00-0000E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31" name="image261.png">
          <a:extLst>
            <a:ext uri="{FF2B5EF4-FFF2-40B4-BE49-F238E27FC236}">
              <a16:creationId xmlns:a16="http://schemas.microsoft.com/office/drawing/2014/main" id="{00000000-0008-0000-0B00-0000E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32" name="image262.png">
          <a:extLst>
            <a:ext uri="{FF2B5EF4-FFF2-40B4-BE49-F238E27FC236}">
              <a16:creationId xmlns:a16="http://schemas.microsoft.com/office/drawing/2014/main" id="{00000000-0008-0000-0B00-0000E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33" name="image263.png">
          <a:extLst>
            <a:ext uri="{FF2B5EF4-FFF2-40B4-BE49-F238E27FC236}">
              <a16:creationId xmlns:a16="http://schemas.microsoft.com/office/drawing/2014/main" id="{00000000-0008-0000-0B00-0000E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34" name="image264.png">
          <a:extLst>
            <a:ext uri="{FF2B5EF4-FFF2-40B4-BE49-F238E27FC236}">
              <a16:creationId xmlns:a16="http://schemas.microsoft.com/office/drawing/2014/main" id="{00000000-0008-0000-0B00-0000E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35" name="image265.png">
          <a:extLst>
            <a:ext uri="{FF2B5EF4-FFF2-40B4-BE49-F238E27FC236}">
              <a16:creationId xmlns:a16="http://schemas.microsoft.com/office/drawing/2014/main" id="{00000000-0008-0000-0B00-0000E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36" name="image266.png">
          <a:extLst>
            <a:ext uri="{FF2B5EF4-FFF2-40B4-BE49-F238E27FC236}">
              <a16:creationId xmlns:a16="http://schemas.microsoft.com/office/drawing/2014/main" id="{00000000-0008-0000-0B00-0000E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37" name="image267.png">
          <a:extLst>
            <a:ext uri="{FF2B5EF4-FFF2-40B4-BE49-F238E27FC236}">
              <a16:creationId xmlns:a16="http://schemas.microsoft.com/office/drawing/2014/main" id="{00000000-0008-0000-0B00-0000E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38" name="image268.png">
          <a:extLst>
            <a:ext uri="{FF2B5EF4-FFF2-40B4-BE49-F238E27FC236}">
              <a16:creationId xmlns:a16="http://schemas.microsoft.com/office/drawing/2014/main" id="{00000000-0008-0000-0B00-0000E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39" name="image269.png">
          <a:extLst>
            <a:ext uri="{FF2B5EF4-FFF2-40B4-BE49-F238E27FC236}">
              <a16:creationId xmlns:a16="http://schemas.microsoft.com/office/drawing/2014/main" id="{00000000-0008-0000-0B00-0000E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40" name="image270.png">
          <a:extLst>
            <a:ext uri="{FF2B5EF4-FFF2-40B4-BE49-F238E27FC236}">
              <a16:creationId xmlns:a16="http://schemas.microsoft.com/office/drawing/2014/main" id="{00000000-0008-0000-0B00-0000F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41" name="image271.png">
          <a:extLst>
            <a:ext uri="{FF2B5EF4-FFF2-40B4-BE49-F238E27FC236}">
              <a16:creationId xmlns:a16="http://schemas.microsoft.com/office/drawing/2014/main" id="{00000000-0008-0000-0B00-0000F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42" name="image272.png">
          <a:extLst>
            <a:ext uri="{FF2B5EF4-FFF2-40B4-BE49-F238E27FC236}">
              <a16:creationId xmlns:a16="http://schemas.microsoft.com/office/drawing/2014/main" id="{00000000-0008-0000-0B00-0000F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43" name="image273.png">
          <a:extLst>
            <a:ext uri="{FF2B5EF4-FFF2-40B4-BE49-F238E27FC236}">
              <a16:creationId xmlns:a16="http://schemas.microsoft.com/office/drawing/2014/main" id="{00000000-0008-0000-0B00-0000F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44" name="image274.png">
          <a:extLst>
            <a:ext uri="{FF2B5EF4-FFF2-40B4-BE49-F238E27FC236}">
              <a16:creationId xmlns:a16="http://schemas.microsoft.com/office/drawing/2014/main" id="{00000000-0008-0000-0B00-0000F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45" name="image275.png">
          <a:extLst>
            <a:ext uri="{FF2B5EF4-FFF2-40B4-BE49-F238E27FC236}">
              <a16:creationId xmlns:a16="http://schemas.microsoft.com/office/drawing/2014/main" id="{00000000-0008-0000-0B00-0000F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46" name="image276.png">
          <a:extLst>
            <a:ext uri="{FF2B5EF4-FFF2-40B4-BE49-F238E27FC236}">
              <a16:creationId xmlns:a16="http://schemas.microsoft.com/office/drawing/2014/main" id="{00000000-0008-0000-0B00-0000F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47" name="image277.png">
          <a:extLst>
            <a:ext uri="{FF2B5EF4-FFF2-40B4-BE49-F238E27FC236}">
              <a16:creationId xmlns:a16="http://schemas.microsoft.com/office/drawing/2014/main" id="{00000000-0008-0000-0B00-0000F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48" name="image278.png">
          <a:extLst>
            <a:ext uri="{FF2B5EF4-FFF2-40B4-BE49-F238E27FC236}">
              <a16:creationId xmlns:a16="http://schemas.microsoft.com/office/drawing/2014/main" id="{00000000-0008-0000-0B00-0000F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49" name="image279.png">
          <a:extLst>
            <a:ext uri="{FF2B5EF4-FFF2-40B4-BE49-F238E27FC236}">
              <a16:creationId xmlns:a16="http://schemas.microsoft.com/office/drawing/2014/main" id="{00000000-0008-0000-0B00-0000F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50" name="image280.png">
          <a:extLst>
            <a:ext uri="{FF2B5EF4-FFF2-40B4-BE49-F238E27FC236}">
              <a16:creationId xmlns:a16="http://schemas.microsoft.com/office/drawing/2014/main" id="{00000000-0008-0000-0B00-0000F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51" name="image281.png">
          <a:extLst>
            <a:ext uri="{FF2B5EF4-FFF2-40B4-BE49-F238E27FC236}">
              <a16:creationId xmlns:a16="http://schemas.microsoft.com/office/drawing/2014/main" id="{00000000-0008-0000-0B00-0000F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52" name="image282.png">
          <a:extLst>
            <a:ext uri="{FF2B5EF4-FFF2-40B4-BE49-F238E27FC236}">
              <a16:creationId xmlns:a16="http://schemas.microsoft.com/office/drawing/2014/main" id="{00000000-0008-0000-0B00-0000F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53" name="image283.png">
          <a:extLst>
            <a:ext uri="{FF2B5EF4-FFF2-40B4-BE49-F238E27FC236}">
              <a16:creationId xmlns:a16="http://schemas.microsoft.com/office/drawing/2014/main" id="{00000000-0008-0000-0B00-0000F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54" name="image284.png">
          <a:extLst>
            <a:ext uri="{FF2B5EF4-FFF2-40B4-BE49-F238E27FC236}">
              <a16:creationId xmlns:a16="http://schemas.microsoft.com/office/drawing/2014/main" id="{00000000-0008-0000-0B00-0000F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55" name="image285.png">
          <a:extLst>
            <a:ext uri="{FF2B5EF4-FFF2-40B4-BE49-F238E27FC236}">
              <a16:creationId xmlns:a16="http://schemas.microsoft.com/office/drawing/2014/main" id="{00000000-0008-0000-0B00-0000F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56" name="image286.png">
          <a:extLst>
            <a:ext uri="{FF2B5EF4-FFF2-40B4-BE49-F238E27FC236}">
              <a16:creationId xmlns:a16="http://schemas.microsoft.com/office/drawing/2014/main" id="{00000000-0008-0000-0B00-000000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57" name="image287.png">
          <a:extLst>
            <a:ext uri="{FF2B5EF4-FFF2-40B4-BE49-F238E27FC236}">
              <a16:creationId xmlns:a16="http://schemas.microsoft.com/office/drawing/2014/main" id="{00000000-0008-0000-0B00-000001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58" name="image288.png">
          <a:extLst>
            <a:ext uri="{FF2B5EF4-FFF2-40B4-BE49-F238E27FC236}">
              <a16:creationId xmlns:a16="http://schemas.microsoft.com/office/drawing/2014/main" id="{00000000-0008-0000-0B00-000002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59" name="image289.png">
          <a:extLst>
            <a:ext uri="{FF2B5EF4-FFF2-40B4-BE49-F238E27FC236}">
              <a16:creationId xmlns:a16="http://schemas.microsoft.com/office/drawing/2014/main" id="{00000000-0008-0000-0B00-000003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60" name="image290.png">
          <a:extLst>
            <a:ext uri="{FF2B5EF4-FFF2-40B4-BE49-F238E27FC236}">
              <a16:creationId xmlns:a16="http://schemas.microsoft.com/office/drawing/2014/main" id="{00000000-0008-0000-0B00-000004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61" name="image291.png">
          <a:extLst>
            <a:ext uri="{FF2B5EF4-FFF2-40B4-BE49-F238E27FC236}">
              <a16:creationId xmlns:a16="http://schemas.microsoft.com/office/drawing/2014/main" id="{00000000-0008-0000-0B00-000005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62" name="image292.png">
          <a:extLst>
            <a:ext uri="{FF2B5EF4-FFF2-40B4-BE49-F238E27FC236}">
              <a16:creationId xmlns:a16="http://schemas.microsoft.com/office/drawing/2014/main" id="{00000000-0008-0000-0B00-000006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63" name="image293.png">
          <a:extLst>
            <a:ext uri="{FF2B5EF4-FFF2-40B4-BE49-F238E27FC236}">
              <a16:creationId xmlns:a16="http://schemas.microsoft.com/office/drawing/2014/main" id="{00000000-0008-0000-0B00-000007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64" name="image294.png">
          <a:extLst>
            <a:ext uri="{FF2B5EF4-FFF2-40B4-BE49-F238E27FC236}">
              <a16:creationId xmlns:a16="http://schemas.microsoft.com/office/drawing/2014/main" id="{00000000-0008-0000-0B00-000008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65" name="image295.png">
          <a:extLst>
            <a:ext uri="{FF2B5EF4-FFF2-40B4-BE49-F238E27FC236}">
              <a16:creationId xmlns:a16="http://schemas.microsoft.com/office/drawing/2014/main" id="{00000000-0008-0000-0B00-000009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66" name="image296.png">
          <a:extLst>
            <a:ext uri="{FF2B5EF4-FFF2-40B4-BE49-F238E27FC236}">
              <a16:creationId xmlns:a16="http://schemas.microsoft.com/office/drawing/2014/main" id="{00000000-0008-0000-0B00-00000A01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67" name="image297.png">
          <a:extLst>
            <a:ext uri="{FF2B5EF4-FFF2-40B4-BE49-F238E27FC236}">
              <a16:creationId xmlns:a16="http://schemas.microsoft.com/office/drawing/2014/main" id="{00000000-0008-0000-0B00-00000B01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68" name="image298.png">
          <a:extLst>
            <a:ext uri="{FF2B5EF4-FFF2-40B4-BE49-F238E27FC236}">
              <a16:creationId xmlns:a16="http://schemas.microsoft.com/office/drawing/2014/main" id="{00000000-0008-0000-0B00-00000C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69" name="image299.png">
          <a:extLst>
            <a:ext uri="{FF2B5EF4-FFF2-40B4-BE49-F238E27FC236}">
              <a16:creationId xmlns:a16="http://schemas.microsoft.com/office/drawing/2014/main" id="{00000000-0008-0000-0B00-00000D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70" name="image300.png">
          <a:extLst>
            <a:ext uri="{FF2B5EF4-FFF2-40B4-BE49-F238E27FC236}">
              <a16:creationId xmlns:a16="http://schemas.microsoft.com/office/drawing/2014/main" id="{00000000-0008-0000-0B00-00000E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71" name="image301.png">
          <a:extLst>
            <a:ext uri="{FF2B5EF4-FFF2-40B4-BE49-F238E27FC236}">
              <a16:creationId xmlns:a16="http://schemas.microsoft.com/office/drawing/2014/main" id="{00000000-0008-0000-0B00-00000F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72" name="image302.png">
          <a:extLst>
            <a:ext uri="{FF2B5EF4-FFF2-40B4-BE49-F238E27FC236}">
              <a16:creationId xmlns:a16="http://schemas.microsoft.com/office/drawing/2014/main" id="{00000000-0008-0000-0B00-000010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73" name="image303.png">
          <a:extLst>
            <a:ext uri="{FF2B5EF4-FFF2-40B4-BE49-F238E27FC236}">
              <a16:creationId xmlns:a16="http://schemas.microsoft.com/office/drawing/2014/main" id="{00000000-0008-0000-0B00-000011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74" name="image304.png">
          <a:extLst>
            <a:ext uri="{FF2B5EF4-FFF2-40B4-BE49-F238E27FC236}">
              <a16:creationId xmlns:a16="http://schemas.microsoft.com/office/drawing/2014/main" id="{00000000-0008-0000-0B00-000012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75" name="image305.png">
          <a:extLst>
            <a:ext uri="{FF2B5EF4-FFF2-40B4-BE49-F238E27FC236}">
              <a16:creationId xmlns:a16="http://schemas.microsoft.com/office/drawing/2014/main" id="{00000000-0008-0000-0B00-000013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76" name="image306.png">
          <a:extLst>
            <a:ext uri="{FF2B5EF4-FFF2-40B4-BE49-F238E27FC236}">
              <a16:creationId xmlns:a16="http://schemas.microsoft.com/office/drawing/2014/main" id="{00000000-0008-0000-0B00-000014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77" name="image307.png">
          <a:extLst>
            <a:ext uri="{FF2B5EF4-FFF2-40B4-BE49-F238E27FC236}">
              <a16:creationId xmlns:a16="http://schemas.microsoft.com/office/drawing/2014/main" id="{00000000-0008-0000-0B00-000015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78" name="image308.png">
          <a:extLst>
            <a:ext uri="{FF2B5EF4-FFF2-40B4-BE49-F238E27FC236}">
              <a16:creationId xmlns:a16="http://schemas.microsoft.com/office/drawing/2014/main" id="{00000000-0008-0000-0B00-000016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79" name="image309.png">
          <a:extLst>
            <a:ext uri="{FF2B5EF4-FFF2-40B4-BE49-F238E27FC236}">
              <a16:creationId xmlns:a16="http://schemas.microsoft.com/office/drawing/2014/main" id="{00000000-0008-0000-0B00-000017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80" name="image310.png">
          <a:extLst>
            <a:ext uri="{FF2B5EF4-FFF2-40B4-BE49-F238E27FC236}">
              <a16:creationId xmlns:a16="http://schemas.microsoft.com/office/drawing/2014/main" id="{00000000-0008-0000-0B00-00001801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81" name="image311.png">
          <a:extLst>
            <a:ext uri="{FF2B5EF4-FFF2-40B4-BE49-F238E27FC236}">
              <a16:creationId xmlns:a16="http://schemas.microsoft.com/office/drawing/2014/main" id="{00000000-0008-0000-0B00-00001901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82" name="image312.png">
          <a:extLst>
            <a:ext uri="{FF2B5EF4-FFF2-40B4-BE49-F238E27FC236}">
              <a16:creationId xmlns:a16="http://schemas.microsoft.com/office/drawing/2014/main" id="{00000000-0008-0000-0B00-00001A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83" name="image313.png">
          <a:extLst>
            <a:ext uri="{FF2B5EF4-FFF2-40B4-BE49-F238E27FC236}">
              <a16:creationId xmlns:a16="http://schemas.microsoft.com/office/drawing/2014/main" id="{00000000-0008-0000-0B00-00001B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84" name="image314.png">
          <a:extLst>
            <a:ext uri="{FF2B5EF4-FFF2-40B4-BE49-F238E27FC236}">
              <a16:creationId xmlns:a16="http://schemas.microsoft.com/office/drawing/2014/main" id="{00000000-0008-0000-0B00-00001C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85" name="image315.png">
          <a:extLst>
            <a:ext uri="{FF2B5EF4-FFF2-40B4-BE49-F238E27FC236}">
              <a16:creationId xmlns:a16="http://schemas.microsoft.com/office/drawing/2014/main" id="{00000000-0008-0000-0B00-00001D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86" name="image316.png">
          <a:extLst>
            <a:ext uri="{FF2B5EF4-FFF2-40B4-BE49-F238E27FC236}">
              <a16:creationId xmlns:a16="http://schemas.microsoft.com/office/drawing/2014/main" id="{00000000-0008-0000-0B00-00001E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87" name="image317.png">
          <a:extLst>
            <a:ext uri="{FF2B5EF4-FFF2-40B4-BE49-F238E27FC236}">
              <a16:creationId xmlns:a16="http://schemas.microsoft.com/office/drawing/2014/main" id="{00000000-0008-0000-0B00-00001F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88" name="image318.png">
          <a:extLst>
            <a:ext uri="{FF2B5EF4-FFF2-40B4-BE49-F238E27FC236}">
              <a16:creationId xmlns:a16="http://schemas.microsoft.com/office/drawing/2014/main" id="{00000000-0008-0000-0B00-000020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89" name="image319.png">
          <a:extLst>
            <a:ext uri="{FF2B5EF4-FFF2-40B4-BE49-F238E27FC236}">
              <a16:creationId xmlns:a16="http://schemas.microsoft.com/office/drawing/2014/main" id="{00000000-0008-0000-0B00-000021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90" name="image320.png">
          <a:extLst>
            <a:ext uri="{FF2B5EF4-FFF2-40B4-BE49-F238E27FC236}">
              <a16:creationId xmlns:a16="http://schemas.microsoft.com/office/drawing/2014/main" id="{00000000-0008-0000-0B00-000022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91" name="image321.png">
          <a:extLst>
            <a:ext uri="{FF2B5EF4-FFF2-40B4-BE49-F238E27FC236}">
              <a16:creationId xmlns:a16="http://schemas.microsoft.com/office/drawing/2014/main" id="{00000000-0008-0000-0B00-000023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92" name="image322.png">
          <a:extLst>
            <a:ext uri="{FF2B5EF4-FFF2-40B4-BE49-F238E27FC236}">
              <a16:creationId xmlns:a16="http://schemas.microsoft.com/office/drawing/2014/main" id="{00000000-0008-0000-0B00-000024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93" name="image323.png">
          <a:extLst>
            <a:ext uri="{FF2B5EF4-FFF2-40B4-BE49-F238E27FC236}">
              <a16:creationId xmlns:a16="http://schemas.microsoft.com/office/drawing/2014/main" id="{00000000-0008-0000-0B00-000025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94" name="image324.png">
          <a:extLst>
            <a:ext uri="{FF2B5EF4-FFF2-40B4-BE49-F238E27FC236}">
              <a16:creationId xmlns:a16="http://schemas.microsoft.com/office/drawing/2014/main" id="{00000000-0008-0000-0B00-00002601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95" name="image325.png">
          <a:extLst>
            <a:ext uri="{FF2B5EF4-FFF2-40B4-BE49-F238E27FC236}">
              <a16:creationId xmlns:a16="http://schemas.microsoft.com/office/drawing/2014/main" id="{00000000-0008-0000-0B00-00002701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96" name="image326.png">
          <a:extLst>
            <a:ext uri="{FF2B5EF4-FFF2-40B4-BE49-F238E27FC236}">
              <a16:creationId xmlns:a16="http://schemas.microsoft.com/office/drawing/2014/main" id="{00000000-0008-0000-0B00-000028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97" name="image327.png">
          <a:extLst>
            <a:ext uri="{FF2B5EF4-FFF2-40B4-BE49-F238E27FC236}">
              <a16:creationId xmlns:a16="http://schemas.microsoft.com/office/drawing/2014/main" id="{00000000-0008-0000-0B00-000029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98" name="image328.png">
          <a:extLst>
            <a:ext uri="{FF2B5EF4-FFF2-40B4-BE49-F238E27FC236}">
              <a16:creationId xmlns:a16="http://schemas.microsoft.com/office/drawing/2014/main" id="{00000000-0008-0000-0B00-00002A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99" name="image329.png">
          <a:extLst>
            <a:ext uri="{FF2B5EF4-FFF2-40B4-BE49-F238E27FC236}">
              <a16:creationId xmlns:a16="http://schemas.microsoft.com/office/drawing/2014/main" id="{00000000-0008-0000-0B00-00002B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300" name="image330.png">
          <a:extLst>
            <a:ext uri="{FF2B5EF4-FFF2-40B4-BE49-F238E27FC236}">
              <a16:creationId xmlns:a16="http://schemas.microsoft.com/office/drawing/2014/main" id="{00000000-0008-0000-0B00-00002C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301" name="image331.png">
          <a:extLst>
            <a:ext uri="{FF2B5EF4-FFF2-40B4-BE49-F238E27FC236}">
              <a16:creationId xmlns:a16="http://schemas.microsoft.com/office/drawing/2014/main" id="{00000000-0008-0000-0B00-00002D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302" name="image332.png">
          <a:extLst>
            <a:ext uri="{FF2B5EF4-FFF2-40B4-BE49-F238E27FC236}">
              <a16:creationId xmlns:a16="http://schemas.microsoft.com/office/drawing/2014/main" id="{00000000-0008-0000-0B00-00002E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303" name="image333.png">
          <a:extLst>
            <a:ext uri="{FF2B5EF4-FFF2-40B4-BE49-F238E27FC236}">
              <a16:creationId xmlns:a16="http://schemas.microsoft.com/office/drawing/2014/main" id="{00000000-0008-0000-0B00-00002F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304" name="image334.png">
          <a:extLst>
            <a:ext uri="{FF2B5EF4-FFF2-40B4-BE49-F238E27FC236}">
              <a16:creationId xmlns:a16="http://schemas.microsoft.com/office/drawing/2014/main" id="{00000000-0008-0000-0B00-000030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305" name="image335.png">
          <a:extLst>
            <a:ext uri="{FF2B5EF4-FFF2-40B4-BE49-F238E27FC236}">
              <a16:creationId xmlns:a16="http://schemas.microsoft.com/office/drawing/2014/main" id="{00000000-0008-0000-0B00-000031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306" name="image336.png">
          <a:extLst>
            <a:ext uri="{FF2B5EF4-FFF2-40B4-BE49-F238E27FC236}">
              <a16:creationId xmlns:a16="http://schemas.microsoft.com/office/drawing/2014/main" id="{00000000-0008-0000-0B00-000032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307" name="image337.png">
          <a:extLst>
            <a:ext uri="{FF2B5EF4-FFF2-40B4-BE49-F238E27FC236}">
              <a16:creationId xmlns:a16="http://schemas.microsoft.com/office/drawing/2014/main" id="{00000000-0008-0000-0B00-000033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308" name="image338.png">
          <a:extLst>
            <a:ext uri="{FF2B5EF4-FFF2-40B4-BE49-F238E27FC236}">
              <a16:creationId xmlns:a16="http://schemas.microsoft.com/office/drawing/2014/main" id="{00000000-0008-0000-0B00-00003401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309" name="image339.png">
          <a:extLst>
            <a:ext uri="{FF2B5EF4-FFF2-40B4-BE49-F238E27FC236}">
              <a16:creationId xmlns:a16="http://schemas.microsoft.com/office/drawing/2014/main" id="{00000000-0008-0000-0B00-00003501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10" name="image340.png">
          <a:extLst>
            <a:ext uri="{FF2B5EF4-FFF2-40B4-BE49-F238E27FC236}">
              <a16:creationId xmlns:a16="http://schemas.microsoft.com/office/drawing/2014/main" id="{00000000-0008-0000-0B00-000036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11" name="image341.png">
          <a:extLst>
            <a:ext uri="{FF2B5EF4-FFF2-40B4-BE49-F238E27FC236}">
              <a16:creationId xmlns:a16="http://schemas.microsoft.com/office/drawing/2014/main" id="{00000000-0008-0000-0B00-000037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12" name="image342.png">
          <a:extLst>
            <a:ext uri="{FF2B5EF4-FFF2-40B4-BE49-F238E27FC236}">
              <a16:creationId xmlns:a16="http://schemas.microsoft.com/office/drawing/2014/main" id="{00000000-0008-0000-0B00-000038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13" name="image343.png">
          <a:extLst>
            <a:ext uri="{FF2B5EF4-FFF2-40B4-BE49-F238E27FC236}">
              <a16:creationId xmlns:a16="http://schemas.microsoft.com/office/drawing/2014/main" id="{00000000-0008-0000-0B00-000039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14" name="image344.png">
          <a:extLst>
            <a:ext uri="{FF2B5EF4-FFF2-40B4-BE49-F238E27FC236}">
              <a16:creationId xmlns:a16="http://schemas.microsoft.com/office/drawing/2014/main" id="{00000000-0008-0000-0B00-00003A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15" name="image345.png">
          <a:extLst>
            <a:ext uri="{FF2B5EF4-FFF2-40B4-BE49-F238E27FC236}">
              <a16:creationId xmlns:a16="http://schemas.microsoft.com/office/drawing/2014/main" id="{00000000-0008-0000-0B00-00003B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16" name="image346.png">
          <a:extLst>
            <a:ext uri="{FF2B5EF4-FFF2-40B4-BE49-F238E27FC236}">
              <a16:creationId xmlns:a16="http://schemas.microsoft.com/office/drawing/2014/main" id="{00000000-0008-0000-0B00-00003C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17" name="image347.png">
          <a:extLst>
            <a:ext uri="{FF2B5EF4-FFF2-40B4-BE49-F238E27FC236}">
              <a16:creationId xmlns:a16="http://schemas.microsoft.com/office/drawing/2014/main" id="{00000000-0008-0000-0B00-00003D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18" name="image348.png">
          <a:extLst>
            <a:ext uri="{FF2B5EF4-FFF2-40B4-BE49-F238E27FC236}">
              <a16:creationId xmlns:a16="http://schemas.microsoft.com/office/drawing/2014/main" id="{00000000-0008-0000-0B00-00003E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19" name="image349.png">
          <a:extLst>
            <a:ext uri="{FF2B5EF4-FFF2-40B4-BE49-F238E27FC236}">
              <a16:creationId xmlns:a16="http://schemas.microsoft.com/office/drawing/2014/main" id="{00000000-0008-0000-0B00-00003F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20" name="image350.png">
          <a:extLst>
            <a:ext uri="{FF2B5EF4-FFF2-40B4-BE49-F238E27FC236}">
              <a16:creationId xmlns:a16="http://schemas.microsoft.com/office/drawing/2014/main" id="{00000000-0008-0000-0B00-000040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21" name="image351.png">
          <a:extLst>
            <a:ext uri="{FF2B5EF4-FFF2-40B4-BE49-F238E27FC236}">
              <a16:creationId xmlns:a16="http://schemas.microsoft.com/office/drawing/2014/main" id="{00000000-0008-0000-0B00-000041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22" name="image352.png">
          <a:extLst>
            <a:ext uri="{FF2B5EF4-FFF2-40B4-BE49-F238E27FC236}">
              <a16:creationId xmlns:a16="http://schemas.microsoft.com/office/drawing/2014/main" id="{00000000-0008-0000-0B00-00004201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23" name="image353.png">
          <a:extLst>
            <a:ext uri="{FF2B5EF4-FFF2-40B4-BE49-F238E27FC236}">
              <a16:creationId xmlns:a16="http://schemas.microsoft.com/office/drawing/2014/main" id="{00000000-0008-0000-0B00-00004301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24" name="image354.png">
          <a:extLst>
            <a:ext uri="{FF2B5EF4-FFF2-40B4-BE49-F238E27FC236}">
              <a16:creationId xmlns:a16="http://schemas.microsoft.com/office/drawing/2014/main" id="{00000000-0008-0000-0B00-000044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25" name="image355.png">
          <a:extLst>
            <a:ext uri="{FF2B5EF4-FFF2-40B4-BE49-F238E27FC236}">
              <a16:creationId xmlns:a16="http://schemas.microsoft.com/office/drawing/2014/main" id="{00000000-0008-0000-0B00-000045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26" name="image356.png">
          <a:extLst>
            <a:ext uri="{FF2B5EF4-FFF2-40B4-BE49-F238E27FC236}">
              <a16:creationId xmlns:a16="http://schemas.microsoft.com/office/drawing/2014/main" id="{00000000-0008-0000-0B00-000046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27" name="image357.png">
          <a:extLst>
            <a:ext uri="{FF2B5EF4-FFF2-40B4-BE49-F238E27FC236}">
              <a16:creationId xmlns:a16="http://schemas.microsoft.com/office/drawing/2014/main" id="{00000000-0008-0000-0B00-000047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28" name="image358.png">
          <a:extLst>
            <a:ext uri="{FF2B5EF4-FFF2-40B4-BE49-F238E27FC236}">
              <a16:creationId xmlns:a16="http://schemas.microsoft.com/office/drawing/2014/main" id="{00000000-0008-0000-0B00-000048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29" name="image359.png">
          <a:extLst>
            <a:ext uri="{FF2B5EF4-FFF2-40B4-BE49-F238E27FC236}">
              <a16:creationId xmlns:a16="http://schemas.microsoft.com/office/drawing/2014/main" id="{00000000-0008-0000-0B00-000049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30" name="image360.png">
          <a:extLst>
            <a:ext uri="{FF2B5EF4-FFF2-40B4-BE49-F238E27FC236}">
              <a16:creationId xmlns:a16="http://schemas.microsoft.com/office/drawing/2014/main" id="{00000000-0008-0000-0B00-00004A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31" name="image361.png">
          <a:extLst>
            <a:ext uri="{FF2B5EF4-FFF2-40B4-BE49-F238E27FC236}">
              <a16:creationId xmlns:a16="http://schemas.microsoft.com/office/drawing/2014/main" id="{00000000-0008-0000-0B00-00004B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32" name="image362.png">
          <a:extLst>
            <a:ext uri="{FF2B5EF4-FFF2-40B4-BE49-F238E27FC236}">
              <a16:creationId xmlns:a16="http://schemas.microsoft.com/office/drawing/2014/main" id="{00000000-0008-0000-0B00-00004C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33" name="image363.png">
          <a:extLst>
            <a:ext uri="{FF2B5EF4-FFF2-40B4-BE49-F238E27FC236}">
              <a16:creationId xmlns:a16="http://schemas.microsoft.com/office/drawing/2014/main" id="{00000000-0008-0000-0B00-00004D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34" name="image364.png">
          <a:extLst>
            <a:ext uri="{FF2B5EF4-FFF2-40B4-BE49-F238E27FC236}">
              <a16:creationId xmlns:a16="http://schemas.microsoft.com/office/drawing/2014/main" id="{00000000-0008-0000-0B00-00004E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35" name="image365.png">
          <a:extLst>
            <a:ext uri="{FF2B5EF4-FFF2-40B4-BE49-F238E27FC236}">
              <a16:creationId xmlns:a16="http://schemas.microsoft.com/office/drawing/2014/main" id="{00000000-0008-0000-0B00-00004F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36" name="image366.png">
          <a:extLst>
            <a:ext uri="{FF2B5EF4-FFF2-40B4-BE49-F238E27FC236}">
              <a16:creationId xmlns:a16="http://schemas.microsoft.com/office/drawing/2014/main" id="{00000000-0008-0000-0B00-00005001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37" name="image367.png">
          <a:extLst>
            <a:ext uri="{FF2B5EF4-FFF2-40B4-BE49-F238E27FC236}">
              <a16:creationId xmlns:a16="http://schemas.microsoft.com/office/drawing/2014/main" id="{00000000-0008-0000-0B00-00005101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hyperlink" Target="https://drive.google.com/drive/folders/1pb5TG_1PNWtrcmpORtWW05ymZVMfD8d1?usp=drive_link" TargetMode="External"/><Relationship Id="rId1" Type="http://schemas.openxmlformats.org/officeDocument/2006/relationships/hyperlink" Target="https://drive.google.com/drive/folders/1KiY5iH9bqVmHNvjs9Phfw1_UrLg9e0FV?usp=drive_link"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08E00"/>
  </sheetPr>
  <dimension ref="A1:Z237"/>
  <sheetViews>
    <sheetView topLeftCell="A17" workbookViewId="0">
      <selection activeCell="S2" sqref="S2"/>
    </sheetView>
  </sheetViews>
  <sheetFormatPr baseColWidth="10" defaultColWidth="0" defaultRowHeight="15" customHeight="1" zeroHeight="1" x14ac:dyDescent="0.3"/>
  <cols>
    <col min="1" max="1" width="6.44140625" style="350" customWidth="1"/>
    <col min="2" max="5" width="9" customWidth="1"/>
    <col min="6" max="13" width="8.88671875" customWidth="1"/>
    <col min="14" max="14" width="14.88671875" style="350" customWidth="1"/>
    <col min="15" max="18" width="11.33203125" customWidth="1"/>
    <col min="19" max="19" width="10" style="350" customWidth="1"/>
    <col min="20" max="21" width="9.44140625" hidden="1" customWidth="1"/>
    <col min="22" max="22" width="10" hidden="1" customWidth="1"/>
    <col min="23" max="26" width="9.44140625" hidden="1" customWidth="1"/>
    <col min="27" max="16384" width="12.5546875" hidden="1"/>
  </cols>
  <sheetData>
    <row r="1" spans="1:26" s="350" customFormat="1" ht="23.25" customHeight="1" x14ac:dyDescent="0.3">
      <c r="A1" s="345"/>
      <c r="B1" s="480"/>
      <c r="C1" s="481"/>
      <c r="D1" s="486" t="s">
        <v>0</v>
      </c>
      <c r="E1" s="487"/>
      <c r="F1" s="487"/>
      <c r="G1" s="487"/>
      <c r="H1" s="487"/>
      <c r="I1" s="487"/>
      <c r="J1" s="487"/>
      <c r="K1" s="487"/>
      <c r="L1" s="487"/>
      <c r="M1" s="487"/>
      <c r="N1" s="487"/>
      <c r="O1" s="487"/>
      <c r="P1" s="487"/>
      <c r="Q1" s="487"/>
      <c r="R1" s="488"/>
      <c r="S1" s="346"/>
      <c r="T1" s="347"/>
      <c r="U1" s="347"/>
      <c r="V1" s="348"/>
      <c r="W1" s="349"/>
      <c r="X1" s="349"/>
      <c r="Y1" s="349"/>
      <c r="Z1" s="349"/>
    </row>
    <row r="2" spans="1:26" s="350" customFormat="1" ht="23.25" customHeight="1" x14ac:dyDescent="0.3">
      <c r="A2" s="345"/>
      <c r="B2" s="482"/>
      <c r="C2" s="483"/>
      <c r="D2" s="486" t="s">
        <v>1</v>
      </c>
      <c r="E2" s="487"/>
      <c r="F2" s="487"/>
      <c r="G2" s="487"/>
      <c r="H2" s="487"/>
      <c r="I2" s="487"/>
      <c r="J2" s="487"/>
      <c r="K2" s="487"/>
      <c r="L2" s="487"/>
      <c r="M2" s="487"/>
      <c r="N2" s="487"/>
      <c r="O2" s="487"/>
      <c r="P2" s="487"/>
      <c r="Q2" s="487"/>
      <c r="R2" s="488"/>
      <c r="S2" s="346"/>
      <c r="T2" s="351"/>
      <c r="U2" s="351"/>
      <c r="V2" s="352"/>
      <c r="W2" s="349"/>
      <c r="X2" s="349"/>
      <c r="Y2" s="349"/>
      <c r="Z2" s="349"/>
    </row>
    <row r="3" spans="1:26" s="350" customFormat="1" ht="23.25" customHeight="1" x14ac:dyDescent="0.3">
      <c r="A3" s="345"/>
      <c r="B3" s="482"/>
      <c r="C3" s="483"/>
      <c r="D3" s="486" t="s">
        <v>2</v>
      </c>
      <c r="E3" s="487"/>
      <c r="F3" s="487"/>
      <c r="G3" s="487"/>
      <c r="H3" s="487"/>
      <c r="I3" s="487"/>
      <c r="J3" s="487"/>
      <c r="K3" s="487"/>
      <c r="L3" s="487"/>
      <c r="M3" s="487"/>
      <c r="N3" s="487"/>
      <c r="O3" s="487"/>
      <c r="P3" s="487"/>
      <c r="Q3" s="487"/>
      <c r="R3" s="488"/>
      <c r="S3" s="346"/>
      <c r="T3" s="351"/>
      <c r="U3" s="351"/>
      <c r="V3" s="352"/>
      <c r="W3" s="349"/>
      <c r="X3" s="349"/>
      <c r="Y3" s="349"/>
      <c r="Z3" s="349"/>
    </row>
    <row r="4" spans="1:26" s="350" customFormat="1" ht="23.25" customHeight="1" x14ac:dyDescent="0.3">
      <c r="A4" s="345"/>
      <c r="B4" s="484"/>
      <c r="C4" s="485"/>
      <c r="D4" s="486" t="s">
        <v>3</v>
      </c>
      <c r="E4" s="487"/>
      <c r="F4" s="487"/>
      <c r="G4" s="487"/>
      <c r="H4" s="487"/>
      <c r="I4" s="487"/>
      <c r="J4" s="487"/>
      <c r="K4" s="488"/>
      <c r="L4" s="486" t="s">
        <v>4</v>
      </c>
      <c r="M4" s="487"/>
      <c r="N4" s="487"/>
      <c r="O4" s="487"/>
      <c r="P4" s="487"/>
      <c r="Q4" s="487"/>
      <c r="R4" s="488"/>
      <c r="S4" s="346"/>
      <c r="T4" s="353"/>
      <c r="U4" s="354" t="s">
        <v>5</v>
      </c>
      <c r="V4" s="355"/>
      <c r="W4" s="349"/>
      <c r="X4" s="349"/>
      <c r="Y4" s="349"/>
      <c r="Z4" s="349"/>
    </row>
    <row r="5" spans="1:26" s="350" customFormat="1" ht="5.25" customHeight="1" x14ac:dyDescent="0.3">
      <c r="A5" s="346"/>
      <c r="B5" s="346"/>
      <c r="C5" s="346"/>
      <c r="D5" s="346"/>
      <c r="E5" s="346"/>
      <c r="F5" s="346"/>
      <c r="G5" s="346"/>
      <c r="H5" s="346"/>
      <c r="I5" s="346"/>
      <c r="J5" s="346"/>
      <c r="K5" s="346"/>
      <c r="L5" s="346"/>
      <c r="M5" s="346"/>
      <c r="N5" s="346"/>
      <c r="O5" s="356"/>
      <c r="P5" s="356"/>
      <c r="Q5" s="356"/>
      <c r="R5" s="356"/>
      <c r="S5" s="346"/>
      <c r="T5" s="346"/>
      <c r="U5" s="346"/>
      <c r="V5" s="346"/>
      <c r="W5" s="349"/>
      <c r="X5" s="349"/>
      <c r="Y5" s="349"/>
      <c r="Z5" s="349"/>
    </row>
    <row r="6" spans="1:26" s="350" customFormat="1" ht="5.25" customHeight="1" x14ac:dyDescent="0.3">
      <c r="A6" s="346"/>
      <c r="B6" s="346"/>
      <c r="C6" s="346"/>
      <c r="D6" s="346"/>
      <c r="E6" s="346"/>
      <c r="F6" s="346"/>
      <c r="G6" s="346"/>
      <c r="H6" s="346"/>
      <c r="I6" s="346"/>
      <c r="J6" s="346"/>
      <c r="K6" s="346"/>
      <c r="L6" s="346"/>
      <c r="M6" s="346"/>
      <c r="N6" s="346"/>
      <c r="O6" s="356"/>
      <c r="P6" s="356"/>
      <c r="Q6" s="356"/>
      <c r="R6" s="356"/>
      <c r="S6" s="346"/>
      <c r="T6" s="346"/>
      <c r="U6" s="346"/>
      <c r="V6" s="346"/>
      <c r="W6" s="349"/>
      <c r="X6" s="349"/>
      <c r="Y6" s="349"/>
      <c r="Z6" s="349"/>
    </row>
    <row r="7" spans="1:26" s="350" customFormat="1" ht="5.25" customHeight="1" x14ac:dyDescent="0.3">
      <c r="A7" s="346"/>
      <c r="B7" s="468"/>
      <c r="C7" s="469"/>
      <c r="D7" s="469"/>
      <c r="E7" s="469"/>
      <c r="F7" s="469"/>
      <c r="G7" s="469"/>
      <c r="H7" s="469"/>
      <c r="I7" s="469"/>
      <c r="J7" s="469"/>
      <c r="K7" s="469"/>
      <c r="L7" s="469"/>
      <c r="M7" s="469"/>
      <c r="N7" s="469"/>
      <c r="O7" s="469"/>
      <c r="P7" s="469"/>
      <c r="Q7" s="469"/>
      <c r="R7" s="470"/>
      <c r="S7" s="346"/>
      <c r="T7" s="346"/>
      <c r="U7" s="346"/>
      <c r="V7" s="346"/>
      <c r="W7" s="349"/>
      <c r="X7" s="349"/>
      <c r="Y7" s="349"/>
      <c r="Z7" s="349"/>
    </row>
    <row r="8" spans="1:26" s="350" customFormat="1" ht="5.25" customHeight="1" x14ac:dyDescent="0.3">
      <c r="A8" s="346"/>
      <c r="B8" s="346"/>
      <c r="C8" s="346"/>
      <c r="D8" s="346"/>
      <c r="E8" s="346"/>
      <c r="F8" s="346"/>
      <c r="G8" s="346"/>
      <c r="H8" s="346"/>
      <c r="I8" s="346"/>
      <c r="J8" s="346"/>
      <c r="K8" s="346"/>
      <c r="L8" s="346"/>
      <c r="M8" s="346"/>
      <c r="N8" s="346"/>
      <c r="O8" s="356"/>
      <c r="P8" s="356"/>
      <c r="Q8" s="356"/>
      <c r="R8" s="356"/>
      <c r="S8" s="346"/>
      <c r="T8" s="346"/>
      <c r="U8" s="346"/>
      <c r="V8" s="346"/>
      <c r="W8" s="349"/>
      <c r="X8" s="349"/>
      <c r="Y8" s="349"/>
      <c r="Z8" s="349"/>
    </row>
    <row r="9" spans="1:26" s="350" customFormat="1" ht="5.25" customHeight="1" x14ac:dyDescent="0.3">
      <c r="A9" s="346"/>
      <c r="B9" s="346"/>
      <c r="C9" s="346"/>
      <c r="D9" s="346"/>
      <c r="E9" s="346"/>
      <c r="F9" s="346"/>
      <c r="G9" s="346"/>
      <c r="H9" s="346"/>
      <c r="I9" s="346"/>
      <c r="J9" s="346"/>
      <c r="K9" s="357"/>
      <c r="L9" s="358"/>
      <c r="M9" s="346"/>
      <c r="N9" s="357"/>
      <c r="O9" s="356"/>
      <c r="P9" s="356"/>
      <c r="Q9" s="356"/>
      <c r="R9" s="356"/>
      <c r="S9" s="359"/>
      <c r="T9" s="359"/>
      <c r="U9" s="359"/>
      <c r="V9" s="359"/>
      <c r="W9" s="349"/>
      <c r="X9" s="349"/>
      <c r="Y9" s="349"/>
      <c r="Z9" s="349"/>
    </row>
    <row r="10" spans="1:26" ht="39" customHeight="1" x14ac:dyDescent="0.3">
      <c r="A10" s="346"/>
      <c r="B10" s="465" t="s">
        <v>6</v>
      </c>
      <c r="C10" s="466"/>
      <c r="D10" s="466"/>
      <c r="E10" s="467"/>
      <c r="F10" s="471" t="s">
        <v>7</v>
      </c>
      <c r="G10" s="466"/>
      <c r="H10" s="466"/>
      <c r="I10" s="466"/>
      <c r="J10" s="466"/>
      <c r="K10" s="466"/>
      <c r="L10" s="466"/>
      <c r="M10" s="467"/>
      <c r="N10" s="357"/>
      <c r="O10" s="472"/>
      <c r="P10" s="473"/>
      <c r="Q10" s="473"/>
      <c r="R10" s="474"/>
      <c r="S10" s="359"/>
      <c r="T10" s="4"/>
      <c r="U10" s="4"/>
      <c r="V10" s="5"/>
      <c r="W10" s="2"/>
      <c r="X10" s="2"/>
      <c r="Y10" s="2"/>
      <c r="Z10" s="2"/>
    </row>
    <row r="11" spans="1:26" ht="39" customHeight="1" x14ac:dyDescent="0.3">
      <c r="A11" s="346"/>
      <c r="B11" s="465" t="s">
        <v>8</v>
      </c>
      <c r="C11" s="466"/>
      <c r="D11" s="466"/>
      <c r="E11" s="467"/>
      <c r="F11" s="471" t="s">
        <v>9</v>
      </c>
      <c r="G11" s="466"/>
      <c r="H11" s="466"/>
      <c r="I11" s="466"/>
      <c r="J11" s="466"/>
      <c r="K11" s="466"/>
      <c r="L11" s="466"/>
      <c r="M11" s="467"/>
      <c r="N11" s="475"/>
      <c r="O11" s="472"/>
      <c r="P11" s="473"/>
      <c r="Q11" s="473"/>
      <c r="R11" s="474"/>
      <c r="S11" s="346"/>
      <c r="T11" s="6"/>
      <c r="U11" s="6"/>
      <c r="V11" s="5"/>
      <c r="W11" s="2"/>
      <c r="X11" s="2"/>
      <c r="Y11" s="2"/>
      <c r="Z11" s="2"/>
    </row>
    <row r="12" spans="1:26" ht="39" customHeight="1" x14ac:dyDescent="0.3">
      <c r="A12" s="346"/>
      <c r="B12" s="465" t="s">
        <v>10</v>
      </c>
      <c r="C12" s="466"/>
      <c r="D12" s="466"/>
      <c r="E12" s="467"/>
      <c r="F12" s="471" t="s">
        <v>11</v>
      </c>
      <c r="G12" s="466"/>
      <c r="H12" s="466"/>
      <c r="I12" s="466"/>
      <c r="J12" s="466"/>
      <c r="K12" s="466"/>
      <c r="L12" s="466"/>
      <c r="M12" s="467"/>
      <c r="N12" s="476"/>
      <c r="O12" s="472" t="s">
        <v>12</v>
      </c>
      <c r="P12" s="473"/>
      <c r="Q12" s="473"/>
      <c r="R12" s="474"/>
      <c r="S12" s="346"/>
      <c r="T12" s="6"/>
      <c r="U12" s="6"/>
      <c r="V12" s="5"/>
      <c r="W12" s="2"/>
      <c r="X12" s="2"/>
      <c r="Y12" s="2"/>
      <c r="Z12" s="2"/>
    </row>
    <row r="13" spans="1:26" ht="39" customHeight="1" x14ac:dyDescent="0.35">
      <c r="A13" s="346"/>
      <c r="B13" s="465" t="s">
        <v>13</v>
      </c>
      <c r="C13" s="466"/>
      <c r="D13" s="466"/>
      <c r="E13" s="467"/>
      <c r="F13" s="471" t="s">
        <v>14</v>
      </c>
      <c r="G13" s="466"/>
      <c r="H13" s="466"/>
      <c r="I13" s="466"/>
      <c r="J13" s="466"/>
      <c r="K13" s="466"/>
      <c r="L13" s="466"/>
      <c r="M13" s="467"/>
      <c r="N13" s="475"/>
      <c r="O13" s="463"/>
      <c r="P13" s="7"/>
      <c r="Q13" s="7"/>
      <c r="R13" s="7"/>
      <c r="S13" s="346"/>
      <c r="T13" s="6"/>
      <c r="U13" s="6"/>
      <c r="V13" s="5"/>
      <c r="W13" s="2"/>
      <c r="X13" s="2"/>
      <c r="Y13" s="2"/>
      <c r="Z13" s="2"/>
    </row>
    <row r="14" spans="1:26" ht="39" customHeight="1" x14ac:dyDescent="0.35">
      <c r="A14" s="346"/>
      <c r="B14" s="465" t="s">
        <v>15</v>
      </c>
      <c r="C14" s="466"/>
      <c r="D14" s="466"/>
      <c r="E14" s="467"/>
      <c r="F14" s="471" t="s">
        <v>16</v>
      </c>
      <c r="G14" s="466"/>
      <c r="H14" s="466"/>
      <c r="I14" s="466"/>
      <c r="J14" s="466"/>
      <c r="K14" s="466"/>
      <c r="L14" s="466"/>
      <c r="M14" s="467"/>
      <c r="N14" s="477"/>
      <c r="O14" s="478"/>
      <c r="P14" s="7"/>
      <c r="Q14" s="7"/>
      <c r="R14" s="7"/>
      <c r="S14" s="346"/>
      <c r="T14" s="6"/>
      <c r="U14" s="6"/>
      <c r="V14" s="5"/>
      <c r="W14" s="2"/>
      <c r="X14" s="2"/>
      <c r="Y14" s="2"/>
      <c r="Z14" s="2"/>
    </row>
    <row r="15" spans="1:26" ht="39" customHeight="1" x14ac:dyDescent="0.35">
      <c r="A15" s="346"/>
      <c r="B15" s="465" t="s">
        <v>17</v>
      </c>
      <c r="C15" s="466"/>
      <c r="D15" s="466"/>
      <c r="E15" s="467"/>
      <c r="F15" s="479" t="s">
        <v>18</v>
      </c>
      <c r="G15" s="466"/>
      <c r="H15" s="466"/>
      <c r="I15" s="466"/>
      <c r="J15" s="466"/>
      <c r="K15" s="466"/>
      <c r="L15" s="466"/>
      <c r="M15" s="467"/>
      <c r="N15" s="476"/>
      <c r="O15" s="464"/>
      <c r="P15" s="7"/>
      <c r="Q15" s="7"/>
      <c r="R15" s="7"/>
      <c r="S15" s="346"/>
      <c r="T15" s="6"/>
      <c r="U15" s="6"/>
      <c r="V15" s="5"/>
      <c r="W15" s="2"/>
      <c r="X15" s="2"/>
      <c r="Y15" s="2"/>
      <c r="Z15" s="2"/>
    </row>
    <row r="16" spans="1:26" ht="39" customHeight="1" x14ac:dyDescent="0.35">
      <c r="A16" s="346"/>
      <c r="B16" s="465" t="s">
        <v>19</v>
      </c>
      <c r="C16" s="466"/>
      <c r="D16" s="466"/>
      <c r="E16" s="467"/>
      <c r="F16" s="471" t="s">
        <v>20</v>
      </c>
      <c r="G16" s="466"/>
      <c r="H16" s="466"/>
      <c r="I16" s="466"/>
      <c r="J16" s="466"/>
      <c r="K16" s="466"/>
      <c r="L16" s="466"/>
      <c r="M16" s="467"/>
      <c r="N16" s="359"/>
      <c r="O16" s="8"/>
      <c r="P16" s="7"/>
      <c r="Q16" s="7"/>
      <c r="R16" s="7"/>
      <c r="S16" s="346"/>
      <c r="T16" s="6"/>
      <c r="U16" s="6"/>
      <c r="V16" s="5"/>
      <c r="W16" s="2"/>
      <c r="X16" s="2"/>
      <c r="Y16" s="2"/>
      <c r="Z16" s="2"/>
    </row>
    <row r="17" spans="1:26" ht="39" customHeight="1" x14ac:dyDescent="0.35">
      <c r="A17" s="346"/>
      <c r="B17" s="465" t="s">
        <v>21</v>
      </c>
      <c r="C17" s="466"/>
      <c r="D17" s="466"/>
      <c r="E17" s="467"/>
      <c r="F17" s="506">
        <v>2020110010120</v>
      </c>
      <c r="G17" s="466"/>
      <c r="H17" s="466"/>
      <c r="I17" s="466"/>
      <c r="J17" s="466"/>
      <c r="K17" s="466"/>
      <c r="L17" s="466"/>
      <c r="M17" s="467"/>
      <c r="N17" s="359"/>
      <c r="O17" s="8"/>
      <c r="P17" s="7"/>
      <c r="Q17" s="7"/>
      <c r="R17" s="7"/>
      <c r="S17" s="346"/>
      <c r="T17" s="6"/>
      <c r="U17" s="6"/>
      <c r="V17" s="5"/>
      <c r="W17" s="2"/>
      <c r="X17" s="2"/>
      <c r="Y17" s="2"/>
      <c r="Z17" s="2"/>
    </row>
    <row r="18" spans="1:26" ht="39" customHeight="1" x14ac:dyDescent="0.35">
      <c r="A18" s="346"/>
      <c r="B18" s="465" t="s">
        <v>22</v>
      </c>
      <c r="C18" s="466"/>
      <c r="D18" s="466"/>
      <c r="E18" s="467"/>
      <c r="F18" s="506" t="s">
        <v>23</v>
      </c>
      <c r="G18" s="466"/>
      <c r="H18" s="466"/>
      <c r="I18" s="466"/>
      <c r="J18" s="466"/>
      <c r="K18" s="466"/>
      <c r="L18" s="466"/>
      <c r="M18" s="467"/>
      <c r="N18" s="359"/>
      <c r="O18" s="8"/>
      <c r="P18" s="7"/>
      <c r="Q18" s="7"/>
      <c r="R18" s="7"/>
      <c r="S18" s="346"/>
      <c r="T18" s="6"/>
      <c r="U18" s="6"/>
      <c r="V18" s="5"/>
      <c r="W18" s="2"/>
      <c r="X18" s="2"/>
      <c r="Y18" s="2"/>
      <c r="Z18" s="2"/>
    </row>
    <row r="19" spans="1:26" ht="39" customHeight="1" x14ac:dyDescent="0.35">
      <c r="A19" s="346"/>
      <c r="B19" s="465" t="s">
        <v>24</v>
      </c>
      <c r="C19" s="466"/>
      <c r="D19" s="466"/>
      <c r="E19" s="467"/>
      <c r="F19" s="506" t="s">
        <v>25</v>
      </c>
      <c r="G19" s="466"/>
      <c r="H19" s="466"/>
      <c r="I19" s="466"/>
      <c r="J19" s="466"/>
      <c r="K19" s="466"/>
      <c r="L19" s="466"/>
      <c r="M19" s="467"/>
      <c r="N19" s="359"/>
      <c r="O19" s="8"/>
      <c r="P19" s="7"/>
      <c r="Q19" s="7"/>
      <c r="R19" s="7"/>
      <c r="S19" s="346"/>
      <c r="T19" s="6"/>
      <c r="U19" s="6"/>
      <c r="V19" s="5"/>
      <c r="W19" s="2"/>
      <c r="X19" s="2"/>
      <c r="Y19" s="2"/>
      <c r="Z19" s="2"/>
    </row>
    <row r="20" spans="1:26" ht="39" customHeight="1" x14ac:dyDescent="0.35">
      <c r="A20" s="346"/>
      <c r="B20" s="465" t="s">
        <v>26</v>
      </c>
      <c r="C20" s="466"/>
      <c r="D20" s="466"/>
      <c r="E20" s="467"/>
      <c r="F20" s="471" t="s">
        <v>27</v>
      </c>
      <c r="G20" s="466"/>
      <c r="H20" s="466"/>
      <c r="I20" s="466"/>
      <c r="J20" s="466"/>
      <c r="K20" s="466"/>
      <c r="L20" s="466"/>
      <c r="M20" s="467"/>
      <c r="N20" s="475"/>
      <c r="O20" s="463"/>
      <c r="P20" s="7"/>
      <c r="Q20" s="7"/>
      <c r="R20" s="7"/>
      <c r="S20" s="346"/>
      <c r="T20" s="6"/>
      <c r="U20" s="6"/>
      <c r="V20" s="5"/>
      <c r="W20" s="2"/>
      <c r="X20" s="2"/>
      <c r="Y20" s="2"/>
      <c r="Z20" s="2"/>
    </row>
    <row r="21" spans="1:26" ht="39" customHeight="1" x14ac:dyDescent="0.35">
      <c r="A21" s="346"/>
      <c r="B21" s="465" t="s">
        <v>28</v>
      </c>
      <c r="C21" s="466"/>
      <c r="D21" s="466"/>
      <c r="E21" s="467"/>
      <c r="F21" s="471" t="s">
        <v>27</v>
      </c>
      <c r="G21" s="466"/>
      <c r="H21" s="466"/>
      <c r="I21" s="466"/>
      <c r="J21" s="466"/>
      <c r="K21" s="466"/>
      <c r="L21" s="466"/>
      <c r="M21" s="467"/>
      <c r="N21" s="476"/>
      <c r="O21" s="464"/>
      <c r="P21" s="7"/>
      <c r="Q21" s="7"/>
      <c r="R21" s="7"/>
      <c r="S21" s="346"/>
      <c r="T21" s="6"/>
      <c r="U21" s="6"/>
      <c r="V21" s="5"/>
      <c r="W21" s="2"/>
      <c r="X21" s="2"/>
      <c r="Y21" s="2"/>
      <c r="Z21" s="2"/>
    </row>
    <row r="22" spans="1:26" ht="39" customHeight="1" x14ac:dyDescent="0.3">
      <c r="A22" s="346"/>
      <c r="B22" s="465" t="s">
        <v>29</v>
      </c>
      <c r="C22" s="466"/>
      <c r="D22" s="466"/>
      <c r="E22" s="467"/>
      <c r="F22" s="471" t="s">
        <v>30</v>
      </c>
      <c r="G22" s="466"/>
      <c r="H22" s="466"/>
      <c r="I22" s="466"/>
      <c r="J22" s="466"/>
      <c r="K22" s="466"/>
      <c r="L22" s="466"/>
      <c r="M22" s="467"/>
      <c r="N22" s="475"/>
      <c r="O22" s="489"/>
      <c r="P22" s="9"/>
      <c r="Q22" s="9"/>
      <c r="R22" s="9"/>
      <c r="S22" s="346"/>
      <c r="T22" s="6"/>
      <c r="U22" s="6"/>
      <c r="V22" s="5"/>
      <c r="W22" s="2"/>
      <c r="X22" s="2"/>
      <c r="Y22" s="2"/>
      <c r="Z22" s="2"/>
    </row>
    <row r="23" spans="1:26" ht="27.75" customHeight="1" x14ac:dyDescent="0.3">
      <c r="A23" s="346"/>
      <c r="B23" s="510" t="s">
        <v>31</v>
      </c>
      <c r="C23" s="505"/>
      <c r="D23" s="505"/>
      <c r="E23" s="511"/>
      <c r="F23" s="10" t="s">
        <v>32</v>
      </c>
      <c r="G23" s="504" t="s">
        <v>33</v>
      </c>
      <c r="H23" s="505"/>
      <c r="I23" s="505"/>
      <c r="J23" s="505"/>
      <c r="K23" s="505"/>
      <c r="L23" s="490">
        <v>2024</v>
      </c>
      <c r="M23" s="491"/>
      <c r="N23" s="476"/>
      <c r="O23" s="464"/>
      <c r="P23" s="9"/>
      <c r="Q23" s="9"/>
      <c r="R23" s="9"/>
      <c r="S23" s="346"/>
      <c r="T23" s="6"/>
      <c r="U23" s="6"/>
      <c r="V23" s="5"/>
      <c r="W23" s="2"/>
      <c r="X23" s="2"/>
      <c r="Y23" s="2"/>
      <c r="Z23" s="2"/>
    </row>
    <row r="24" spans="1:26" ht="27.75" customHeight="1" x14ac:dyDescent="0.3">
      <c r="A24" s="346"/>
      <c r="B24" s="512"/>
      <c r="C24" s="513"/>
      <c r="D24" s="513"/>
      <c r="E24" s="514"/>
      <c r="F24" s="11" t="s">
        <v>34</v>
      </c>
      <c r="G24" s="471" t="s">
        <v>35</v>
      </c>
      <c r="H24" s="466"/>
      <c r="I24" s="466"/>
      <c r="J24" s="466"/>
      <c r="K24" s="467"/>
      <c r="L24" s="492"/>
      <c r="M24" s="493"/>
      <c r="N24" s="359"/>
      <c r="O24" s="12"/>
      <c r="P24" s="9"/>
      <c r="Q24" s="13"/>
      <c r="R24" s="13"/>
      <c r="S24" s="360"/>
      <c r="T24" s="6"/>
      <c r="U24" s="6"/>
      <c r="V24" s="5"/>
      <c r="W24" s="2"/>
      <c r="X24" s="2"/>
      <c r="Y24" s="2"/>
      <c r="Z24" s="2"/>
    </row>
    <row r="25" spans="1:26" s="350" customFormat="1" ht="20.25" customHeight="1" x14ac:dyDescent="0.3">
      <c r="A25" s="346"/>
      <c r="B25" s="346"/>
      <c r="C25" s="346"/>
      <c r="D25" s="346"/>
      <c r="E25" s="346"/>
      <c r="F25" s="346"/>
      <c r="G25" s="346"/>
      <c r="H25" s="346"/>
      <c r="I25" s="346"/>
      <c r="J25" s="346"/>
      <c r="K25" s="346"/>
      <c r="L25" s="346"/>
      <c r="M25" s="346"/>
      <c r="N25" s="346"/>
      <c r="O25" s="356"/>
      <c r="P25" s="356"/>
      <c r="Q25" s="356"/>
      <c r="R25" s="356"/>
      <c r="S25" s="346"/>
      <c r="T25" s="346"/>
      <c r="U25" s="346"/>
      <c r="V25" s="346"/>
      <c r="W25" s="349"/>
      <c r="X25" s="349"/>
      <c r="Y25" s="349"/>
      <c r="Z25" s="349"/>
    </row>
    <row r="26" spans="1:26" ht="15.75" customHeight="1" x14ac:dyDescent="0.3">
      <c r="A26" s="346"/>
      <c r="B26" s="14"/>
      <c r="C26" s="14"/>
      <c r="D26" s="14"/>
      <c r="E26" s="14"/>
      <c r="F26" s="14"/>
      <c r="G26" s="14"/>
      <c r="H26" s="346"/>
      <c r="I26" s="494" t="s">
        <v>36</v>
      </c>
      <c r="J26" s="495"/>
      <c r="K26" s="495"/>
      <c r="L26" s="495"/>
      <c r="M26" s="496"/>
      <c r="N26" s="346"/>
      <c r="O26" s="9"/>
      <c r="P26" s="9"/>
      <c r="Q26" s="9"/>
      <c r="R26" s="9"/>
      <c r="S26" s="346"/>
      <c r="T26" s="5"/>
      <c r="U26" s="5"/>
      <c r="V26" s="5"/>
      <c r="W26" s="2"/>
      <c r="X26" s="2"/>
      <c r="Y26" s="2"/>
      <c r="Z26" s="2"/>
    </row>
    <row r="27" spans="1:26" ht="15.75" customHeight="1" x14ac:dyDescent="0.3">
      <c r="A27" s="346"/>
      <c r="B27" s="14"/>
      <c r="C27" s="14"/>
      <c r="D27" s="14"/>
      <c r="E27" s="14"/>
      <c r="F27" s="14"/>
      <c r="G27" s="14"/>
      <c r="H27" s="346"/>
      <c r="I27" s="497"/>
      <c r="J27" s="498"/>
      <c r="K27" s="498"/>
      <c r="L27" s="498"/>
      <c r="M27" s="499"/>
      <c r="N27" s="346"/>
      <c r="O27" s="9"/>
      <c r="P27" s="9"/>
      <c r="Q27" s="9"/>
      <c r="R27" s="9"/>
      <c r="S27" s="346"/>
      <c r="T27" s="5"/>
      <c r="U27" s="5"/>
      <c r="V27" s="5"/>
      <c r="W27" s="2"/>
      <c r="X27" s="2"/>
      <c r="Y27" s="2"/>
      <c r="Z27" s="2"/>
    </row>
    <row r="28" spans="1:26" ht="19.5" customHeight="1" x14ac:dyDescent="0.3">
      <c r="A28" s="346"/>
      <c r="B28" s="15"/>
      <c r="C28" s="15"/>
      <c r="D28" s="15"/>
      <c r="E28" s="15"/>
      <c r="F28" s="15"/>
      <c r="G28" s="15"/>
      <c r="H28" s="346"/>
      <c r="I28" s="492"/>
      <c r="J28" s="500"/>
      <c r="K28" s="500"/>
      <c r="L28" s="500"/>
      <c r="M28" s="501"/>
      <c r="N28" s="346"/>
      <c r="O28" s="502"/>
      <c r="P28" s="495"/>
      <c r="Q28" s="495"/>
      <c r="R28" s="496"/>
      <c r="S28" s="346"/>
      <c r="T28" s="5"/>
      <c r="U28" s="5"/>
      <c r="V28" s="5"/>
      <c r="W28" s="2"/>
      <c r="X28" s="2"/>
      <c r="Y28" s="2"/>
      <c r="Z28" s="2"/>
    </row>
    <row r="29" spans="1:26" ht="20.25" customHeight="1" x14ac:dyDescent="0.3">
      <c r="A29" s="346"/>
      <c r="B29" s="15"/>
      <c r="C29" s="16"/>
      <c r="D29" s="16"/>
      <c r="E29" s="16"/>
      <c r="F29" s="16"/>
      <c r="G29" s="16"/>
      <c r="H29" s="346"/>
      <c r="I29" s="503" t="s">
        <v>37</v>
      </c>
      <c r="J29" s="495"/>
      <c r="K29" s="495"/>
      <c r="L29" s="495"/>
      <c r="M29" s="496"/>
      <c r="N29" s="358"/>
      <c r="O29" s="492"/>
      <c r="P29" s="500"/>
      <c r="Q29" s="500"/>
      <c r="R29" s="501"/>
      <c r="S29" s="346"/>
      <c r="T29" s="5"/>
      <c r="U29" s="5"/>
      <c r="V29" s="5"/>
      <c r="W29" s="2"/>
      <c r="X29" s="2"/>
      <c r="Y29" s="2"/>
      <c r="Z29" s="2"/>
    </row>
    <row r="30" spans="1:26" ht="20.25" customHeight="1" x14ac:dyDescent="0.3">
      <c r="A30" s="346"/>
      <c r="B30" s="509" t="s">
        <v>38</v>
      </c>
      <c r="C30" s="495"/>
      <c r="D30" s="495"/>
      <c r="E30" s="495"/>
      <c r="F30" s="495"/>
      <c r="G30" s="496"/>
      <c r="H30" s="346"/>
      <c r="I30" s="497"/>
      <c r="J30" s="498"/>
      <c r="K30" s="498"/>
      <c r="L30" s="498"/>
      <c r="M30" s="499"/>
      <c r="N30" s="358"/>
      <c r="O30" s="14"/>
      <c r="P30" s="14"/>
      <c r="Q30" s="14"/>
      <c r="R30" s="14"/>
      <c r="S30" s="346"/>
      <c r="T30" s="5"/>
      <c r="U30" s="5"/>
      <c r="V30" s="5"/>
      <c r="W30" s="2"/>
      <c r="X30" s="2"/>
      <c r="Y30" s="2"/>
      <c r="Z30" s="2"/>
    </row>
    <row r="31" spans="1:26" ht="15.75" customHeight="1" x14ac:dyDescent="0.3">
      <c r="A31" s="346"/>
      <c r="B31" s="497"/>
      <c r="C31" s="498"/>
      <c r="D31" s="498"/>
      <c r="E31" s="498"/>
      <c r="F31" s="498"/>
      <c r="G31" s="499"/>
      <c r="H31" s="346"/>
      <c r="I31" s="492"/>
      <c r="J31" s="500"/>
      <c r="K31" s="500"/>
      <c r="L31" s="500"/>
      <c r="M31" s="501"/>
      <c r="N31" s="346"/>
      <c r="O31" s="9"/>
      <c r="P31" s="9"/>
      <c r="Q31" s="9"/>
      <c r="R31" s="9"/>
      <c r="S31" s="346"/>
      <c r="T31" s="5"/>
      <c r="U31" s="5"/>
      <c r="V31" s="5"/>
      <c r="W31" s="2"/>
      <c r="X31" s="2"/>
      <c r="Y31" s="2"/>
      <c r="Z31" s="2"/>
    </row>
    <row r="32" spans="1:26" ht="5.25" customHeight="1" x14ac:dyDescent="0.3">
      <c r="A32" s="346"/>
      <c r="B32" s="497"/>
      <c r="C32" s="498"/>
      <c r="D32" s="498"/>
      <c r="E32" s="498"/>
      <c r="F32" s="498"/>
      <c r="G32" s="499"/>
      <c r="H32" s="346"/>
      <c r="I32" s="17"/>
      <c r="J32" s="18"/>
      <c r="K32" s="17"/>
      <c r="L32" s="17"/>
      <c r="M32" s="17"/>
      <c r="N32" s="346"/>
      <c r="O32" s="9"/>
      <c r="P32" s="9"/>
      <c r="Q32" s="9"/>
      <c r="R32" s="9"/>
      <c r="S32" s="346"/>
      <c r="T32" s="5"/>
      <c r="U32" s="5"/>
      <c r="V32" s="5"/>
      <c r="W32" s="2"/>
      <c r="X32" s="2"/>
      <c r="Y32" s="2"/>
      <c r="Z32" s="2"/>
    </row>
    <row r="33" spans="1:26" ht="15.75" customHeight="1" x14ac:dyDescent="0.3">
      <c r="A33" s="346"/>
      <c r="B33" s="497"/>
      <c r="C33" s="498"/>
      <c r="D33" s="498"/>
      <c r="E33" s="498"/>
      <c r="F33" s="498"/>
      <c r="G33" s="499"/>
      <c r="H33" s="346"/>
      <c r="I33" s="507" t="s">
        <v>39</v>
      </c>
      <c r="J33" s="473"/>
      <c r="K33" s="473"/>
      <c r="L33" s="473"/>
      <c r="M33" s="474"/>
      <c r="N33" s="346"/>
      <c r="O33" s="9"/>
      <c r="P33" s="9"/>
      <c r="Q33" s="9"/>
      <c r="R33" s="9"/>
      <c r="S33" s="346"/>
      <c r="T33" s="5"/>
      <c r="U33" s="5"/>
      <c r="V33" s="5"/>
      <c r="W33" s="2"/>
      <c r="X33" s="2"/>
      <c r="Y33" s="2"/>
      <c r="Z33" s="2"/>
    </row>
    <row r="34" spans="1:26" ht="15.75" customHeight="1" x14ac:dyDescent="0.3">
      <c r="A34" s="360"/>
      <c r="B34" s="497"/>
      <c r="C34" s="498"/>
      <c r="D34" s="498"/>
      <c r="E34" s="498"/>
      <c r="F34" s="498"/>
      <c r="G34" s="499"/>
      <c r="H34" s="360"/>
      <c r="I34" s="507" t="s">
        <v>40</v>
      </c>
      <c r="J34" s="473"/>
      <c r="K34" s="473"/>
      <c r="L34" s="473"/>
      <c r="M34" s="474"/>
      <c r="N34" s="360"/>
      <c r="O34" s="13"/>
      <c r="P34" s="13"/>
      <c r="Q34" s="13"/>
      <c r="R34" s="13"/>
      <c r="S34" s="360"/>
      <c r="T34" s="19"/>
      <c r="U34" s="19"/>
      <c r="V34" s="19"/>
      <c r="W34" s="2"/>
      <c r="X34" s="2"/>
      <c r="Y34" s="2"/>
      <c r="Z34" s="2"/>
    </row>
    <row r="35" spans="1:26" ht="15.75" customHeight="1" x14ac:dyDescent="0.3">
      <c r="A35" s="346"/>
      <c r="B35" s="492"/>
      <c r="C35" s="500"/>
      <c r="D35" s="500"/>
      <c r="E35" s="500"/>
      <c r="F35" s="500"/>
      <c r="G35" s="501"/>
      <c r="H35" s="346"/>
      <c r="I35" s="507" t="s">
        <v>41</v>
      </c>
      <c r="J35" s="473"/>
      <c r="K35" s="473"/>
      <c r="L35" s="473"/>
      <c r="M35" s="474"/>
      <c r="N35" s="346"/>
      <c r="O35" s="9"/>
      <c r="P35" s="9"/>
      <c r="Q35" s="9"/>
      <c r="R35" s="9"/>
      <c r="S35" s="346"/>
      <c r="T35" s="5"/>
      <c r="U35" s="5"/>
      <c r="V35" s="5"/>
      <c r="W35" s="2"/>
      <c r="X35" s="2"/>
      <c r="Y35" s="2"/>
      <c r="Z35" s="2"/>
    </row>
    <row r="36" spans="1:26" ht="8.25" customHeight="1" x14ac:dyDescent="0.35">
      <c r="A36" s="346"/>
      <c r="B36" s="15"/>
      <c r="C36" s="20"/>
      <c r="D36" s="20"/>
      <c r="E36" s="20"/>
      <c r="F36" s="20"/>
      <c r="G36" s="20"/>
      <c r="H36" s="346"/>
      <c r="I36" s="21"/>
      <c r="J36" s="22"/>
      <c r="K36" s="21"/>
      <c r="L36" s="21"/>
      <c r="M36" s="21"/>
      <c r="N36" s="346"/>
      <c r="O36" s="9"/>
      <c r="P36" s="9"/>
      <c r="Q36" s="9"/>
      <c r="R36" s="9"/>
      <c r="S36" s="346"/>
      <c r="T36" s="5"/>
      <c r="U36" s="5"/>
      <c r="V36" s="5"/>
      <c r="W36" s="2"/>
      <c r="X36" s="2"/>
      <c r="Y36" s="2"/>
      <c r="Z36" s="2"/>
    </row>
    <row r="37" spans="1:26" ht="25.5" customHeight="1" x14ac:dyDescent="0.3">
      <c r="A37" s="346"/>
      <c r="B37" s="15"/>
      <c r="C37" s="23"/>
      <c r="D37" s="23"/>
      <c r="E37" s="23"/>
      <c r="F37" s="23"/>
      <c r="G37" s="23"/>
      <c r="H37" s="346"/>
      <c r="I37" s="508" t="s">
        <v>42</v>
      </c>
      <c r="J37" s="495"/>
      <c r="K37" s="495"/>
      <c r="L37" s="495"/>
      <c r="M37" s="496"/>
      <c r="N37" s="346"/>
      <c r="O37" s="9"/>
      <c r="P37" s="9"/>
      <c r="Q37" s="9"/>
      <c r="R37" s="9"/>
      <c r="S37" s="346"/>
      <c r="T37" s="5"/>
      <c r="U37" s="5"/>
      <c r="V37" s="5"/>
      <c r="W37" s="2"/>
      <c r="X37" s="2"/>
      <c r="Y37" s="2"/>
      <c r="Z37" s="2"/>
    </row>
    <row r="38" spans="1:26" ht="15.75" customHeight="1" x14ac:dyDescent="0.3">
      <c r="A38" s="346"/>
      <c r="B38" s="15"/>
      <c r="C38" s="23"/>
      <c r="D38" s="23"/>
      <c r="E38" s="23"/>
      <c r="F38" s="23"/>
      <c r="G38" s="23"/>
      <c r="H38" s="346"/>
      <c r="I38" s="497"/>
      <c r="J38" s="498"/>
      <c r="K38" s="498"/>
      <c r="L38" s="498"/>
      <c r="M38" s="499"/>
      <c r="N38" s="346"/>
      <c r="O38" s="9"/>
      <c r="P38" s="9"/>
      <c r="Q38" s="9"/>
      <c r="R38" s="9"/>
      <c r="S38" s="346"/>
      <c r="T38" s="5"/>
      <c r="U38" s="5"/>
      <c r="V38" s="5"/>
      <c r="W38" s="2"/>
      <c r="X38" s="2"/>
      <c r="Y38" s="2"/>
      <c r="Z38" s="2"/>
    </row>
    <row r="39" spans="1:26" ht="15.75" customHeight="1" x14ac:dyDescent="0.3">
      <c r="A39" s="346"/>
      <c r="B39" s="15"/>
      <c r="C39" s="23"/>
      <c r="D39" s="23"/>
      <c r="E39" s="23"/>
      <c r="F39" s="23"/>
      <c r="G39" s="23"/>
      <c r="H39" s="346"/>
      <c r="I39" s="492"/>
      <c r="J39" s="500"/>
      <c r="K39" s="500"/>
      <c r="L39" s="500"/>
      <c r="M39" s="501"/>
      <c r="N39" s="346"/>
      <c r="O39" s="9"/>
      <c r="P39" s="9"/>
      <c r="Q39" s="9"/>
      <c r="R39" s="9"/>
      <c r="S39" s="346"/>
      <c r="T39" s="5"/>
      <c r="U39" s="5"/>
      <c r="V39" s="5"/>
      <c r="W39" s="2"/>
      <c r="X39" s="2"/>
      <c r="Y39" s="2"/>
      <c r="Z39" s="2"/>
    </row>
    <row r="40" spans="1:26" ht="15.75" customHeight="1" x14ac:dyDescent="0.3">
      <c r="A40" s="346"/>
      <c r="B40" s="346"/>
      <c r="C40" s="346"/>
      <c r="D40" s="346"/>
      <c r="E40" s="346"/>
      <c r="F40" s="346"/>
      <c r="G40" s="346"/>
      <c r="H40" s="346"/>
      <c r="I40" s="346"/>
      <c r="J40" s="346"/>
      <c r="K40" s="346"/>
      <c r="L40" s="361"/>
      <c r="M40" s="346"/>
      <c r="N40" s="346"/>
      <c r="O40" s="356"/>
      <c r="P40" s="356"/>
      <c r="Q40" s="356"/>
      <c r="R40" s="356"/>
      <c r="S40" s="346"/>
      <c r="T40" s="1"/>
      <c r="U40" s="1"/>
      <c r="V40" s="1"/>
      <c r="W40" s="2"/>
      <c r="X40" s="2"/>
      <c r="Y40" s="2"/>
      <c r="Z40" s="2"/>
    </row>
    <row r="41" spans="1:26" ht="15.75" hidden="1" customHeight="1" x14ac:dyDescent="0.3">
      <c r="A41" s="346"/>
      <c r="B41" s="1"/>
      <c r="C41" s="1"/>
      <c r="D41" s="1"/>
      <c r="E41" s="1"/>
      <c r="F41" s="1"/>
      <c r="G41" s="1"/>
      <c r="H41" s="1"/>
      <c r="I41" s="1"/>
      <c r="J41" s="1"/>
      <c r="K41" s="1"/>
      <c r="L41" s="24"/>
      <c r="M41" s="1"/>
      <c r="N41" s="346"/>
      <c r="O41" s="3"/>
      <c r="P41" s="3"/>
      <c r="Q41" s="3"/>
      <c r="R41" s="3"/>
      <c r="S41" s="346"/>
      <c r="T41" s="1"/>
      <c r="U41" s="1"/>
      <c r="V41" s="1"/>
      <c r="W41" s="2"/>
      <c r="X41" s="2"/>
      <c r="Y41" s="2"/>
      <c r="Z41" s="2"/>
    </row>
    <row r="42" spans="1:26" ht="15.75" hidden="1" customHeight="1" x14ac:dyDescent="0.3">
      <c r="A42" s="346"/>
      <c r="B42" s="1"/>
      <c r="C42" s="1"/>
      <c r="D42" s="1"/>
      <c r="E42" s="1"/>
      <c r="F42" s="1"/>
      <c r="G42" s="1"/>
      <c r="H42" s="1"/>
      <c r="I42" s="1"/>
      <c r="J42" s="1"/>
      <c r="K42" s="1"/>
      <c r="L42" s="24"/>
      <c r="M42" s="1"/>
      <c r="N42" s="346"/>
      <c r="O42" s="3"/>
      <c r="P42" s="3"/>
      <c r="Q42" s="3"/>
      <c r="R42" s="3"/>
      <c r="S42" s="346"/>
      <c r="T42" s="1"/>
      <c r="U42" s="1"/>
      <c r="V42" s="1"/>
      <c r="W42" s="2"/>
      <c r="X42" s="2"/>
      <c r="Y42" s="2"/>
      <c r="Z42" s="2"/>
    </row>
    <row r="43" spans="1:26" ht="15.75" hidden="1" customHeight="1" x14ac:dyDescent="0.3">
      <c r="A43" s="346"/>
      <c r="B43" s="1"/>
      <c r="C43" s="1"/>
      <c r="D43" s="1"/>
      <c r="E43" s="1"/>
      <c r="F43" s="1"/>
      <c r="G43" s="1"/>
      <c r="H43" s="1"/>
      <c r="I43" s="1"/>
      <c r="J43" s="1"/>
      <c r="K43" s="1"/>
      <c r="L43" s="1"/>
      <c r="M43" s="1"/>
      <c r="N43" s="346"/>
      <c r="O43" s="3"/>
      <c r="P43" s="3"/>
      <c r="Q43" s="3"/>
      <c r="R43" s="3"/>
      <c r="S43" s="346"/>
      <c r="T43" s="1"/>
      <c r="U43" s="1"/>
      <c r="V43" s="1"/>
      <c r="W43" s="2"/>
      <c r="X43" s="2"/>
      <c r="Y43" s="2"/>
      <c r="Z43" s="2"/>
    </row>
    <row r="44" spans="1:26" ht="15.75" hidden="1" customHeight="1" x14ac:dyDescent="0.3">
      <c r="A44" s="346"/>
      <c r="B44" s="1"/>
      <c r="C44" s="1"/>
      <c r="D44" s="1"/>
      <c r="E44" s="1"/>
      <c r="F44" s="1"/>
      <c r="G44" s="1"/>
      <c r="H44" s="1"/>
      <c r="I44" s="1"/>
      <c r="J44" s="1"/>
      <c r="K44" s="1"/>
      <c r="L44" s="1"/>
      <c r="M44" s="1"/>
      <c r="N44" s="346"/>
      <c r="O44" s="3"/>
      <c r="P44" s="3"/>
      <c r="Q44" s="3"/>
      <c r="R44" s="3"/>
      <c r="S44" s="346"/>
      <c r="T44" s="1"/>
      <c r="U44" s="1"/>
      <c r="V44" s="1"/>
      <c r="W44" s="2"/>
      <c r="X44" s="2"/>
      <c r="Y44" s="2"/>
      <c r="Z44" s="2"/>
    </row>
    <row r="45" spans="1:26" ht="15.75" hidden="1" customHeight="1" x14ac:dyDescent="0.3">
      <c r="A45" s="346"/>
      <c r="B45" s="1"/>
      <c r="C45" s="1"/>
      <c r="D45" s="1"/>
      <c r="E45" s="1"/>
      <c r="F45" s="1"/>
      <c r="G45" s="1"/>
      <c r="H45" s="1"/>
      <c r="I45" s="1"/>
      <c r="J45" s="1"/>
      <c r="K45" s="1"/>
      <c r="L45" s="1"/>
      <c r="M45" s="1"/>
      <c r="N45" s="346"/>
      <c r="O45" s="3"/>
      <c r="P45" s="3"/>
      <c r="Q45" s="3"/>
      <c r="R45" s="3"/>
      <c r="S45" s="346"/>
      <c r="T45" s="1"/>
      <c r="U45" s="1"/>
      <c r="V45" s="1"/>
      <c r="W45" s="2"/>
      <c r="X45" s="2"/>
      <c r="Y45" s="2"/>
      <c r="Z45" s="2"/>
    </row>
    <row r="46" spans="1:26" ht="15.75" hidden="1" customHeight="1" x14ac:dyDescent="0.3">
      <c r="A46" s="346"/>
      <c r="B46" s="1"/>
      <c r="C46" s="1"/>
      <c r="D46" s="1"/>
      <c r="E46" s="1"/>
      <c r="F46" s="1"/>
      <c r="G46" s="1"/>
      <c r="H46" s="1"/>
      <c r="I46" s="1"/>
      <c r="J46" s="1"/>
      <c r="K46" s="1"/>
      <c r="L46" s="1"/>
      <c r="M46" s="1"/>
      <c r="N46" s="346"/>
      <c r="O46" s="3"/>
      <c r="P46" s="3"/>
      <c r="Q46" s="3"/>
      <c r="R46" s="3"/>
      <c r="S46" s="346"/>
      <c r="T46" s="1"/>
      <c r="U46" s="1"/>
      <c r="V46" s="1"/>
      <c r="W46" s="2"/>
      <c r="X46" s="2"/>
      <c r="Y46" s="2"/>
      <c r="Z46" s="2"/>
    </row>
    <row r="47" spans="1:26" ht="15.75" hidden="1" customHeight="1" x14ac:dyDescent="0.3">
      <c r="A47" s="346"/>
      <c r="B47" s="1"/>
      <c r="C47" s="1"/>
      <c r="D47" s="1"/>
      <c r="E47" s="1"/>
      <c r="F47" s="1"/>
      <c r="G47" s="1"/>
      <c r="H47" s="1"/>
      <c r="I47" s="1"/>
      <c r="J47" s="1"/>
      <c r="K47" s="1"/>
      <c r="L47" s="1"/>
      <c r="M47" s="1"/>
      <c r="N47" s="346"/>
      <c r="O47" s="3"/>
      <c r="P47" s="3"/>
      <c r="Q47" s="3"/>
      <c r="R47" s="3"/>
      <c r="S47" s="346"/>
      <c r="T47" s="1"/>
      <c r="U47" s="1"/>
      <c r="V47" s="1"/>
      <c r="W47" s="2"/>
      <c r="X47" s="2"/>
      <c r="Y47" s="2"/>
      <c r="Z47" s="2"/>
    </row>
    <row r="48" spans="1:26" ht="15.75" hidden="1" customHeight="1" x14ac:dyDescent="0.3">
      <c r="A48" s="346"/>
      <c r="B48" s="1"/>
      <c r="C48" s="1"/>
      <c r="D48" s="1"/>
      <c r="E48" s="1"/>
      <c r="F48" s="1"/>
      <c r="G48" s="1"/>
      <c r="H48" s="1"/>
      <c r="I48" s="1"/>
      <c r="J48" s="1"/>
      <c r="K48" s="1"/>
      <c r="L48" s="1"/>
      <c r="M48" s="1"/>
      <c r="N48" s="346"/>
      <c r="O48" s="3"/>
      <c r="P48" s="3"/>
      <c r="Q48" s="3"/>
      <c r="R48" s="3"/>
      <c r="S48" s="346"/>
      <c r="T48" s="1"/>
      <c r="U48" s="1"/>
      <c r="V48" s="1"/>
      <c r="W48" s="2"/>
      <c r="X48" s="2"/>
      <c r="Y48" s="2"/>
      <c r="Z48" s="2"/>
    </row>
    <row r="49" spans="1:26" ht="15.75" hidden="1" customHeight="1" x14ac:dyDescent="0.3">
      <c r="A49" s="346"/>
      <c r="B49" s="1"/>
      <c r="C49" s="1"/>
      <c r="D49" s="1"/>
      <c r="E49" s="1"/>
      <c r="F49" s="1"/>
      <c r="G49" s="1"/>
      <c r="H49" s="1"/>
      <c r="I49" s="1"/>
      <c r="J49" s="1"/>
      <c r="K49" s="1"/>
      <c r="L49" s="1"/>
      <c r="M49" s="1"/>
      <c r="N49" s="346"/>
      <c r="O49" s="3"/>
      <c r="P49" s="3"/>
      <c r="Q49" s="3"/>
      <c r="R49" s="3"/>
      <c r="S49" s="346"/>
      <c r="T49" s="1"/>
      <c r="U49" s="1"/>
      <c r="V49" s="1"/>
      <c r="W49" s="2"/>
      <c r="X49" s="2"/>
      <c r="Y49" s="2"/>
      <c r="Z49" s="2"/>
    </row>
    <row r="50" spans="1:26" ht="15.75" hidden="1" customHeight="1" x14ac:dyDescent="0.3">
      <c r="A50" s="346"/>
      <c r="B50" s="1"/>
      <c r="C50" s="1"/>
      <c r="D50" s="1"/>
      <c r="E50" s="1"/>
      <c r="F50" s="1"/>
      <c r="G50" s="1"/>
      <c r="H50" s="1"/>
      <c r="I50" s="1"/>
      <c r="J50" s="1"/>
      <c r="K50" s="1"/>
      <c r="L50" s="1"/>
      <c r="M50" s="1"/>
      <c r="N50" s="346"/>
      <c r="O50" s="3"/>
      <c r="P50" s="3"/>
      <c r="Q50" s="3"/>
      <c r="R50" s="3"/>
      <c r="S50" s="346"/>
      <c r="T50" s="1"/>
      <c r="U50" s="1"/>
      <c r="V50" s="1"/>
      <c r="W50" s="2"/>
      <c r="X50" s="2"/>
      <c r="Y50" s="2"/>
      <c r="Z50" s="2"/>
    </row>
    <row r="51" spans="1:26" ht="15.75" hidden="1" customHeight="1" x14ac:dyDescent="0.3">
      <c r="A51" s="346"/>
      <c r="B51" s="1"/>
      <c r="C51" s="1"/>
      <c r="D51" s="1"/>
      <c r="E51" s="1"/>
      <c r="F51" s="1"/>
      <c r="G51" s="1"/>
      <c r="H51" s="1"/>
      <c r="I51" s="1"/>
      <c r="J51" s="1"/>
      <c r="K51" s="1"/>
      <c r="L51" s="1"/>
      <c r="M51" s="1"/>
      <c r="N51" s="346"/>
      <c r="O51" s="3"/>
      <c r="P51" s="3"/>
      <c r="Q51" s="3"/>
      <c r="R51" s="3"/>
      <c r="S51" s="346"/>
      <c r="T51" s="1"/>
      <c r="U51" s="1"/>
      <c r="V51" s="1"/>
      <c r="W51" s="2"/>
      <c r="X51" s="2"/>
      <c r="Y51" s="2"/>
      <c r="Z51" s="2"/>
    </row>
    <row r="52" spans="1:26" ht="15.75" hidden="1" customHeight="1" x14ac:dyDescent="0.3">
      <c r="A52" s="346"/>
      <c r="B52" s="1"/>
      <c r="C52" s="1"/>
      <c r="D52" s="1"/>
      <c r="E52" s="1"/>
      <c r="F52" s="1"/>
      <c r="G52" s="1"/>
      <c r="H52" s="1"/>
      <c r="I52" s="1"/>
      <c r="J52" s="1"/>
      <c r="K52" s="1"/>
      <c r="L52" s="1"/>
      <c r="M52" s="1"/>
      <c r="N52" s="346"/>
      <c r="O52" s="3"/>
      <c r="P52" s="3"/>
      <c r="Q52" s="3"/>
      <c r="R52" s="3"/>
      <c r="S52" s="346"/>
      <c r="T52" s="1"/>
      <c r="U52" s="1"/>
      <c r="V52" s="1"/>
      <c r="W52" s="2"/>
      <c r="X52" s="2"/>
      <c r="Y52" s="2"/>
      <c r="Z52" s="2"/>
    </row>
    <row r="53" spans="1:26" ht="15.75" hidden="1" customHeight="1" x14ac:dyDescent="0.3">
      <c r="A53" s="346"/>
      <c r="B53" s="1"/>
      <c r="C53" s="1"/>
      <c r="D53" s="1"/>
      <c r="E53" s="1"/>
      <c r="F53" s="1"/>
      <c r="G53" s="1"/>
      <c r="H53" s="1"/>
      <c r="I53" s="1"/>
      <c r="J53" s="1"/>
      <c r="K53" s="1"/>
      <c r="L53" s="1"/>
      <c r="M53" s="1"/>
      <c r="N53" s="346"/>
      <c r="O53" s="3"/>
      <c r="P53" s="3"/>
      <c r="Q53" s="3"/>
      <c r="R53" s="3"/>
      <c r="S53" s="346"/>
      <c r="T53" s="1"/>
      <c r="U53" s="1"/>
      <c r="V53" s="1"/>
      <c r="W53" s="2"/>
      <c r="X53" s="2"/>
      <c r="Y53" s="2"/>
      <c r="Z53" s="2"/>
    </row>
    <row r="54" spans="1:26" ht="15.75" hidden="1" customHeight="1" x14ac:dyDescent="0.3">
      <c r="A54" s="346"/>
      <c r="B54" s="1"/>
      <c r="C54" s="1"/>
      <c r="D54" s="1"/>
      <c r="E54" s="1"/>
      <c r="F54" s="1"/>
      <c r="G54" s="1"/>
      <c r="H54" s="1"/>
      <c r="I54" s="1"/>
      <c r="J54" s="1"/>
      <c r="K54" s="1"/>
      <c r="L54" s="1"/>
      <c r="M54" s="1"/>
      <c r="N54" s="346"/>
      <c r="O54" s="3"/>
      <c r="P54" s="3"/>
      <c r="Q54" s="3"/>
      <c r="R54" s="3"/>
      <c r="S54" s="346"/>
      <c r="T54" s="1"/>
      <c r="U54" s="1"/>
      <c r="V54" s="1"/>
      <c r="W54" s="2"/>
      <c r="X54" s="2"/>
      <c r="Y54" s="2"/>
      <c r="Z54" s="2"/>
    </row>
    <row r="55" spans="1:26" ht="15.75" hidden="1" customHeight="1" x14ac:dyDescent="0.3">
      <c r="A55" s="346"/>
      <c r="B55" s="1"/>
      <c r="C55" s="1"/>
      <c r="D55" s="1"/>
      <c r="E55" s="1"/>
      <c r="F55" s="1"/>
      <c r="G55" s="1"/>
      <c r="H55" s="1"/>
      <c r="I55" s="1"/>
      <c r="J55" s="1"/>
      <c r="K55" s="1"/>
      <c r="L55" s="1"/>
      <c r="M55" s="1"/>
      <c r="N55" s="346"/>
      <c r="O55" s="3"/>
      <c r="P55" s="3"/>
      <c r="Q55" s="3"/>
      <c r="R55" s="3"/>
      <c r="S55" s="346"/>
      <c r="T55" s="1"/>
      <c r="U55" s="1"/>
      <c r="V55" s="1"/>
      <c r="W55" s="2"/>
      <c r="X55" s="2"/>
      <c r="Y55" s="2"/>
      <c r="Z55" s="2"/>
    </row>
    <row r="56" spans="1:26" ht="15.75" hidden="1" customHeight="1" x14ac:dyDescent="0.3">
      <c r="A56" s="346"/>
      <c r="B56" s="1"/>
      <c r="C56" s="1"/>
      <c r="D56" s="1"/>
      <c r="E56" s="1"/>
      <c r="F56" s="1"/>
      <c r="G56" s="1"/>
      <c r="H56" s="1"/>
      <c r="I56" s="1"/>
      <c r="J56" s="1"/>
      <c r="K56" s="1"/>
      <c r="L56" s="1"/>
      <c r="M56" s="1"/>
      <c r="N56" s="346"/>
      <c r="O56" s="3"/>
      <c r="P56" s="3"/>
      <c r="Q56" s="3"/>
      <c r="R56" s="3"/>
      <c r="S56" s="346"/>
      <c r="T56" s="1"/>
      <c r="U56" s="1"/>
      <c r="V56" s="1"/>
      <c r="W56" s="2"/>
      <c r="X56" s="2"/>
      <c r="Y56" s="2"/>
      <c r="Z56" s="2"/>
    </row>
    <row r="57" spans="1:26" ht="15.75" hidden="1" customHeight="1" x14ac:dyDescent="0.3">
      <c r="A57" s="346"/>
      <c r="B57" s="1"/>
      <c r="C57" s="1"/>
      <c r="D57" s="1"/>
      <c r="E57" s="1"/>
      <c r="F57" s="1"/>
      <c r="G57" s="1"/>
      <c r="H57" s="1"/>
      <c r="I57" s="1"/>
      <c r="J57" s="1"/>
      <c r="K57" s="1"/>
      <c r="L57" s="1"/>
      <c r="M57" s="1"/>
      <c r="N57" s="346"/>
      <c r="O57" s="3"/>
      <c r="P57" s="3"/>
      <c r="Q57" s="3"/>
      <c r="R57" s="3"/>
      <c r="S57" s="346"/>
      <c r="T57" s="1"/>
      <c r="U57" s="1"/>
      <c r="V57" s="1"/>
      <c r="W57" s="2"/>
      <c r="X57" s="2"/>
      <c r="Y57" s="2"/>
      <c r="Z57" s="2"/>
    </row>
    <row r="58" spans="1:26" ht="15.75" hidden="1" customHeight="1" x14ac:dyDescent="0.3">
      <c r="A58" s="346"/>
      <c r="B58" s="1"/>
      <c r="C58" s="1"/>
      <c r="D58" s="1"/>
      <c r="E58" s="1"/>
      <c r="F58" s="1"/>
      <c r="G58" s="1"/>
      <c r="H58" s="1"/>
      <c r="I58" s="1"/>
      <c r="J58" s="1"/>
      <c r="K58" s="1"/>
      <c r="L58" s="1"/>
      <c r="M58" s="1"/>
      <c r="N58" s="346"/>
      <c r="O58" s="3"/>
      <c r="P58" s="3"/>
      <c r="Q58" s="3"/>
      <c r="R58" s="3"/>
      <c r="S58" s="346"/>
      <c r="T58" s="1"/>
      <c r="U58" s="1"/>
      <c r="V58" s="1"/>
      <c r="W58" s="2"/>
      <c r="X58" s="2"/>
      <c r="Y58" s="2"/>
      <c r="Z58" s="2"/>
    </row>
    <row r="59" spans="1:26" ht="15.75" hidden="1" customHeight="1" x14ac:dyDescent="0.3">
      <c r="A59" s="346"/>
      <c r="B59" s="1"/>
      <c r="C59" s="1"/>
      <c r="D59" s="1"/>
      <c r="E59" s="1"/>
      <c r="F59" s="1"/>
      <c r="G59" s="1"/>
      <c r="H59" s="1"/>
      <c r="I59" s="1"/>
      <c r="J59" s="1"/>
      <c r="K59" s="1"/>
      <c r="L59" s="1"/>
      <c r="M59" s="1"/>
      <c r="N59" s="346"/>
      <c r="O59" s="3"/>
      <c r="P59" s="3"/>
      <c r="Q59" s="3"/>
      <c r="R59" s="3"/>
      <c r="S59" s="346"/>
      <c r="T59" s="1"/>
      <c r="U59" s="1"/>
      <c r="V59" s="1"/>
      <c r="W59" s="2"/>
      <c r="X59" s="2"/>
      <c r="Y59" s="2"/>
      <c r="Z59" s="2"/>
    </row>
    <row r="60" spans="1:26" ht="15.75" hidden="1" customHeight="1" x14ac:dyDescent="0.3">
      <c r="A60" s="346"/>
      <c r="B60" s="1"/>
      <c r="C60" s="1"/>
      <c r="D60" s="1"/>
      <c r="E60" s="1"/>
      <c r="F60" s="1"/>
      <c r="G60" s="1"/>
      <c r="H60" s="1"/>
      <c r="I60" s="1"/>
      <c r="J60" s="1"/>
      <c r="K60" s="1"/>
      <c r="L60" s="1"/>
      <c r="M60" s="1"/>
      <c r="N60" s="346"/>
      <c r="O60" s="3"/>
      <c r="P60" s="3"/>
      <c r="Q60" s="3"/>
      <c r="R60" s="3"/>
      <c r="S60" s="346"/>
      <c r="T60" s="1"/>
      <c r="U60" s="1"/>
      <c r="V60" s="1"/>
      <c r="W60" s="2"/>
      <c r="X60" s="2"/>
      <c r="Y60" s="2"/>
      <c r="Z60" s="2"/>
    </row>
    <row r="61" spans="1:26" ht="15.75" hidden="1" customHeight="1" x14ac:dyDescent="0.3">
      <c r="A61" s="346"/>
      <c r="B61" s="1"/>
      <c r="C61" s="1"/>
      <c r="D61" s="1"/>
      <c r="E61" s="1"/>
      <c r="F61" s="1"/>
      <c r="G61" s="1"/>
      <c r="H61" s="1"/>
      <c r="I61" s="1"/>
      <c r="J61" s="1"/>
      <c r="K61" s="1"/>
      <c r="L61" s="1"/>
      <c r="M61" s="1"/>
      <c r="N61" s="346"/>
      <c r="O61" s="3"/>
      <c r="P61" s="3"/>
      <c r="Q61" s="3"/>
      <c r="R61" s="3"/>
      <c r="S61" s="346"/>
      <c r="T61" s="1"/>
      <c r="U61" s="1"/>
      <c r="V61" s="1"/>
      <c r="W61" s="2"/>
      <c r="X61" s="2"/>
      <c r="Y61" s="2"/>
      <c r="Z61" s="2"/>
    </row>
    <row r="62" spans="1:26" ht="15.75" hidden="1" customHeight="1" x14ac:dyDescent="0.3">
      <c r="A62" s="346"/>
      <c r="B62" s="1"/>
      <c r="C62" s="1"/>
      <c r="D62" s="1"/>
      <c r="E62" s="1"/>
      <c r="F62" s="1"/>
      <c r="G62" s="1"/>
      <c r="H62" s="1"/>
      <c r="I62" s="1"/>
      <c r="J62" s="1"/>
      <c r="K62" s="1"/>
      <c r="L62" s="1"/>
      <c r="M62" s="1"/>
      <c r="N62" s="346"/>
      <c r="O62" s="3"/>
      <c r="P62" s="3"/>
      <c r="Q62" s="3"/>
      <c r="R62" s="3"/>
      <c r="S62" s="346"/>
      <c r="T62" s="1"/>
      <c r="U62" s="1"/>
      <c r="V62" s="1"/>
      <c r="W62" s="2"/>
      <c r="X62" s="2"/>
      <c r="Y62" s="2"/>
      <c r="Z62" s="2"/>
    </row>
    <row r="63" spans="1:26" ht="15.75" hidden="1" customHeight="1" x14ac:dyDescent="0.3">
      <c r="A63" s="346"/>
      <c r="B63" s="1"/>
      <c r="C63" s="1"/>
      <c r="D63" s="1"/>
      <c r="E63" s="1"/>
      <c r="F63" s="1"/>
      <c r="G63" s="1"/>
      <c r="H63" s="1"/>
      <c r="I63" s="1"/>
      <c r="J63" s="1"/>
      <c r="K63" s="1"/>
      <c r="L63" s="1"/>
      <c r="M63" s="1"/>
      <c r="N63" s="346"/>
      <c r="O63" s="3"/>
      <c r="P63" s="3"/>
      <c r="Q63" s="3"/>
      <c r="R63" s="3"/>
      <c r="S63" s="346"/>
      <c r="T63" s="1"/>
      <c r="U63" s="1"/>
      <c r="V63" s="1"/>
      <c r="W63" s="2"/>
      <c r="X63" s="2"/>
      <c r="Y63" s="2"/>
      <c r="Z63" s="2"/>
    </row>
    <row r="64" spans="1:26" ht="15.75" hidden="1" customHeight="1" x14ac:dyDescent="0.3">
      <c r="A64" s="346"/>
      <c r="B64" s="1"/>
      <c r="C64" s="1"/>
      <c r="D64" s="1"/>
      <c r="E64" s="1"/>
      <c r="F64" s="1"/>
      <c r="G64" s="1"/>
      <c r="H64" s="1"/>
      <c r="I64" s="1"/>
      <c r="J64" s="1"/>
      <c r="K64" s="1"/>
      <c r="L64" s="1"/>
      <c r="M64" s="1"/>
      <c r="N64" s="346"/>
      <c r="O64" s="3"/>
      <c r="P64" s="3"/>
      <c r="Q64" s="3"/>
      <c r="R64" s="3"/>
      <c r="S64" s="346"/>
      <c r="T64" s="1"/>
      <c r="U64" s="1"/>
      <c r="V64" s="1"/>
      <c r="W64" s="2"/>
      <c r="X64" s="2"/>
      <c r="Y64" s="2"/>
      <c r="Z64" s="2"/>
    </row>
    <row r="65" spans="1:26" ht="15.75" hidden="1" customHeight="1" x14ac:dyDescent="0.3">
      <c r="A65" s="346"/>
      <c r="B65" s="1"/>
      <c r="C65" s="1"/>
      <c r="D65" s="1"/>
      <c r="E65" s="1"/>
      <c r="F65" s="1"/>
      <c r="G65" s="1"/>
      <c r="H65" s="1"/>
      <c r="I65" s="1"/>
      <c r="J65" s="1"/>
      <c r="K65" s="1"/>
      <c r="L65" s="1"/>
      <c r="M65" s="1"/>
      <c r="N65" s="346"/>
      <c r="O65" s="3"/>
      <c r="P65" s="3"/>
      <c r="Q65" s="3"/>
      <c r="R65" s="3"/>
      <c r="S65" s="346"/>
      <c r="T65" s="1"/>
      <c r="U65" s="1"/>
      <c r="V65" s="1"/>
      <c r="W65" s="2"/>
      <c r="X65" s="2"/>
      <c r="Y65" s="2"/>
      <c r="Z65" s="2"/>
    </row>
    <row r="66" spans="1:26" ht="15.75" hidden="1" customHeight="1" x14ac:dyDescent="0.3">
      <c r="A66" s="346"/>
      <c r="B66" s="1"/>
      <c r="C66" s="1"/>
      <c r="D66" s="1"/>
      <c r="E66" s="1"/>
      <c r="F66" s="1"/>
      <c r="G66" s="1"/>
      <c r="H66" s="1"/>
      <c r="I66" s="1"/>
      <c r="J66" s="1"/>
      <c r="K66" s="1"/>
      <c r="L66" s="1"/>
      <c r="M66" s="1"/>
      <c r="N66" s="346"/>
      <c r="O66" s="3"/>
      <c r="P66" s="3"/>
      <c r="Q66" s="3"/>
      <c r="R66" s="3"/>
      <c r="S66" s="346"/>
      <c r="T66" s="1"/>
      <c r="U66" s="1"/>
      <c r="V66" s="1"/>
      <c r="W66" s="2"/>
      <c r="X66" s="2"/>
      <c r="Y66" s="2"/>
      <c r="Z66" s="2"/>
    </row>
    <row r="67" spans="1:26" ht="15.75" hidden="1" customHeight="1" x14ac:dyDescent="0.3">
      <c r="A67" s="346"/>
      <c r="B67" s="1"/>
      <c r="C67" s="1"/>
      <c r="D67" s="1"/>
      <c r="E67" s="1"/>
      <c r="F67" s="1"/>
      <c r="G67" s="1"/>
      <c r="H67" s="1"/>
      <c r="I67" s="1"/>
      <c r="J67" s="1"/>
      <c r="K67" s="1"/>
      <c r="L67" s="1"/>
      <c r="M67" s="1"/>
      <c r="N67" s="346"/>
      <c r="O67" s="3"/>
      <c r="P67" s="3"/>
      <c r="Q67" s="3"/>
      <c r="R67" s="3"/>
      <c r="S67" s="346"/>
      <c r="T67" s="1"/>
      <c r="U67" s="1"/>
      <c r="V67" s="1"/>
      <c r="W67" s="2"/>
      <c r="X67" s="2"/>
      <c r="Y67" s="2"/>
      <c r="Z67" s="2"/>
    </row>
    <row r="68" spans="1:26" ht="15.75" hidden="1" customHeight="1" x14ac:dyDescent="0.3">
      <c r="A68" s="346"/>
      <c r="B68" s="1"/>
      <c r="C68" s="1"/>
      <c r="D68" s="1"/>
      <c r="E68" s="1"/>
      <c r="F68" s="1"/>
      <c r="G68" s="1"/>
      <c r="H68" s="1"/>
      <c r="I68" s="1"/>
      <c r="J68" s="1"/>
      <c r="K68" s="1"/>
      <c r="L68" s="1"/>
      <c r="M68" s="1"/>
      <c r="N68" s="346"/>
      <c r="O68" s="3"/>
      <c r="P68" s="3"/>
      <c r="Q68" s="3"/>
      <c r="R68" s="3"/>
      <c r="S68" s="346"/>
      <c r="T68" s="1"/>
      <c r="U68" s="1"/>
      <c r="V68" s="1"/>
      <c r="W68" s="2"/>
      <c r="X68" s="2"/>
      <c r="Y68" s="2"/>
      <c r="Z68" s="2"/>
    </row>
    <row r="69" spans="1:26" ht="15.75" hidden="1" customHeight="1" x14ac:dyDescent="0.3">
      <c r="A69" s="346"/>
      <c r="B69" s="1"/>
      <c r="C69" s="1"/>
      <c r="D69" s="1"/>
      <c r="E69" s="1"/>
      <c r="F69" s="1"/>
      <c r="G69" s="1"/>
      <c r="H69" s="1"/>
      <c r="I69" s="1"/>
      <c r="J69" s="1"/>
      <c r="K69" s="1"/>
      <c r="L69" s="1"/>
      <c r="M69" s="1"/>
      <c r="N69" s="346"/>
      <c r="O69" s="3"/>
      <c r="P69" s="3"/>
      <c r="Q69" s="3"/>
      <c r="R69" s="3"/>
      <c r="S69" s="346"/>
      <c r="T69" s="1"/>
      <c r="U69" s="1"/>
      <c r="V69" s="1"/>
      <c r="W69" s="2"/>
      <c r="X69" s="2"/>
      <c r="Y69" s="2"/>
      <c r="Z69" s="2"/>
    </row>
    <row r="70" spans="1:26" ht="15.75" hidden="1" customHeight="1" x14ac:dyDescent="0.3">
      <c r="A70" s="346"/>
      <c r="B70" s="1"/>
      <c r="C70" s="1"/>
      <c r="D70" s="1"/>
      <c r="E70" s="1"/>
      <c r="F70" s="1"/>
      <c r="G70" s="1"/>
      <c r="H70" s="1"/>
      <c r="I70" s="1"/>
      <c r="J70" s="1"/>
      <c r="K70" s="1"/>
      <c r="L70" s="1"/>
      <c r="M70" s="1"/>
      <c r="N70" s="346"/>
      <c r="O70" s="3"/>
      <c r="P70" s="3"/>
      <c r="Q70" s="3"/>
      <c r="R70" s="3"/>
      <c r="S70" s="346"/>
      <c r="T70" s="1"/>
      <c r="U70" s="1"/>
      <c r="V70" s="1"/>
      <c r="W70" s="2"/>
      <c r="X70" s="2"/>
      <c r="Y70" s="2"/>
      <c r="Z70" s="2"/>
    </row>
    <row r="71" spans="1:26" ht="15.75" hidden="1" customHeight="1" x14ac:dyDescent="0.3">
      <c r="A71" s="346"/>
      <c r="B71" s="1"/>
      <c r="C71" s="1"/>
      <c r="D71" s="1"/>
      <c r="E71" s="1"/>
      <c r="F71" s="1"/>
      <c r="G71" s="1"/>
      <c r="H71" s="1"/>
      <c r="I71" s="1"/>
      <c r="J71" s="1"/>
      <c r="K71" s="1"/>
      <c r="L71" s="1"/>
      <c r="M71" s="1"/>
      <c r="N71" s="346"/>
      <c r="O71" s="3"/>
      <c r="P71" s="3"/>
      <c r="Q71" s="3"/>
      <c r="R71" s="3"/>
      <c r="S71" s="346"/>
      <c r="T71" s="1"/>
      <c r="U71" s="1"/>
      <c r="V71" s="1"/>
      <c r="W71" s="2"/>
      <c r="X71" s="2"/>
      <c r="Y71" s="2"/>
      <c r="Z71" s="2"/>
    </row>
    <row r="72" spans="1:26" ht="15.75" hidden="1" customHeight="1" x14ac:dyDescent="0.3">
      <c r="A72" s="346"/>
      <c r="B72" s="1"/>
      <c r="C72" s="1"/>
      <c r="D72" s="1"/>
      <c r="E72" s="1"/>
      <c r="F72" s="1"/>
      <c r="G72" s="1"/>
      <c r="H72" s="1"/>
      <c r="I72" s="1"/>
      <c r="J72" s="1"/>
      <c r="K72" s="1"/>
      <c r="L72" s="1"/>
      <c r="M72" s="1"/>
      <c r="N72" s="346"/>
      <c r="O72" s="3"/>
      <c r="P72" s="3"/>
      <c r="Q72" s="3"/>
      <c r="R72" s="3"/>
      <c r="S72" s="346"/>
      <c r="T72" s="1"/>
      <c r="U72" s="1"/>
      <c r="V72" s="1"/>
      <c r="W72" s="2"/>
      <c r="X72" s="2"/>
      <c r="Y72" s="2"/>
      <c r="Z72" s="2"/>
    </row>
    <row r="73" spans="1:26" ht="15.75" hidden="1" customHeight="1" x14ac:dyDescent="0.3">
      <c r="A73" s="346"/>
      <c r="B73" s="1"/>
      <c r="C73" s="1"/>
      <c r="D73" s="1"/>
      <c r="E73" s="1"/>
      <c r="F73" s="1"/>
      <c r="G73" s="1"/>
      <c r="H73" s="1"/>
      <c r="I73" s="1"/>
      <c r="J73" s="1"/>
      <c r="K73" s="1"/>
      <c r="L73" s="1"/>
      <c r="M73" s="1"/>
      <c r="N73" s="346"/>
      <c r="O73" s="3"/>
      <c r="P73" s="3"/>
      <c r="Q73" s="3"/>
      <c r="R73" s="3"/>
      <c r="S73" s="346"/>
      <c r="T73" s="1"/>
      <c r="U73" s="1"/>
      <c r="V73" s="1"/>
      <c r="W73" s="2"/>
      <c r="X73" s="2"/>
      <c r="Y73" s="2"/>
      <c r="Z73" s="2"/>
    </row>
    <row r="74" spans="1:26" ht="15.75" hidden="1" customHeight="1" x14ac:dyDescent="0.3">
      <c r="A74" s="346"/>
      <c r="B74" s="1"/>
      <c r="C74" s="1"/>
      <c r="D74" s="1"/>
      <c r="E74" s="1"/>
      <c r="F74" s="1"/>
      <c r="G74" s="1"/>
      <c r="H74" s="1"/>
      <c r="I74" s="1"/>
      <c r="J74" s="1"/>
      <c r="K74" s="1"/>
      <c r="L74" s="1"/>
      <c r="M74" s="1"/>
      <c r="N74" s="346"/>
      <c r="O74" s="3"/>
      <c r="P74" s="3"/>
      <c r="Q74" s="3"/>
      <c r="R74" s="3"/>
      <c r="S74" s="346"/>
      <c r="T74" s="1"/>
      <c r="U74" s="1"/>
      <c r="V74" s="1"/>
      <c r="W74" s="2"/>
      <c r="X74" s="2"/>
      <c r="Y74" s="2"/>
      <c r="Z74" s="2"/>
    </row>
    <row r="75" spans="1:26" ht="15.75" hidden="1" customHeight="1" x14ac:dyDescent="0.3">
      <c r="A75" s="346"/>
      <c r="B75" s="1"/>
      <c r="C75" s="1"/>
      <c r="D75" s="1"/>
      <c r="E75" s="1"/>
      <c r="F75" s="1"/>
      <c r="G75" s="1"/>
      <c r="H75" s="1"/>
      <c r="I75" s="1"/>
      <c r="J75" s="1"/>
      <c r="K75" s="1"/>
      <c r="L75" s="1"/>
      <c r="M75" s="1"/>
      <c r="N75" s="346"/>
      <c r="O75" s="3"/>
      <c r="P75" s="3"/>
      <c r="Q75" s="3"/>
      <c r="R75" s="3"/>
      <c r="S75" s="346"/>
      <c r="T75" s="1"/>
      <c r="U75" s="1"/>
      <c r="V75" s="1"/>
      <c r="W75" s="2"/>
      <c r="X75" s="2"/>
      <c r="Y75" s="2"/>
      <c r="Z75" s="2"/>
    </row>
    <row r="76" spans="1:26" ht="15.75" hidden="1" customHeight="1" x14ac:dyDescent="0.3">
      <c r="A76" s="346"/>
      <c r="B76" s="1"/>
      <c r="C76" s="1"/>
      <c r="D76" s="1"/>
      <c r="E76" s="1"/>
      <c r="F76" s="1"/>
      <c r="G76" s="1"/>
      <c r="H76" s="1"/>
      <c r="I76" s="1"/>
      <c r="J76" s="1"/>
      <c r="K76" s="1"/>
      <c r="L76" s="1"/>
      <c r="M76" s="1"/>
      <c r="N76" s="346"/>
      <c r="O76" s="3"/>
      <c r="P76" s="3"/>
      <c r="Q76" s="3"/>
      <c r="R76" s="3"/>
      <c r="S76" s="346"/>
      <c r="T76" s="1"/>
      <c r="U76" s="1"/>
      <c r="V76" s="1"/>
      <c r="W76" s="2"/>
      <c r="X76" s="2"/>
      <c r="Y76" s="2"/>
      <c r="Z76" s="2"/>
    </row>
    <row r="77" spans="1:26" ht="15.75" hidden="1" customHeight="1" x14ac:dyDescent="0.3">
      <c r="A77" s="346"/>
      <c r="B77" s="1"/>
      <c r="C77" s="1"/>
      <c r="D77" s="1"/>
      <c r="E77" s="1"/>
      <c r="F77" s="1"/>
      <c r="G77" s="1"/>
      <c r="H77" s="1"/>
      <c r="I77" s="1"/>
      <c r="J77" s="1"/>
      <c r="K77" s="1"/>
      <c r="L77" s="1"/>
      <c r="M77" s="1"/>
      <c r="N77" s="346"/>
      <c r="O77" s="3"/>
      <c r="P77" s="3"/>
      <c r="Q77" s="3"/>
      <c r="R77" s="3"/>
      <c r="S77" s="346"/>
      <c r="T77" s="1"/>
      <c r="U77" s="1"/>
      <c r="V77" s="1"/>
      <c r="W77" s="2"/>
      <c r="X77" s="2"/>
      <c r="Y77" s="2"/>
      <c r="Z77" s="2"/>
    </row>
    <row r="78" spans="1:26" ht="15.75" hidden="1" customHeight="1" x14ac:dyDescent="0.3">
      <c r="A78" s="346"/>
      <c r="B78" s="1"/>
      <c r="C78" s="1"/>
      <c r="D78" s="1"/>
      <c r="E78" s="1"/>
      <c r="F78" s="1"/>
      <c r="G78" s="1"/>
      <c r="H78" s="1"/>
      <c r="I78" s="1"/>
      <c r="J78" s="1"/>
      <c r="K78" s="1"/>
      <c r="L78" s="1"/>
      <c r="M78" s="1"/>
      <c r="N78" s="346"/>
      <c r="O78" s="3"/>
      <c r="P78" s="3"/>
      <c r="Q78" s="3"/>
      <c r="R78" s="3"/>
      <c r="S78" s="346"/>
      <c r="T78" s="1"/>
      <c r="U78" s="1"/>
      <c r="V78" s="1"/>
      <c r="W78" s="2"/>
      <c r="X78" s="2"/>
      <c r="Y78" s="2"/>
      <c r="Z78" s="2"/>
    </row>
    <row r="79" spans="1:26" ht="15.75" hidden="1" customHeight="1" x14ac:dyDescent="0.3">
      <c r="A79" s="346"/>
      <c r="B79" s="1"/>
      <c r="C79" s="1"/>
      <c r="D79" s="1"/>
      <c r="E79" s="1"/>
      <c r="F79" s="1"/>
      <c r="G79" s="1"/>
      <c r="H79" s="1"/>
      <c r="I79" s="1"/>
      <c r="J79" s="1"/>
      <c r="K79" s="1"/>
      <c r="L79" s="1"/>
      <c r="M79" s="1"/>
      <c r="N79" s="346"/>
      <c r="O79" s="3"/>
      <c r="P79" s="3"/>
      <c r="Q79" s="3"/>
      <c r="R79" s="3"/>
      <c r="S79" s="346"/>
      <c r="T79" s="1"/>
      <c r="U79" s="1"/>
      <c r="V79" s="1"/>
      <c r="W79" s="2"/>
      <c r="X79" s="2"/>
      <c r="Y79" s="2"/>
      <c r="Z79" s="2"/>
    </row>
    <row r="80" spans="1:26" ht="15.75" hidden="1" customHeight="1" x14ac:dyDescent="0.3">
      <c r="A80" s="346"/>
      <c r="B80" s="1"/>
      <c r="C80" s="1"/>
      <c r="D80" s="1"/>
      <c r="E80" s="1"/>
      <c r="F80" s="1"/>
      <c r="G80" s="1"/>
      <c r="H80" s="1"/>
      <c r="I80" s="1"/>
      <c r="J80" s="1"/>
      <c r="K80" s="1"/>
      <c r="L80" s="1"/>
      <c r="M80" s="1"/>
      <c r="N80" s="346"/>
      <c r="O80" s="3"/>
      <c r="P80" s="3"/>
      <c r="Q80" s="3"/>
      <c r="R80" s="3"/>
      <c r="S80" s="346"/>
      <c r="T80" s="1"/>
      <c r="U80" s="1"/>
      <c r="V80" s="1"/>
      <c r="W80" s="2"/>
      <c r="X80" s="2"/>
      <c r="Y80" s="2"/>
      <c r="Z80" s="2"/>
    </row>
    <row r="81" spans="1:26" ht="15.75" hidden="1" customHeight="1" x14ac:dyDescent="0.3">
      <c r="A81" s="346"/>
      <c r="B81" s="1"/>
      <c r="C81" s="1"/>
      <c r="D81" s="1"/>
      <c r="E81" s="1"/>
      <c r="F81" s="1"/>
      <c r="G81" s="1"/>
      <c r="H81" s="1"/>
      <c r="I81" s="1"/>
      <c r="J81" s="1"/>
      <c r="K81" s="1"/>
      <c r="L81" s="1"/>
      <c r="M81" s="1"/>
      <c r="N81" s="346"/>
      <c r="O81" s="3"/>
      <c r="P81" s="3"/>
      <c r="Q81" s="3"/>
      <c r="R81" s="3"/>
      <c r="S81" s="346"/>
      <c r="T81" s="1"/>
      <c r="U81" s="1"/>
      <c r="V81" s="1"/>
      <c r="W81" s="2"/>
      <c r="X81" s="2"/>
      <c r="Y81" s="2"/>
      <c r="Z81" s="2"/>
    </row>
    <row r="82" spans="1:26" ht="15.75" hidden="1" customHeight="1" x14ac:dyDescent="0.3">
      <c r="A82" s="346"/>
      <c r="B82" s="1"/>
      <c r="C82" s="1"/>
      <c r="D82" s="1"/>
      <c r="E82" s="1"/>
      <c r="F82" s="1"/>
      <c r="G82" s="1"/>
      <c r="H82" s="1"/>
      <c r="I82" s="1"/>
      <c r="J82" s="1"/>
      <c r="K82" s="1"/>
      <c r="L82" s="1"/>
      <c r="M82" s="1"/>
      <c r="N82" s="346"/>
      <c r="O82" s="3"/>
      <c r="P82" s="3"/>
      <c r="Q82" s="3"/>
      <c r="R82" s="3"/>
      <c r="S82" s="346"/>
      <c r="T82" s="1"/>
      <c r="U82" s="1"/>
      <c r="V82" s="1"/>
      <c r="W82" s="2"/>
      <c r="X82" s="2"/>
      <c r="Y82" s="2"/>
      <c r="Z82" s="2"/>
    </row>
    <row r="83" spans="1:26" ht="15.75" hidden="1" customHeight="1" x14ac:dyDescent="0.3">
      <c r="A83" s="346"/>
      <c r="B83" s="1"/>
      <c r="C83" s="1"/>
      <c r="D83" s="1"/>
      <c r="E83" s="1"/>
      <c r="F83" s="1"/>
      <c r="G83" s="1"/>
      <c r="H83" s="1"/>
      <c r="I83" s="1"/>
      <c r="J83" s="1"/>
      <c r="K83" s="1"/>
      <c r="L83" s="1"/>
      <c r="M83" s="1"/>
      <c r="N83" s="346"/>
      <c r="O83" s="3"/>
      <c r="P83" s="3"/>
      <c r="Q83" s="3"/>
      <c r="R83" s="3"/>
      <c r="S83" s="346"/>
      <c r="T83" s="1"/>
      <c r="U83" s="1"/>
      <c r="V83" s="1"/>
      <c r="W83" s="2"/>
      <c r="X83" s="2"/>
      <c r="Y83" s="2"/>
      <c r="Z83" s="2"/>
    </row>
    <row r="84" spans="1:26" ht="15.75" hidden="1" customHeight="1" x14ac:dyDescent="0.3">
      <c r="A84" s="346"/>
      <c r="B84" s="1"/>
      <c r="C84" s="1"/>
      <c r="D84" s="1"/>
      <c r="E84" s="1"/>
      <c r="F84" s="1"/>
      <c r="G84" s="1"/>
      <c r="H84" s="1"/>
      <c r="I84" s="1"/>
      <c r="J84" s="1"/>
      <c r="K84" s="1"/>
      <c r="L84" s="1"/>
      <c r="M84" s="1"/>
      <c r="N84" s="346"/>
      <c r="O84" s="3"/>
      <c r="P84" s="3"/>
      <c r="Q84" s="3"/>
      <c r="R84" s="3"/>
      <c r="S84" s="346"/>
      <c r="T84" s="1"/>
      <c r="U84" s="1"/>
      <c r="V84" s="1"/>
      <c r="W84" s="2"/>
      <c r="X84" s="2"/>
      <c r="Y84" s="2"/>
      <c r="Z84" s="2"/>
    </row>
    <row r="85" spans="1:26" ht="15.75" hidden="1" customHeight="1" x14ac:dyDescent="0.3">
      <c r="A85" s="346"/>
      <c r="B85" s="1"/>
      <c r="C85" s="1"/>
      <c r="D85" s="1"/>
      <c r="E85" s="1"/>
      <c r="F85" s="1"/>
      <c r="G85" s="1"/>
      <c r="H85" s="1"/>
      <c r="I85" s="1"/>
      <c r="J85" s="1"/>
      <c r="K85" s="1"/>
      <c r="L85" s="1"/>
      <c r="M85" s="1"/>
      <c r="N85" s="346"/>
      <c r="O85" s="3"/>
      <c r="P85" s="3"/>
      <c r="Q85" s="3"/>
      <c r="R85" s="3"/>
      <c r="S85" s="346"/>
      <c r="T85" s="1"/>
      <c r="U85" s="1"/>
      <c r="V85" s="1"/>
      <c r="W85" s="2"/>
      <c r="X85" s="2"/>
      <c r="Y85" s="2"/>
      <c r="Z85" s="2"/>
    </row>
    <row r="86" spans="1:26" ht="15.75" hidden="1" customHeight="1" x14ac:dyDescent="0.3">
      <c r="A86" s="346"/>
      <c r="B86" s="1"/>
      <c r="C86" s="1"/>
      <c r="D86" s="1"/>
      <c r="E86" s="1"/>
      <c r="F86" s="1"/>
      <c r="G86" s="1"/>
      <c r="H86" s="1"/>
      <c r="I86" s="1"/>
      <c r="J86" s="1"/>
      <c r="K86" s="1"/>
      <c r="L86" s="1"/>
      <c r="M86" s="1"/>
      <c r="N86" s="346"/>
      <c r="O86" s="3"/>
      <c r="P86" s="3"/>
      <c r="Q86" s="3"/>
      <c r="R86" s="3"/>
      <c r="S86" s="346"/>
      <c r="T86" s="1"/>
      <c r="U86" s="1"/>
      <c r="V86" s="1"/>
      <c r="W86" s="2"/>
      <c r="X86" s="2"/>
      <c r="Y86" s="2"/>
      <c r="Z86" s="2"/>
    </row>
    <row r="87" spans="1:26" ht="15.75" hidden="1" customHeight="1" x14ac:dyDescent="0.3">
      <c r="A87" s="346"/>
      <c r="B87" s="1"/>
      <c r="C87" s="1"/>
      <c r="D87" s="1"/>
      <c r="E87" s="1"/>
      <c r="F87" s="1"/>
      <c r="G87" s="1"/>
      <c r="H87" s="1"/>
      <c r="I87" s="1"/>
      <c r="J87" s="1"/>
      <c r="K87" s="1"/>
      <c r="L87" s="1"/>
      <c r="M87" s="1"/>
      <c r="N87" s="346"/>
      <c r="O87" s="3"/>
      <c r="P87" s="3"/>
      <c r="Q87" s="3"/>
      <c r="R87" s="3"/>
      <c r="S87" s="346"/>
      <c r="T87" s="1"/>
      <c r="U87" s="1"/>
      <c r="V87" s="1"/>
      <c r="W87" s="2"/>
      <c r="X87" s="2"/>
      <c r="Y87" s="2"/>
      <c r="Z87" s="2"/>
    </row>
    <row r="88" spans="1:26" ht="15.75" hidden="1" customHeight="1" x14ac:dyDescent="0.3">
      <c r="A88" s="346"/>
      <c r="B88" s="1"/>
      <c r="C88" s="1"/>
      <c r="D88" s="1"/>
      <c r="E88" s="1"/>
      <c r="F88" s="1"/>
      <c r="G88" s="1"/>
      <c r="H88" s="1"/>
      <c r="I88" s="1"/>
      <c r="J88" s="1"/>
      <c r="K88" s="1"/>
      <c r="L88" s="1"/>
      <c r="M88" s="1"/>
      <c r="N88" s="346"/>
      <c r="O88" s="3"/>
      <c r="P88" s="3"/>
      <c r="Q88" s="3"/>
      <c r="R88" s="3"/>
      <c r="S88" s="346"/>
      <c r="T88" s="1"/>
      <c r="U88" s="1"/>
      <c r="V88" s="1"/>
      <c r="W88" s="2"/>
      <c r="X88" s="2"/>
      <c r="Y88" s="2"/>
      <c r="Z88" s="2"/>
    </row>
    <row r="89" spans="1:26" ht="15.75" hidden="1" customHeight="1" x14ac:dyDescent="0.3">
      <c r="A89" s="346"/>
      <c r="B89" s="1"/>
      <c r="C89" s="1"/>
      <c r="D89" s="1"/>
      <c r="E89" s="1"/>
      <c r="F89" s="1"/>
      <c r="G89" s="1"/>
      <c r="H89" s="1"/>
      <c r="I89" s="1"/>
      <c r="J89" s="1"/>
      <c r="K89" s="1"/>
      <c r="L89" s="1"/>
      <c r="M89" s="1"/>
      <c r="N89" s="346"/>
      <c r="O89" s="3"/>
      <c r="P89" s="3"/>
      <c r="Q89" s="3"/>
      <c r="R89" s="3"/>
      <c r="S89" s="346"/>
      <c r="T89" s="1"/>
      <c r="U89" s="1"/>
      <c r="V89" s="1"/>
      <c r="W89" s="2"/>
      <c r="X89" s="2"/>
      <c r="Y89" s="2"/>
      <c r="Z89" s="2"/>
    </row>
    <row r="90" spans="1:26" ht="15.75" hidden="1" customHeight="1" x14ac:dyDescent="0.3">
      <c r="A90" s="346"/>
      <c r="B90" s="1"/>
      <c r="C90" s="1"/>
      <c r="D90" s="1"/>
      <c r="E90" s="1"/>
      <c r="F90" s="1"/>
      <c r="G90" s="1"/>
      <c r="H90" s="1"/>
      <c r="I90" s="1"/>
      <c r="J90" s="1"/>
      <c r="K90" s="1"/>
      <c r="L90" s="1"/>
      <c r="M90" s="1"/>
      <c r="N90" s="346"/>
      <c r="O90" s="3"/>
      <c r="P90" s="3"/>
      <c r="Q90" s="3"/>
      <c r="R90" s="3"/>
      <c r="S90" s="346"/>
      <c r="T90" s="1"/>
      <c r="U90" s="1"/>
      <c r="V90" s="1"/>
      <c r="W90" s="2"/>
      <c r="X90" s="2"/>
      <c r="Y90" s="2"/>
      <c r="Z90" s="2"/>
    </row>
    <row r="91" spans="1:26" ht="15.75" hidden="1" customHeight="1" x14ac:dyDescent="0.3">
      <c r="A91" s="346"/>
      <c r="B91" s="1"/>
      <c r="C91" s="1"/>
      <c r="D91" s="1"/>
      <c r="E91" s="1"/>
      <c r="F91" s="1"/>
      <c r="G91" s="1"/>
      <c r="H91" s="1"/>
      <c r="I91" s="1"/>
      <c r="J91" s="1"/>
      <c r="K91" s="1"/>
      <c r="L91" s="1"/>
      <c r="M91" s="1"/>
      <c r="N91" s="346"/>
      <c r="O91" s="3"/>
      <c r="P91" s="3"/>
      <c r="Q91" s="3"/>
      <c r="R91" s="3"/>
      <c r="S91" s="346"/>
      <c r="T91" s="1"/>
      <c r="U91" s="1"/>
      <c r="V91" s="1"/>
      <c r="W91" s="2"/>
      <c r="X91" s="2"/>
      <c r="Y91" s="2"/>
      <c r="Z91" s="2"/>
    </row>
    <row r="92" spans="1:26" ht="15.75" hidden="1" customHeight="1" x14ac:dyDescent="0.3">
      <c r="A92" s="346"/>
      <c r="B92" s="1"/>
      <c r="C92" s="1"/>
      <c r="D92" s="1"/>
      <c r="E92" s="1"/>
      <c r="F92" s="1"/>
      <c r="G92" s="1"/>
      <c r="H92" s="1"/>
      <c r="I92" s="1"/>
      <c r="J92" s="1"/>
      <c r="K92" s="1"/>
      <c r="L92" s="1"/>
      <c r="M92" s="1"/>
      <c r="N92" s="346"/>
      <c r="O92" s="3"/>
      <c r="P92" s="3"/>
      <c r="Q92" s="3"/>
      <c r="R92" s="3"/>
      <c r="S92" s="346"/>
      <c r="T92" s="1"/>
      <c r="U92" s="1"/>
      <c r="V92" s="1"/>
      <c r="W92" s="2"/>
      <c r="X92" s="2"/>
      <c r="Y92" s="2"/>
      <c r="Z92" s="2"/>
    </row>
    <row r="93" spans="1:26" ht="15.75" hidden="1" customHeight="1" x14ac:dyDescent="0.3">
      <c r="A93" s="346"/>
      <c r="B93" s="1"/>
      <c r="C93" s="1"/>
      <c r="D93" s="1"/>
      <c r="E93" s="1"/>
      <c r="F93" s="1"/>
      <c r="G93" s="1"/>
      <c r="H93" s="1"/>
      <c r="I93" s="1"/>
      <c r="J93" s="1"/>
      <c r="K93" s="1"/>
      <c r="L93" s="1"/>
      <c r="M93" s="1"/>
      <c r="N93" s="346"/>
      <c r="O93" s="3"/>
      <c r="P93" s="3"/>
      <c r="Q93" s="3"/>
      <c r="R93" s="3"/>
      <c r="S93" s="346"/>
      <c r="T93" s="1"/>
      <c r="U93" s="1"/>
      <c r="V93" s="1"/>
      <c r="W93" s="2"/>
      <c r="X93" s="2"/>
      <c r="Y93" s="2"/>
      <c r="Z93" s="2"/>
    </row>
    <row r="94" spans="1:26" ht="15.75" hidden="1" customHeight="1" x14ac:dyDescent="0.3">
      <c r="A94" s="346"/>
      <c r="B94" s="1"/>
      <c r="C94" s="1"/>
      <c r="D94" s="1"/>
      <c r="E94" s="1"/>
      <c r="F94" s="1"/>
      <c r="G94" s="1"/>
      <c r="H94" s="1"/>
      <c r="I94" s="1"/>
      <c r="J94" s="1"/>
      <c r="K94" s="1"/>
      <c r="L94" s="1"/>
      <c r="M94" s="1"/>
      <c r="N94" s="346"/>
      <c r="O94" s="3"/>
      <c r="P94" s="3"/>
      <c r="Q94" s="3"/>
      <c r="R94" s="3"/>
      <c r="S94" s="346"/>
      <c r="T94" s="1"/>
      <c r="U94" s="1"/>
      <c r="V94" s="1"/>
      <c r="W94" s="2"/>
      <c r="X94" s="2"/>
      <c r="Y94" s="2"/>
      <c r="Z94" s="2"/>
    </row>
    <row r="95" spans="1:26" ht="15.75" hidden="1" customHeight="1" x14ac:dyDescent="0.3">
      <c r="A95" s="346"/>
      <c r="B95" s="1"/>
      <c r="C95" s="1"/>
      <c r="D95" s="1"/>
      <c r="E95" s="1"/>
      <c r="F95" s="1"/>
      <c r="G95" s="1"/>
      <c r="H95" s="1"/>
      <c r="I95" s="1"/>
      <c r="J95" s="1"/>
      <c r="K95" s="1"/>
      <c r="L95" s="1"/>
      <c r="M95" s="1"/>
      <c r="N95" s="346"/>
      <c r="O95" s="3"/>
      <c r="P95" s="3"/>
      <c r="Q95" s="3"/>
      <c r="R95" s="3"/>
      <c r="S95" s="346"/>
      <c r="T95" s="1"/>
      <c r="U95" s="1"/>
      <c r="V95" s="1"/>
      <c r="W95" s="2"/>
      <c r="X95" s="2"/>
      <c r="Y95" s="2"/>
      <c r="Z95" s="2"/>
    </row>
    <row r="96" spans="1:26" ht="15.75" hidden="1" customHeight="1" x14ac:dyDescent="0.3">
      <c r="A96" s="346"/>
      <c r="B96" s="1"/>
      <c r="C96" s="1"/>
      <c r="D96" s="1"/>
      <c r="E96" s="1"/>
      <c r="F96" s="1"/>
      <c r="G96" s="1"/>
      <c r="H96" s="1"/>
      <c r="I96" s="1"/>
      <c r="J96" s="1"/>
      <c r="K96" s="1"/>
      <c r="L96" s="1"/>
      <c r="M96" s="1"/>
      <c r="N96" s="346"/>
      <c r="O96" s="3"/>
      <c r="P96" s="3"/>
      <c r="Q96" s="3"/>
      <c r="R96" s="3"/>
      <c r="S96" s="346"/>
      <c r="T96" s="1"/>
      <c r="U96" s="1"/>
      <c r="V96" s="1"/>
      <c r="W96" s="2"/>
      <c r="X96" s="2"/>
      <c r="Y96" s="2"/>
      <c r="Z96" s="2"/>
    </row>
    <row r="97" spans="1:26" ht="15.75" hidden="1" customHeight="1" x14ac:dyDescent="0.3">
      <c r="A97" s="346"/>
      <c r="B97" s="1"/>
      <c r="C97" s="1"/>
      <c r="D97" s="1"/>
      <c r="E97" s="1"/>
      <c r="F97" s="1"/>
      <c r="G97" s="1"/>
      <c r="H97" s="1"/>
      <c r="I97" s="1"/>
      <c r="J97" s="1"/>
      <c r="K97" s="1"/>
      <c r="L97" s="1"/>
      <c r="M97" s="1"/>
      <c r="N97" s="346"/>
      <c r="O97" s="3"/>
      <c r="P97" s="3"/>
      <c r="Q97" s="3"/>
      <c r="R97" s="3"/>
      <c r="S97" s="346"/>
      <c r="T97" s="1"/>
      <c r="U97" s="1"/>
      <c r="V97" s="1"/>
      <c r="W97" s="2"/>
      <c r="X97" s="2"/>
      <c r="Y97" s="2"/>
      <c r="Z97" s="2"/>
    </row>
    <row r="98" spans="1:26" ht="15.75" hidden="1" customHeight="1" x14ac:dyDescent="0.3">
      <c r="A98" s="346"/>
      <c r="B98" s="1"/>
      <c r="C98" s="1"/>
      <c r="D98" s="1"/>
      <c r="E98" s="1"/>
      <c r="F98" s="1"/>
      <c r="G98" s="1"/>
      <c r="H98" s="1"/>
      <c r="I98" s="1"/>
      <c r="J98" s="1"/>
      <c r="K98" s="1"/>
      <c r="L98" s="1"/>
      <c r="M98" s="1"/>
      <c r="N98" s="346"/>
      <c r="O98" s="3"/>
      <c r="P98" s="3"/>
      <c r="Q98" s="3"/>
      <c r="R98" s="3"/>
      <c r="S98" s="346"/>
      <c r="T98" s="1"/>
      <c r="U98" s="1"/>
      <c r="V98" s="1"/>
      <c r="W98" s="2"/>
      <c r="X98" s="2"/>
      <c r="Y98" s="2"/>
      <c r="Z98" s="2"/>
    </row>
    <row r="99" spans="1:26" ht="15.75" hidden="1" customHeight="1" x14ac:dyDescent="0.3">
      <c r="A99" s="346"/>
      <c r="B99" s="1"/>
      <c r="C99" s="1"/>
      <c r="D99" s="1"/>
      <c r="E99" s="1"/>
      <c r="F99" s="1"/>
      <c r="G99" s="1"/>
      <c r="H99" s="1"/>
      <c r="I99" s="1"/>
      <c r="J99" s="1"/>
      <c r="K99" s="1"/>
      <c r="L99" s="1"/>
      <c r="M99" s="1"/>
      <c r="N99" s="346"/>
      <c r="O99" s="3"/>
      <c r="P99" s="3"/>
      <c r="Q99" s="3"/>
      <c r="R99" s="3"/>
      <c r="S99" s="346"/>
      <c r="T99" s="1"/>
      <c r="U99" s="1"/>
      <c r="V99" s="1"/>
      <c r="W99" s="2"/>
      <c r="X99" s="2"/>
      <c r="Y99" s="2"/>
      <c r="Z99" s="2"/>
    </row>
    <row r="100" spans="1:26" ht="15.75" hidden="1" customHeight="1" x14ac:dyDescent="0.3">
      <c r="A100" s="346"/>
      <c r="B100" s="1"/>
      <c r="C100" s="1"/>
      <c r="D100" s="1"/>
      <c r="E100" s="1"/>
      <c r="F100" s="1"/>
      <c r="G100" s="1"/>
      <c r="H100" s="1"/>
      <c r="I100" s="1"/>
      <c r="J100" s="1"/>
      <c r="K100" s="1"/>
      <c r="L100" s="1"/>
      <c r="M100" s="1"/>
      <c r="N100" s="346"/>
      <c r="O100" s="3"/>
      <c r="P100" s="3"/>
      <c r="Q100" s="3"/>
      <c r="R100" s="3"/>
      <c r="S100" s="346"/>
      <c r="T100" s="1"/>
      <c r="U100" s="1"/>
      <c r="V100" s="1"/>
      <c r="W100" s="2"/>
      <c r="X100" s="2"/>
      <c r="Y100" s="2"/>
      <c r="Z100" s="2"/>
    </row>
    <row r="101" spans="1:26" ht="15.75" hidden="1" customHeight="1" x14ac:dyDescent="0.3">
      <c r="A101" s="349"/>
      <c r="B101" s="2"/>
      <c r="C101" s="2"/>
      <c r="D101" s="2"/>
      <c r="E101" s="2"/>
      <c r="F101" s="2"/>
      <c r="G101" s="2"/>
      <c r="H101" s="2"/>
      <c r="I101" s="2"/>
      <c r="J101" s="2"/>
      <c r="K101" s="2"/>
      <c r="L101" s="2"/>
      <c r="M101" s="2"/>
      <c r="N101" s="349"/>
      <c r="O101" s="2"/>
      <c r="P101" s="2"/>
      <c r="Q101" s="2"/>
      <c r="R101" s="2"/>
      <c r="S101" s="349"/>
      <c r="T101" s="2"/>
      <c r="U101" s="2"/>
      <c r="V101" s="2"/>
      <c r="W101" s="2"/>
      <c r="X101" s="2"/>
      <c r="Y101" s="2"/>
      <c r="Z101" s="2"/>
    </row>
    <row r="102" spans="1:26" ht="15.75" hidden="1" customHeight="1" x14ac:dyDescent="0.3">
      <c r="A102" s="349"/>
      <c r="B102" s="2"/>
      <c r="C102" s="2"/>
      <c r="D102" s="2"/>
      <c r="E102" s="2"/>
      <c r="F102" s="2"/>
      <c r="G102" s="2"/>
      <c r="H102" s="2"/>
      <c r="I102" s="2"/>
      <c r="J102" s="2"/>
      <c r="K102" s="2"/>
      <c r="L102" s="2"/>
      <c r="M102" s="2"/>
      <c r="N102" s="349"/>
      <c r="O102" s="2"/>
      <c r="P102" s="2"/>
      <c r="Q102" s="2"/>
      <c r="R102" s="2"/>
      <c r="S102" s="349"/>
      <c r="T102" s="2"/>
      <c r="U102" s="2"/>
      <c r="V102" s="2"/>
      <c r="W102" s="2"/>
      <c r="X102" s="2"/>
      <c r="Y102" s="2"/>
      <c r="Z102" s="2"/>
    </row>
    <row r="103" spans="1:26" ht="15.75" hidden="1" customHeight="1" x14ac:dyDescent="0.3">
      <c r="A103" s="349"/>
      <c r="B103" s="2"/>
      <c r="C103" s="2"/>
      <c r="D103" s="2"/>
      <c r="E103" s="2"/>
      <c r="F103" s="2"/>
      <c r="G103" s="2"/>
      <c r="H103" s="2"/>
      <c r="I103" s="2"/>
      <c r="J103" s="2"/>
      <c r="K103" s="2"/>
      <c r="L103" s="2"/>
      <c r="M103" s="2"/>
      <c r="N103" s="349"/>
      <c r="O103" s="2"/>
      <c r="P103" s="2"/>
      <c r="Q103" s="2"/>
      <c r="R103" s="2"/>
      <c r="S103" s="349"/>
      <c r="T103" s="2"/>
      <c r="U103" s="2"/>
      <c r="V103" s="2"/>
      <c r="W103" s="2"/>
      <c r="X103" s="2"/>
      <c r="Y103" s="2"/>
      <c r="Z103" s="2"/>
    </row>
    <row r="104" spans="1:26" ht="15.75" hidden="1" customHeight="1" x14ac:dyDescent="0.3">
      <c r="A104" s="349"/>
      <c r="B104" s="2"/>
      <c r="C104" s="2"/>
      <c r="D104" s="2"/>
      <c r="E104" s="2"/>
      <c r="F104" s="2"/>
      <c r="G104" s="2"/>
      <c r="H104" s="2"/>
      <c r="I104" s="2"/>
      <c r="J104" s="2"/>
      <c r="K104" s="2"/>
      <c r="L104" s="2"/>
      <c r="M104" s="2"/>
      <c r="N104" s="349"/>
      <c r="O104" s="2"/>
      <c r="P104" s="2"/>
      <c r="Q104" s="2"/>
      <c r="R104" s="2"/>
      <c r="S104" s="349"/>
      <c r="T104" s="2"/>
      <c r="U104" s="2"/>
      <c r="V104" s="2"/>
      <c r="W104" s="2"/>
      <c r="X104" s="2"/>
      <c r="Y104" s="2"/>
      <c r="Z104" s="2"/>
    </row>
    <row r="105" spans="1:26" ht="15.75" hidden="1" customHeight="1" x14ac:dyDescent="0.3">
      <c r="A105" s="349"/>
      <c r="B105" s="2"/>
      <c r="C105" s="2"/>
      <c r="D105" s="2"/>
      <c r="E105" s="2"/>
      <c r="F105" s="2"/>
      <c r="G105" s="2"/>
      <c r="H105" s="2"/>
      <c r="I105" s="2"/>
      <c r="J105" s="2"/>
      <c r="K105" s="2"/>
      <c r="L105" s="2"/>
      <c r="M105" s="2"/>
      <c r="N105" s="349"/>
      <c r="O105" s="2"/>
      <c r="P105" s="2"/>
      <c r="Q105" s="2"/>
      <c r="R105" s="2"/>
      <c r="S105" s="349"/>
      <c r="T105" s="2"/>
      <c r="U105" s="2"/>
      <c r="V105" s="2"/>
      <c r="W105" s="2"/>
      <c r="X105" s="2"/>
      <c r="Y105" s="2"/>
      <c r="Z105" s="2"/>
    </row>
    <row r="106" spans="1:26" ht="15.75" hidden="1" customHeight="1" x14ac:dyDescent="0.3">
      <c r="A106" s="349"/>
      <c r="B106" s="2"/>
      <c r="C106" s="2"/>
      <c r="D106" s="2"/>
      <c r="E106" s="2"/>
      <c r="F106" s="2"/>
      <c r="G106" s="2"/>
      <c r="H106" s="2"/>
      <c r="I106" s="2"/>
      <c r="J106" s="2"/>
      <c r="K106" s="2"/>
      <c r="L106" s="2"/>
      <c r="M106" s="2"/>
      <c r="N106" s="349"/>
      <c r="O106" s="2"/>
      <c r="P106" s="2"/>
      <c r="Q106" s="2"/>
      <c r="R106" s="2"/>
      <c r="S106" s="349"/>
      <c r="T106" s="2"/>
      <c r="U106" s="2"/>
      <c r="V106" s="2"/>
      <c r="W106" s="2"/>
      <c r="X106" s="2"/>
      <c r="Y106" s="2"/>
      <c r="Z106" s="2"/>
    </row>
    <row r="107" spans="1:26" ht="15.75" hidden="1" customHeight="1" x14ac:dyDescent="0.3">
      <c r="A107" s="349"/>
      <c r="B107" s="2"/>
      <c r="C107" s="2"/>
      <c r="D107" s="2"/>
      <c r="E107" s="2"/>
      <c r="F107" s="2"/>
      <c r="G107" s="2"/>
      <c r="H107" s="2"/>
      <c r="I107" s="2"/>
      <c r="J107" s="2"/>
      <c r="K107" s="2"/>
      <c r="L107" s="2"/>
      <c r="M107" s="2"/>
      <c r="N107" s="349"/>
      <c r="O107" s="2"/>
      <c r="P107" s="2"/>
      <c r="Q107" s="2"/>
      <c r="R107" s="2"/>
      <c r="S107" s="349"/>
      <c r="T107" s="2"/>
      <c r="U107" s="2"/>
      <c r="V107" s="2"/>
      <c r="W107" s="2"/>
      <c r="X107" s="2"/>
      <c r="Y107" s="2"/>
      <c r="Z107" s="2"/>
    </row>
    <row r="108" spans="1:26" ht="15.75" hidden="1" customHeight="1" x14ac:dyDescent="0.3">
      <c r="A108" s="349"/>
      <c r="B108" s="2"/>
      <c r="C108" s="2"/>
      <c r="D108" s="2"/>
      <c r="E108" s="2"/>
      <c r="F108" s="2"/>
      <c r="G108" s="2"/>
      <c r="H108" s="2"/>
      <c r="I108" s="2"/>
      <c r="J108" s="2"/>
      <c r="K108" s="2"/>
      <c r="L108" s="2"/>
      <c r="M108" s="2"/>
      <c r="N108" s="349"/>
      <c r="O108" s="2"/>
      <c r="P108" s="2"/>
      <c r="Q108" s="2"/>
      <c r="R108" s="2"/>
      <c r="S108" s="349"/>
      <c r="T108" s="2"/>
      <c r="U108" s="2"/>
      <c r="V108" s="2"/>
      <c r="W108" s="2"/>
      <c r="X108" s="2"/>
      <c r="Y108" s="2"/>
      <c r="Z108" s="2"/>
    </row>
    <row r="109" spans="1:26" ht="15.75" hidden="1" customHeight="1" x14ac:dyDescent="0.3">
      <c r="A109" s="349"/>
      <c r="B109" s="2"/>
      <c r="C109" s="2"/>
      <c r="D109" s="2"/>
      <c r="E109" s="2"/>
      <c r="F109" s="2"/>
      <c r="G109" s="2"/>
      <c r="H109" s="2"/>
      <c r="I109" s="2"/>
      <c r="J109" s="2"/>
      <c r="K109" s="2"/>
      <c r="L109" s="2"/>
      <c r="M109" s="2"/>
      <c r="N109" s="349"/>
      <c r="O109" s="2"/>
      <c r="P109" s="2"/>
      <c r="Q109" s="2"/>
      <c r="R109" s="2"/>
      <c r="S109" s="349"/>
      <c r="T109" s="2"/>
      <c r="U109" s="2"/>
      <c r="V109" s="2"/>
      <c r="W109" s="2"/>
      <c r="X109" s="2"/>
      <c r="Y109" s="2"/>
      <c r="Z109" s="2"/>
    </row>
    <row r="110" spans="1:26" ht="15.75" hidden="1" customHeight="1" x14ac:dyDescent="0.3">
      <c r="A110" s="349"/>
      <c r="B110" s="2"/>
      <c r="C110" s="2"/>
      <c r="D110" s="2"/>
      <c r="E110" s="2"/>
      <c r="F110" s="2"/>
      <c r="G110" s="2"/>
      <c r="H110" s="2"/>
      <c r="I110" s="2"/>
      <c r="J110" s="2"/>
      <c r="K110" s="2"/>
      <c r="L110" s="2"/>
      <c r="M110" s="2"/>
      <c r="N110" s="349"/>
      <c r="O110" s="2"/>
      <c r="P110" s="2"/>
      <c r="Q110" s="2"/>
      <c r="R110" s="2"/>
      <c r="S110" s="349"/>
      <c r="T110" s="2"/>
      <c r="U110" s="2"/>
      <c r="V110" s="2"/>
      <c r="W110" s="2"/>
      <c r="X110" s="2"/>
      <c r="Y110" s="2"/>
      <c r="Z110" s="2"/>
    </row>
    <row r="111" spans="1:26" ht="15.75" hidden="1" customHeight="1" x14ac:dyDescent="0.3">
      <c r="A111" s="349"/>
      <c r="B111" s="2"/>
      <c r="C111" s="2"/>
      <c r="D111" s="2"/>
      <c r="E111" s="2"/>
      <c r="F111" s="2"/>
      <c r="G111" s="2"/>
      <c r="H111" s="2"/>
      <c r="I111" s="2"/>
      <c r="J111" s="2"/>
      <c r="K111" s="2"/>
      <c r="L111" s="2"/>
      <c r="M111" s="2"/>
      <c r="N111" s="349"/>
      <c r="O111" s="2"/>
      <c r="P111" s="2"/>
      <c r="Q111" s="2"/>
      <c r="R111" s="2"/>
      <c r="S111" s="349"/>
      <c r="T111" s="2"/>
      <c r="U111" s="2"/>
      <c r="V111" s="2"/>
      <c r="W111" s="2"/>
      <c r="X111" s="2"/>
      <c r="Y111" s="2"/>
      <c r="Z111" s="2"/>
    </row>
    <row r="112" spans="1:26" ht="15.75" hidden="1" customHeight="1" x14ac:dyDescent="0.3">
      <c r="A112" s="349"/>
      <c r="B112" s="2"/>
      <c r="C112" s="2"/>
      <c r="D112" s="2"/>
      <c r="E112" s="2"/>
      <c r="F112" s="2"/>
      <c r="G112" s="2"/>
      <c r="H112" s="2"/>
      <c r="I112" s="2"/>
      <c r="J112" s="2"/>
      <c r="K112" s="2"/>
      <c r="L112" s="2"/>
      <c r="M112" s="2"/>
      <c r="N112" s="349"/>
      <c r="O112" s="2"/>
      <c r="P112" s="2"/>
      <c r="Q112" s="2"/>
      <c r="R112" s="2"/>
      <c r="S112" s="349"/>
      <c r="T112" s="2"/>
      <c r="U112" s="2"/>
      <c r="V112" s="2"/>
      <c r="W112" s="2"/>
      <c r="X112" s="2"/>
      <c r="Y112" s="2"/>
      <c r="Z112" s="2"/>
    </row>
    <row r="113" spans="1:26" ht="15.75" hidden="1" customHeight="1" x14ac:dyDescent="0.3">
      <c r="A113" s="349"/>
      <c r="B113" s="2"/>
      <c r="C113" s="2"/>
      <c r="D113" s="2"/>
      <c r="E113" s="2"/>
      <c r="F113" s="2"/>
      <c r="G113" s="2"/>
      <c r="H113" s="2"/>
      <c r="I113" s="2"/>
      <c r="J113" s="2"/>
      <c r="K113" s="2"/>
      <c r="L113" s="2"/>
      <c r="M113" s="2"/>
      <c r="N113" s="349"/>
      <c r="O113" s="2"/>
      <c r="P113" s="2"/>
      <c r="Q113" s="2"/>
      <c r="R113" s="2"/>
      <c r="S113" s="349"/>
      <c r="T113" s="2"/>
      <c r="U113" s="2"/>
      <c r="V113" s="2"/>
      <c r="W113" s="2"/>
      <c r="X113" s="2"/>
      <c r="Y113" s="2"/>
      <c r="Z113" s="2"/>
    </row>
    <row r="114" spans="1:26" ht="15.75" hidden="1" customHeight="1" x14ac:dyDescent="0.3">
      <c r="A114" s="349"/>
      <c r="B114" s="2"/>
      <c r="C114" s="2"/>
      <c r="D114" s="2"/>
      <c r="E114" s="2"/>
      <c r="F114" s="2"/>
      <c r="G114" s="2"/>
      <c r="H114" s="2"/>
      <c r="I114" s="2"/>
      <c r="J114" s="2"/>
      <c r="K114" s="2"/>
      <c r="L114" s="2"/>
      <c r="M114" s="2"/>
      <c r="N114" s="349"/>
      <c r="O114" s="2"/>
      <c r="P114" s="2"/>
      <c r="Q114" s="2"/>
      <c r="R114" s="2"/>
      <c r="S114" s="349"/>
      <c r="T114" s="2"/>
      <c r="U114" s="2"/>
      <c r="V114" s="2"/>
      <c r="W114" s="2"/>
      <c r="X114" s="2"/>
      <c r="Y114" s="2"/>
      <c r="Z114" s="2"/>
    </row>
    <row r="115" spans="1:26" ht="15.75" hidden="1" customHeight="1" x14ac:dyDescent="0.3">
      <c r="A115" s="349"/>
      <c r="B115" s="2"/>
      <c r="C115" s="2"/>
      <c r="D115" s="2"/>
      <c r="E115" s="2"/>
      <c r="F115" s="2"/>
      <c r="G115" s="2"/>
      <c r="H115" s="2"/>
      <c r="I115" s="2"/>
      <c r="J115" s="2"/>
      <c r="K115" s="2"/>
      <c r="L115" s="2"/>
      <c r="M115" s="2"/>
      <c r="N115" s="349"/>
      <c r="O115" s="2"/>
      <c r="P115" s="2"/>
      <c r="Q115" s="2"/>
      <c r="R115" s="2"/>
      <c r="S115" s="349"/>
      <c r="T115" s="2"/>
      <c r="U115" s="2"/>
      <c r="V115" s="2"/>
      <c r="W115" s="2"/>
      <c r="X115" s="2"/>
      <c r="Y115" s="2"/>
      <c r="Z115" s="2"/>
    </row>
    <row r="116" spans="1:26" ht="15.75" hidden="1" customHeight="1" x14ac:dyDescent="0.3">
      <c r="A116" s="349"/>
      <c r="B116" s="2"/>
      <c r="C116" s="2"/>
      <c r="D116" s="2"/>
      <c r="E116" s="2"/>
      <c r="F116" s="2"/>
      <c r="G116" s="2"/>
      <c r="H116" s="2"/>
      <c r="I116" s="2"/>
      <c r="J116" s="2"/>
      <c r="K116" s="2"/>
      <c r="L116" s="2"/>
      <c r="M116" s="2"/>
      <c r="N116" s="349"/>
      <c r="O116" s="2"/>
      <c r="P116" s="2"/>
      <c r="Q116" s="2"/>
      <c r="R116" s="2"/>
      <c r="S116" s="349"/>
      <c r="T116" s="2"/>
      <c r="U116" s="2"/>
      <c r="V116" s="2"/>
      <c r="W116" s="2"/>
      <c r="X116" s="2"/>
      <c r="Y116" s="2"/>
      <c r="Z116" s="2"/>
    </row>
    <row r="117" spans="1:26" ht="15.75" hidden="1" customHeight="1" x14ac:dyDescent="0.3">
      <c r="A117" s="349"/>
      <c r="B117" s="2"/>
      <c r="C117" s="2"/>
      <c r="D117" s="2"/>
      <c r="E117" s="2"/>
      <c r="F117" s="2"/>
      <c r="G117" s="2"/>
      <c r="H117" s="2"/>
      <c r="I117" s="2"/>
      <c r="J117" s="2"/>
      <c r="K117" s="2"/>
      <c r="L117" s="2"/>
      <c r="M117" s="2"/>
      <c r="N117" s="349"/>
      <c r="O117" s="2"/>
      <c r="P117" s="2"/>
      <c r="Q117" s="2"/>
      <c r="R117" s="2"/>
      <c r="S117" s="349"/>
      <c r="T117" s="2"/>
      <c r="U117" s="2"/>
      <c r="V117" s="2"/>
      <c r="W117" s="2"/>
      <c r="X117" s="2"/>
      <c r="Y117" s="2"/>
      <c r="Z117" s="2"/>
    </row>
    <row r="118" spans="1:26" ht="15.75" hidden="1" customHeight="1" x14ac:dyDescent="0.3">
      <c r="A118" s="349"/>
      <c r="B118" s="2"/>
      <c r="C118" s="2"/>
      <c r="D118" s="2"/>
      <c r="E118" s="2"/>
      <c r="F118" s="2"/>
      <c r="G118" s="2"/>
      <c r="H118" s="2"/>
      <c r="I118" s="2"/>
      <c r="J118" s="2"/>
      <c r="K118" s="2"/>
      <c r="L118" s="2"/>
      <c r="M118" s="2"/>
      <c r="N118" s="349"/>
      <c r="O118" s="2"/>
      <c r="P118" s="2"/>
      <c r="Q118" s="2"/>
      <c r="R118" s="2"/>
      <c r="S118" s="349"/>
      <c r="T118" s="2"/>
      <c r="U118" s="2"/>
      <c r="V118" s="2"/>
      <c r="W118" s="2"/>
      <c r="X118" s="2"/>
      <c r="Y118" s="2"/>
      <c r="Z118" s="2"/>
    </row>
    <row r="119" spans="1:26" ht="15.75" hidden="1" customHeight="1" x14ac:dyDescent="0.3">
      <c r="A119" s="349"/>
      <c r="B119" s="2"/>
      <c r="C119" s="2"/>
      <c r="D119" s="2"/>
      <c r="E119" s="2"/>
      <c r="F119" s="2"/>
      <c r="G119" s="2"/>
      <c r="H119" s="2"/>
      <c r="I119" s="2"/>
      <c r="J119" s="2"/>
      <c r="K119" s="2"/>
      <c r="L119" s="2"/>
      <c r="M119" s="2"/>
      <c r="N119" s="349"/>
      <c r="O119" s="2"/>
      <c r="P119" s="2"/>
      <c r="Q119" s="2"/>
      <c r="R119" s="2"/>
      <c r="S119" s="349"/>
      <c r="T119" s="2"/>
      <c r="U119" s="2"/>
      <c r="V119" s="2"/>
      <c r="W119" s="2"/>
      <c r="X119" s="2"/>
      <c r="Y119" s="2"/>
      <c r="Z119" s="2"/>
    </row>
    <row r="120" spans="1:26" ht="15.75" hidden="1" customHeight="1" x14ac:dyDescent="0.3">
      <c r="A120" s="349"/>
      <c r="B120" s="2"/>
      <c r="C120" s="2"/>
      <c r="D120" s="2"/>
      <c r="E120" s="2"/>
      <c r="F120" s="2"/>
      <c r="G120" s="2"/>
      <c r="H120" s="2"/>
      <c r="I120" s="2"/>
      <c r="J120" s="2"/>
      <c r="K120" s="2"/>
      <c r="L120" s="2"/>
      <c r="M120" s="2"/>
      <c r="N120" s="349"/>
      <c r="O120" s="2"/>
      <c r="P120" s="2"/>
      <c r="Q120" s="2"/>
      <c r="R120" s="2"/>
      <c r="S120" s="349"/>
      <c r="T120" s="2"/>
      <c r="U120" s="2"/>
      <c r="V120" s="2"/>
      <c r="W120" s="2"/>
      <c r="X120" s="2"/>
      <c r="Y120" s="2"/>
      <c r="Z120" s="2"/>
    </row>
    <row r="121" spans="1:26" ht="15.75" hidden="1" customHeight="1" x14ac:dyDescent="0.3">
      <c r="A121" s="349"/>
      <c r="B121" s="2"/>
      <c r="C121" s="2"/>
      <c r="D121" s="2"/>
      <c r="E121" s="2"/>
      <c r="F121" s="2"/>
      <c r="G121" s="2"/>
      <c r="H121" s="2"/>
      <c r="I121" s="2"/>
      <c r="J121" s="2"/>
      <c r="K121" s="2"/>
      <c r="L121" s="2"/>
      <c r="M121" s="2"/>
      <c r="N121" s="349"/>
      <c r="O121" s="2"/>
      <c r="P121" s="2"/>
      <c r="Q121" s="2"/>
      <c r="R121" s="2"/>
      <c r="S121" s="349"/>
      <c r="T121" s="2"/>
      <c r="U121" s="2"/>
      <c r="V121" s="2"/>
      <c r="W121" s="2"/>
      <c r="X121" s="2"/>
      <c r="Y121" s="2"/>
      <c r="Z121" s="2"/>
    </row>
    <row r="122" spans="1:26" ht="15.75" hidden="1" customHeight="1" x14ac:dyDescent="0.3">
      <c r="A122" s="349"/>
      <c r="B122" s="2"/>
      <c r="C122" s="2"/>
      <c r="D122" s="2"/>
      <c r="E122" s="2"/>
      <c r="F122" s="2"/>
      <c r="G122" s="2"/>
      <c r="H122" s="2"/>
      <c r="I122" s="2"/>
      <c r="J122" s="2"/>
      <c r="K122" s="2"/>
      <c r="L122" s="2"/>
      <c r="M122" s="2"/>
      <c r="N122" s="349"/>
      <c r="O122" s="2"/>
      <c r="P122" s="2"/>
      <c r="Q122" s="2"/>
      <c r="R122" s="2"/>
      <c r="S122" s="349"/>
      <c r="T122" s="2"/>
      <c r="U122" s="2"/>
      <c r="V122" s="2"/>
      <c r="W122" s="2"/>
      <c r="X122" s="2"/>
      <c r="Y122" s="2"/>
      <c r="Z122" s="2"/>
    </row>
    <row r="123" spans="1:26" ht="15.75" hidden="1" customHeight="1" x14ac:dyDescent="0.3">
      <c r="A123" s="349"/>
      <c r="B123" s="2"/>
      <c r="C123" s="2"/>
      <c r="D123" s="2"/>
      <c r="E123" s="2"/>
      <c r="F123" s="2"/>
      <c r="G123" s="2"/>
      <c r="H123" s="2"/>
      <c r="I123" s="2"/>
      <c r="J123" s="2"/>
      <c r="K123" s="2"/>
      <c r="L123" s="2"/>
      <c r="M123" s="2"/>
      <c r="N123" s="349"/>
      <c r="O123" s="2"/>
      <c r="P123" s="2"/>
      <c r="Q123" s="2"/>
      <c r="R123" s="2"/>
      <c r="S123" s="349"/>
      <c r="T123" s="2"/>
      <c r="U123" s="2"/>
      <c r="V123" s="2"/>
      <c r="W123" s="2"/>
      <c r="X123" s="2"/>
      <c r="Y123" s="2"/>
      <c r="Z123" s="2"/>
    </row>
    <row r="124" spans="1:26" ht="15.75" hidden="1" customHeight="1" x14ac:dyDescent="0.3">
      <c r="A124" s="349"/>
      <c r="B124" s="2"/>
      <c r="C124" s="2"/>
      <c r="D124" s="2"/>
      <c r="E124" s="2"/>
      <c r="F124" s="2"/>
      <c r="G124" s="2"/>
      <c r="H124" s="2"/>
      <c r="I124" s="2"/>
      <c r="J124" s="2"/>
      <c r="K124" s="2"/>
      <c r="L124" s="2"/>
      <c r="M124" s="2"/>
      <c r="N124" s="349"/>
      <c r="O124" s="2"/>
      <c r="P124" s="2"/>
      <c r="Q124" s="2"/>
      <c r="R124" s="2"/>
      <c r="S124" s="349"/>
      <c r="T124" s="2"/>
      <c r="U124" s="2"/>
      <c r="V124" s="2"/>
      <c r="W124" s="2"/>
      <c r="X124" s="2"/>
      <c r="Y124" s="2"/>
      <c r="Z124" s="2"/>
    </row>
    <row r="125" spans="1:26" ht="15.75" hidden="1" customHeight="1" x14ac:dyDescent="0.3">
      <c r="A125" s="349"/>
      <c r="B125" s="2"/>
      <c r="C125" s="2"/>
      <c r="D125" s="2"/>
      <c r="E125" s="2"/>
      <c r="F125" s="2"/>
      <c r="G125" s="2"/>
      <c r="H125" s="2"/>
      <c r="I125" s="2"/>
      <c r="J125" s="2"/>
      <c r="K125" s="2"/>
      <c r="L125" s="2"/>
      <c r="M125" s="2"/>
      <c r="N125" s="349"/>
      <c r="O125" s="2"/>
      <c r="P125" s="2"/>
      <c r="Q125" s="2"/>
      <c r="R125" s="2"/>
      <c r="S125" s="349"/>
      <c r="T125" s="2"/>
      <c r="U125" s="2"/>
      <c r="V125" s="2"/>
      <c r="W125" s="2"/>
      <c r="X125" s="2"/>
      <c r="Y125" s="2"/>
      <c r="Z125" s="2"/>
    </row>
    <row r="126" spans="1:26" ht="15.75" hidden="1" customHeight="1" x14ac:dyDescent="0.3">
      <c r="A126" s="349"/>
      <c r="B126" s="2"/>
      <c r="C126" s="2"/>
      <c r="D126" s="2"/>
      <c r="E126" s="2"/>
      <c r="F126" s="2"/>
      <c r="G126" s="2"/>
      <c r="H126" s="2"/>
      <c r="I126" s="2"/>
      <c r="J126" s="2"/>
      <c r="K126" s="2"/>
      <c r="L126" s="2"/>
      <c r="M126" s="2"/>
      <c r="N126" s="349"/>
      <c r="O126" s="2"/>
      <c r="P126" s="2"/>
      <c r="Q126" s="2"/>
      <c r="R126" s="2"/>
      <c r="S126" s="349"/>
      <c r="T126" s="2"/>
      <c r="U126" s="2"/>
      <c r="V126" s="2"/>
      <c r="W126" s="2"/>
      <c r="X126" s="2"/>
      <c r="Y126" s="2"/>
      <c r="Z126" s="2"/>
    </row>
    <row r="127" spans="1:26" ht="15.75" hidden="1" customHeight="1" x14ac:dyDescent="0.3">
      <c r="A127" s="349"/>
      <c r="B127" s="2"/>
      <c r="C127" s="2"/>
      <c r="D127" s="2"/>
      <c r="E127" s="2"/>
      <c r="F127" s="2"/>
      <c r="G127" s="2"/>
      <c r="H127" s="2"/>
      <c r="I127" s="2"/>
      <c r="J127" s="2"/>
      <c r="K127" s="2"/>
      <c r="L127" s="2"/>
      <c r="M127" s="2"/>
      <c r="N127" s="349"/>
      <c r="O127" s="2"/>
      <c r="P127" s="2"/>
      <c r="Q127" s="2"/>
      <c r="R127" s="2"/>
      <c r="S127" s="349"/>
      <c r="T127" s="2"/>
      <c r="U127" s="2"/>
      <c r="V127" s="2"/>
      <c r="W127" s="2"/>
      <c r="X127" s="2"/>
      <c r="Y127" s="2"/>
      <c r="Z127" s="2"/>
    </row>
    <row r="128" spans="1:26" ht="15.75" hidden="1" customHeight="1" x14ac:dyDescent="0.3">
      <c r="A128" s="349"/>
      <c r="B128" s="2"/>
      <c r="C128" s="2"/>
      <c r="D128" s="2"/>
      <c r="E128" s="2"/>
      <c r="F128" s="2"/>
      <c r="G128" s="2"/>
      <c r="H128" s="2"/>
      <c r="I128" s="2"/>
      <c r="J128" s="2"/>
      <c r="K128" s="2"/>
      <c r="L128" s="2"/>
      <c r="M128" s="2"/>
      <c r="N128" s="349"/>
      <c r="O128" s="2"/>
      <c r="P128" s="2"/>
      <c r="Q128" s="2"/>
      <c r="R128" s="2"/>
      <c r="S128" s="349"/>
      <c r="T128" s="2"/>
      <c r="U128" s="2"/>
      <c r="V128" s="2"/>
      <c r="W128" s="2"/>
      <c r="X128" s="2"/>
      <c r="Y128" s="2"/>
      <c r="Z128" s="2"/>
    </row>
    <row r="129" spans="1:26" ht="15.75" hidden="1" customHeight="1" x14ac:dyDescent="0.3">
      <c r="A129" s="349"/>
      <c r="B129" s="2"/>
      <c r="C129" s="2"/>
      <c r="D129" s="2"/>
      <c r="E129" s="2"/>
      <c r="F129" s="2"/>
      <c r="G129" s="2"/>
      <c r="H129" s="2"/>
      <c r="I129" s="2"/>
      <c r="J129" s="2"/>
      <c r="K129" s="2"/>
      <c r="L129" s="2"/>
      <c r="M129" s="2"/>
      <c r="N129" s="349"/>
      <c r="O129" s="2"/>
      <c r="P129" s="2"/>
      <c r="Q129" s="2"/>
      <c r="R129" s="2"/>
      <c r="S129" s="349"/>
      <c r="T129" s="2"/>
      <c r="U129" s="2"/>
      <c r="V129" s="2"/>
      <c r="W129" s="2"/>
      <c r="X129" s="2"/>
      <c r="Y129" s="2"/>
      <c r="Z129" s="2"/>
    </row>
    <row r="130" spans="1:26" ht="15.75" hidden="1" customHeight="1" x14ac:dyDescent="0.3">
      <c r="A130" s="349"/>
      <c r="B130" s="2"/>
      <c r="C130" s="2"/>
      <c r="D130" s="2"/>
      <c r="E130" s="2"/>
      <c r="F130" s="2"/>
      <c r="G130" s="2"/>
      <c r="H130" s="2"/>
      <c r="I130" s="2"/>
      <c r="J130" s="2"/>
      <c r="K130" s="2"/>
      <c r="L130" s="2"/>
      <c r="M130" s="2"/>
      <c r="N130" s="349"/>
      <c r="O130" s="2"/>
      <c r="P130" s="2"/>
      <c r="Q130" s="2"/>
      <c r="R130" s="2"/>
      <c r="S130" s="349"/>
      <c r="T130" s="2"/>
      <c r="U130" s="2"/>
      <c r="V130" s="2"/>
      <c r="W130" s="2"/>
      <c r="X130" s="2"/>
      <c r="Y130" s="2"/>
      <c r="Z130" s="2"/>
    </row>
    <row r="131" spans="1:26" ht="15.75" hidden="1" customHeight="1" x14ac:dyDescent="0.3">
      <c r="A131" s="349"/>
      <c r="B131" s="2"/>
      <c r="C131" s="2"/>
      <c r="D131" s="2"/>
      <c r="E131" s="2"/>
      <c r="F131" s="2"/>
      <c r="G131" s="2"/>
      <c r="H131" s="2"/>
      <c r="I131" s="2"/>
      <c r="J131" s="2"/>
      <c r="K131" s="2"/>
      <c r="L131" s="2"/>
      <c r="M131" s="2"/>
      <c r="N131" s="349"/>
      <c r="O131" s="2"/>
      <c r="P131" s="2"/>
      <c r="Q131" s="2"/>
      <c r="R131" s="2"/>
      <c r="S131" s="349"/>
      <c r="T131" s="2"/>
      <c r="U131" s="2"/>
      <c r="V131" s="2"/>
      <c r="W131" s="2"/>
      <c r="X131" s="2"/>
      <c r="Y131" s="2"/>
      <c r="Z131" s="2"/>
    </row>
    <row r="132" spans="1:26" ht="15.75" hidden="1" customHeight="1" x14ac:dyDescent="0.3">
      <c r="A132" s="349"/>
      <c r="B132" s="2"/>
      <c r="C132" s="2"/>
      <c r="D132" s="2"/>
      <c r="E132" s="2"/>
      <c r="F132" s="2"/>
      <c r="G132" s="2"/>
      <c r="H132" s="2"/>
      <c r="I132" s="2"/>
      <c r="J132" s="2"/>
      <c r="K132" s="2"/>
      <c r="L132" s="2"/>
      <c r="M132" s="2"/>
      <c r="N132" s="349"/>
      <c r="O132" s="2"/>
      <c r="P132" s="2"/>
      <c r="Q132" s="2"/>
      <c r="R132" s="2"/>
      <c r="S132" s="349"/>
      <c r="T132" s="2"/>
      <c r="U132" s="2"/>
      <c r="V132" s="2"/>
      <c r="W132" s="2"/>
      <c r="X132" s="2"/>
      <c r="Y132" s="2"/>
      <c r="Z132" s="2"/>
    </row>
    <row r="133" spans="1:26" ht="15.75" hidden="1" customHeight="1" x14ac:dyDescent="0.3">
      <c r="A133" s="349"/>
      <c r="B133" s="2"/>
      <c r="C133" s="2"/>
      <c r="D133" s="2"/>
      <c r="E133" s="2"/>
      <c r="F133" s="2"/>
      <c r="G133" s="2"/>
      <c r="H133" s="2"/>
      <c r="I133" s="2"/>
      <c r="J133" s="2"/>
      <c r="K133" s="2"/>
      <c r="L133" s="2"/>
      <c r="M133" s="2"/>
      <c r="N133" s="349"/>
      <c r="O133" s="2"/>
      <c r="P133" s="2"/>
      <c r="Q133" s="2"/>
      <c r="R133" s="2"/>
      <c r="S133" s="349"/>
      <c r="T133" s="2"/>
      <c r="U133" s="2"/>
      <c r="V133" s="2"/>
      <c r="W133" s="2"/>
      <c r="X133" s="2"/>
      <c r="Y133" s="2"/>
      <c r="Z133" s="2"/>
    </row>
    <row r="134" spans="1:26" ht="15.75" hidden="1" customHeight="1" x14ac:dyDescent="0.3">
      <c r="A134" s="349"/>
      <c r="B134" s="2"/>
      <c r="C134" s="2"/>
      <c r="D134" s="2"/>
      <c r="E134" s="2"/>
      <c r="F134" s="2"/>
      <c r="G134" s="2"/>
      <c r="H134" s="2"/>
      <c r="I134" s="2"/>
      <c r="J134" s="2"/>
      <c r="K134" s="2"/>
      <c r="L134" s="2"/>
      <c r="M134" s="2"/>
      <c r="N134" s="349"/>
      <c r="O134" s="2"/>
      <c r="P134" s="2"/>
      <c r="Q134" s="2"/>
      <c r="R134" s="2"/>
      <c r="S134" s="349"/>
      <c r="T134" s="2"/>
      <c r="U134" s="2"/>
      <c r="V134" s="2"/>
      <c r="W134" s="2"/>
      <c r="X134" s="2"/>
      <c r="Y134" s="2"/>
      <c r="Z134" s="2"/>
    </row>
    <row r="135" spans="1:26" ht="15.75" hidden="1" customHeight="1" x14ac:dyDescent="0.3">
      <c r="A135" s="349"/>
      <c r="B135" s="2"/>
      <c r="C135" s="2"/>
      <c r="D135" s="2"/>
      <c r="E135" s="2"/>
      <c r="F135" s="2"/>
      <c r="G135" s="2"/>
      <c r="H135" s="2"/>
      <c r="I135" s="2"/>
      <c r="J135" s="2"/>
      <c r="K135" s="2"/>
      <c r="L135" s="2"/>
      <c r="M135" s="2"/>
      <c r="N135" s="349"/>
      <c r="O135" s="2"/>
      <c r="P135" s="2"/>
      <c r="Q135" s="2"/>
      <c r="R135" s="2"/>
      <c r="S135" s="349"/>
      <c r="T135" s="2"/>
      <c r="U135" s="2"/>
      <c r="V135" s="2"/>
      <c r="W135" s="2"/>
      <c r="X135" s="2"/>
      <c r="Y135" s="2"/>
      <c r="Z135" s="2"/>
    </row>
    <row r="136" spans="1:26" ht="15.75" hidden="1" customHeight="1" x14ac:dyDescent="0.3">
      <c r="A136" s="349"/>
      <c r="B136" s="2"/>
      <c r="C136" s="2"/>
      <c r="D136" s="2"/>
      <c r="E136" s="2"/>
      <c r="F136" s="2"/>
      <c r="G136" s="2"/>
      <c r="H136" s="2"/>
      <c r="I136" s="2"/>
      <c r="J136" s="2"/>
      <c r="K136" s="2"/>
      <c r="L136" s="2"/>
      <c r="M136" s="2"/>
      <c r="N136" s="349"/>
      <c r="O136" s="2"/>
      <c r="P136" s="2"/>
      <c r="Q136" s="2"/>
      <c r="R136" s="2"/>
      <c r="S136" s="349"/>
      <c r="T136" s="2"/>
      <c r="U136" s="2"/>
      <c r="V136" s="2"/>
      <c r="W136" s="2"/>
      <c r="X136" s="2"/>
      <c r="Y136" s="2"/>
      <c r="Z136" s="2"/>
    </row>
    <row r="137" spans="1:26" ht="15.75" hidden="1" customHeight="1" x14ac:dyDescent="0.3">
      <c r="A137" s="349"/>
      <c r="B137" s="2"/>
      <c r="C137" s="2"/>
      <c r="D137" s="2"/>
      <c r="E137" s="2"/>
      <c r="F137" s="2"/>
      <c r="G137" s="2"/>
      <c r="H137" s="2"/>
      <c r="I137" s="2"/>
      <c r="J137" s="2"/>
      <c r="K137" s="2"/>
      <c r="L137" s="2"/>
      <c r="M137" s="2"/>
      <c r="N137" s="349"/>
      <c r="O137" s="2"/>
      <c r="P137" s="2"/>
      <c r="Q137" s="2"/>
      <c r="R137" s="2"/>
      <c r="S137" s="349"/>
      <c r="T137" s="2"/>
      <c r="U137" s="2"/>
      <c r="V137" s="2"/>
      <c r="W137" s="2"/>
      <c r="X137" s="2"/>
      <c r="Y137" s="2"/>
      <c r="Z137" s="2"/>
    </row>
    <row r="138" spans="1:26" ht="15.75" hidden="1" customHeight="1" x14ac:dyDescent="0.3">
      <c r="A138" s="349"/>
      <c r="B138" s="2"/>
      <c r="C138" s="2"/>
      <c r="D138" s="2"/>
      <c r="E138" s="2"/>
      <c r="F138" s="2"/>
      <c r="G138" s="2"/>
      <c r="H138" s="2"/>
      <c r="I138" s="2"/>
      <c r="J138" s="2"/>
      <c r="K138" s="2"/>
      <c r="L138" s="2"/>
      <c r="M138" s="2"/>
      <c r="N138" s="349"/>
      <c r="O138" s="2"/>
      <c r="P138" s="2"/>
      <c r="Q138" s="2"/>
      <c r="R138" s="2"/>
      <c r="S138" s="349"/>
      <c r="T138" s="2"/>
      <c r="U138" s="2"/>
      <c r="V138" s="2"/>
      <c r="W138" s="2"/>
      <c r="X138" s="2"/>
      <c r="Y138" s="2"/>
      <c r="Z138" s="2"/>
    </row>
    <row r="139" spans="1:26" ht="15.75" hidden="1" customHeight="1" x14ac:dyDescent="0.3">
      <c r="A139" s="349"/>
      <c r="B139" s="2"/>
      <c r="C139" s="2"/>
      <c r="D139" s="2"/>
      <c r="E139" s="2"/>
      <c r="F139" s="2"/>
      <c r="G139" s="2"/>
      <c r="H139" s="2"/>
      <c r="I139" s="2"/>
      <c r="J139" s="2"/>
      <c r="K139" s="2"/>
      <c r="L139" s="2"/>
      <c r="M139" s="2"/>
      <c r="N139" s="349"/>
      <c r="O139" s="2"/>
      <c r="P139" s="2"/>
      <c r="Q139" s="2"/>
      <c r="R139" s="2"/>
      <c r="S139" s="349"/>
      <c r="T139" s="2"/>
      <c r="U139" s="2"/>
      <c r="V139" s="2"/>
      <c r="W139" s="2"/>
      <c r="X139" s="2"/>
      <c r="Y139" s="2"/>
      <c r="Z139" s="2"/>
    </row>
    <row r="140" spans="1:26" ht="15.75" hidden="1" customHeight="1" x14ac:dyDescent="0.3">
      <c r="A140" s="349"/>
      <c r="B140" s="2"/>
      <c r="C140" s="2"/>
      <c r="D140" s="2"/>
      <c r="E140" s="2"/>
      <c r="F140" s="2"/>
      <c r="G140" s="2"/>
      <c r="H140" s="2"/>
      <c r="I140" s="2"/>
      <c r="J140" s="2"/>
      <c r="K140" s="2"/>
      <c r="L140" s="2"/>
      <c r="M140" s="2"/>
      <c r="N140" s="349"/>
      <c r="O140" s="2"/>
      <c r="P140" s="2"/>
      <c r="Q140" s="2"/>
      <c r="R140" s="2"/>
      <c r="S140" s="349"/>
      <c r="T140" s="2"/>
      <c r="U140" s="2"/>
      <c r="V140" s="2"/>
      <c r="W140" s="2"/>
      <c r="X140" s="2"/>
      <c r="Y140" s="2"/>
      <c r="Z140" s="2"/>
    </row>
    <row r="141" spans="1:26" ht="15.75" hidden="1" customHeight="1" x14ac:dyDescent="0.3">
      <c r="A141" s="349"/>
      <c r="B141" s="2"/>
      <c r="C141" s="2"/>
      <c r="D141" s="2"/>
      <c r="E141" s="2"/>
      <c r="F141" s="2"/>
      <c r="G141" s="2"/>
      <c r="H141" s="2"/>
      <c r="I141" s="2"/>
      <c r="J141" s="2"/>
      <c r="K141" s="2"/>
      <c r="L141" s="2"/>
      <c r="M141" s="2"/>
      <c r="N141" s="349"/>
      <c r="O141" s="2"/>
      <c r="P141" s="2"/>
      <c r="Q141" s="2"/>
      <c r="R141" s="2"/>
      <c r="S141" s="349"/>
      <c r="T141" s="2"/>
      <c r="U141" s="2"/>
      <c r="V141" s="2"/>
      <c r="W141" s="2"/>
      <c r="X141" s="2"/>
      <c r="Y141" s="2"/>
      <c r="Z141" s="2"/>
    </row>
    <row r="142" spans="1:26" ht="15.75" hidden="1" customHeight="1" x14ac:dyDescent="0.3">
      <c r="A142" s="349"/>
      <c r="B142" s="2"/>
      <c r="C142" s="2"/>
      <c r="D142" s="2"/>
      <c r="E142" s="2"/>
      <c r="F142" s="2"/>
      <c r="G142" s="2"/>
      <c r="H142" s="2"/>
      <c r="I142" s="2"/>
      <c r="J142" s="2"/>
      <c r="K142" s="2"/>
      <c r="L142" s="2"/>
      <c r="M142" s="2"/>
      <c r="N142" s="349"/>
      <c r="O142" s="2"/>
      <c r="P142" s="2"/>
      <c r="Q142" s="2"/>
      <c r="R142" s="2"/>
      <c r="S142" s="349"/>
      <c r="T142" s="2"/>
      <c r="U142" s="2"/>
      <c r="V142" s="2"/>
      <c r="W142" s="2"/>
      <c r="X142" s="2"/>
      <c r="Y142" s="2"/>
      <c r="Z142" s="2"/>
    </row>
    <row r="143" spans="1:26" ht="15.75" hidden="1" customHeight="1" x14ac:dyDescent="0.3">
      <c r="A143" s="349"/>
      <c r="B143" s="2"/>
      <c r="C143" s="2"/>
      <c r="D143" s="2"/>
      <c r="E143" s="2"/>
      <c r="F143" s="2"/>
      <c r="G143" s="2"/>
      <c r="H143" s="2"/>
      <c r="I143" s="2"/>
      <c r="J143" s="2"/>
      <c r="K143" s="2"/>
      <c r="L143" s="2"/>
      <c r="M143" s="2"/>
      <c r="N143" s="349"/>
      <c r="O143" s="2"/>
      <c r="P143" s="2"/>
      <c r="Q143" s="2"/>
      <c r="R143" s="2"/>
      <c r="S143" s="349"/>
      <c r="T143" s="2"/>
      <c r="U143" s="2"/>
      <c r="V143" s="2"/>
      <c r="W143" s="2"/>
      <c r="X143" s="2"/>
      <c r="Y143" s="2"/>
      <c r="Z143" s="2"/>
    </row>
    <row r="144" spans="1:26" ht="15.75" hidden="1" customHeight="1" x14ac:dyDescent="0.3">
      <c r="A144" s="349"/>
      <c r="B144" s="2"/>
      <c r="C144" s="2"/>
      <c r="D144" s="2"/>
      <c r="E144" s="2"/>
      <c r="F144" s="2"/>
      <c r="G144" s="2"/>
      <c r="H144" s="2"/>
      <c r="I144" s="2"/>
      <c r="J144" s="2"/>
      <c r="K144" s="2"/>
      <c r="L144" s="2"/>
      <c r="M144" s="2"/>
      <c r="N144" s="349"/>
      <c r="O144" s="2"/>
      <c r="P144" s="2"/>
      <c r="Q144" s="2"/>
      <c r="R144" s="2"/>
      <c r="S144" s="349"/>
      <c r="T144" s="2"/>
      <c r="U144" s="2"/>
      <c r="V144" s="2"/>
      <c r="W144" s="2"/>
      <c r="X144" s="2"/>
      <c r="Y144" s="2"/>
      <c r="Z144" s="2"/>
    </row>
    <row r="145" spans="1:26" ht="15.75" hidden="1" customHeight="1" x14ac:dyDescent="0.3">
      <c r="A145" s="349"/>
      <c r="B145" s="2"/>
      <c r="C145" s="2"/>
      <c r="D145" s="2"/>
      <c r="E145" s="2"/>
      <c r="F145" s="2"/>
      <c r="G145" s="2"/>
      <c r="H145" s="2"/>
      <c r="I145" s="2"/>
      <c r="J145" s="2"/>
      <c r="K145" s="2"/>
      <c r="L145" s="2"/>
      <c r="M145" s="2"/>
      <c r="N145" s="349"/>
      <c r="O145" s="2"/>
      <c r="P145" s="2"/>
      <c r="Q145" s="2"/>
      <c r="R145" s="2"/>
      <c r="S145" s="349"/>
      <c r="T145" s="2"/>
      <c r="U145" s="2"/>
      <c r="V145" s="2"/>
      <c r="W145" s="2"/>
      <c r="X145" s="2"/>
      <c r="Y145" s="2"/>
      <c r="Z145" s="2"/>
    </row>
    <row r="146" spans="1:26" ht="15.75" hidden="1" customHeight="1" x14ac:dyDescent="0.3">
      <c r="A146" s="349"/>
      <c r="B146" s="2"/>
      <c r="C146" s="2"/>
      <c r="D146" s="2"/>
      <c r="E146" s="2"/>
      <c r="F146" s="2"/>
      <c r="G146" s="2"/>
      <c r="H146" s="2"/>
      <c r="I146" s="2"/>
      <c r="J146" s="2"/>
      <c r="K146" s="2"/>
      <c r="L146" s="2"/>
      <c r="M146" s="2"/>
      <c r="N146" s="349"/>
      <c r="O146" s="2"/>
      <c r="P146" s="2"/>
      <c r="Q146" s="2"/>
      <c r="R146" s="2"/>
      <c r="S146" s="349"/>
      <c r="T146" s="2"/>
      <c r="U146" s="2"/>
      <c r="V146" s="2"/>
      <c r="W146" s="2"/>
      <c r="X146" s="2"/>
      <c r="Y146" s="2"/>
      <c r="Z146" s="2"/>
    </row>
    <row r="147" spans="1:26" ht="15.75" hidden="1" customHeight="1" x14ac:dyDescent="0.3">
      <c r="A147" s="349"/>
      <c r="B147" s="2"/>
      <c r="C147" s="2"/>
      <c r="D147" s="2"/>
      <c r="E147" s="2"/>
      <c r="F147" s="2"/>
      <c r="G147" s="2"/>
      <c r="H147" s="2"/>
      <c r="I147" s="2"/>
      <c r="J147" s="2"/>
      <c r="K147" s="2"/>
      <c r="L147" s="2"/>
      <c r="M147" s="2"/>
      <c r="N147" s="349"/>
      <c r="O147" s="2"/>
      <c r="P147" s="2"/>
      <c r="Q147" s="2"/>
      <c r="R147" s="2"/>
      <c r="S147" s="349"/>
      <c r="T147" s="2"/>
      <c r="U147" s="2"/>
      <c r="V147" s="2"/>
      <c r="W147" s="2"/>
      <c r="X147" s="2"/>
      <c r="Y147" s="2"/>
      <c r="Z147" s="2"/>
    </row>
    <row r="148" spans="1:26" ht="15.75" hidden="1" customHeight="1" x14ac:dyDescent="0.3">
      <c r="A148" s="349"/>
      <c r="B148" s="2"/>
      <c r="C148" s="2"/>
      <c r="D148" s="2"/>
      <c r="E148" s="2"/>
      <c r="F148" s="2"/>
      <c r="G148" s="2"/>
      <c r="H148" s="2"/>
      <c r="I148" s="2"/>
      <c r="J148" s="2"/>
      <c r="K148" s="2"/>
      <c r="L148" s="2"/>
      <c r="M148" s="2"/>
      <c r="N148" s="349"/>
      <c r="O148" s="2"/>
      <c r="P148" s="2"/>
      <c r="Q148" s="2"/>
      <c r="R148" s="2"/>
      <c r="S148" s="349"/>
      <c r="T148" s="2"/>
      <c r="U148" s="2"/>
      <c r="V148" s="2"/>
      <c r="W148" s="2"/>
      <c r="X148" s="2"/>
      <c r="Y148" s="2"/>
      <c r="Z148" s="2"/>
    </row>
    <row r="149" spans="1:26" ht="15.75" hidden="1" customHeight="1" x14ac:dyDescent="0.3">
      <c r="A149" s="349"/>
      <c r="B149" s="2"/>
      <c r="C149" s="2"/>
      <c r="D149" s="2"/>
      <c r="E149" s="2"/>
      <c r="F149" s="2"/>
      <c r="G149" s="2"/>
      <c r="H149" s="2"/>
      <c r="I149" s="2"/>
      <c r="J149" s="2"/>
      <c r="K149" s="2"/>
      <c r="L149" s="2"/>
      <c r="M149" s="2"/>
      <c r="N149" s="349"/>
      <c r="O149" s="2"/>
      <c r="P149" s="2"/>
      <c r="Q149" s="2"/>
      <c r="R149" s="2"/>
      <c r="S149" s="349"/>
      <c r="T149" s="2"/>
      <c r="U149" s="2"/>
      <c r="V149" s="2"/>
      <c r="W149" s="2"/>
      <c r="X149" s="2"/>
      <c r="Y149" s="2"/>
      <c r="Z149" s="2"/>
    </row>
    <row r="150" spans="1:26" ht="15.75" hidden="1" customHeight="1" x14ac:dyDescent="0.3">
      <c r="A150" s="349"/>
      <c r="B150" s="2"/>
      <c r="C150" s="2"/>
      <c r="D150" s="2"/>
      <c r="E150" s="2"/>
      <c r="F150" s="2"/>
      <c r="G150" s="2"/>
      <c r="H150" s="2"/>
      <c r="I150" s="2"/>
      <c r="J150" s="2"/>
      <c r="K150" s="2"/>
      <c r="L150" s="2"/>
      <c r="M150" s="2"/>
      <c r="N150" s="349"/>
      <c r="O150" s="2"/>
      <c r="P150" s="2"/>
      <c r="Q150" s="2"/>
      <c r="R150" s="2"/>
      <c r="S150" s="349"/>
      <c r="T150" s="2"/>
      <c r="U150" s="2"/>
      <c r="V150" s="2"/>
      <c r="W150" s="2"/>
      <c r="X150" s="2"/>
      <c r="Y150" s="2"/>
      <c r="Z150" s="2"/>
    </row>
    <row r="151" spans="1:26" ht="15.75" hidden="1" customHeight="1" x14ac:dyDescent="0.3">
      <c r="A151" s="349"/>
      <c r="B151" s="2"/>
      <c r="C151" s="2"/>
      <c r="D151" s="2"/>
      <c r="E151" s="2"/>
      <c r="F151" s="2"/>
      <c r="G151" s="2"/>
      <c r="H151" s="2"/>
      <c r="I151" s="2"/>
      <c r="J151" s="2"/>
      <c r="K151" s="2"/>
      <c r="L151" s="2"/>
      <c r="M151" s="2"/>
      <c r="N151" s="349"/>
      <c r="O151" s="2"/>
      <c r="P151" s="2"/>
      <c r="Q151" s="2"/>
      <c r="R151" s="2"/>
      <c r="S151" s="349"/>
      <c r="T151" s="2"/>
      <c r="U151" s="2"/>
      <c r="V151" s="2"/>
      <c r="W151" s="2"/>
      <c r="X151" s="2"/>
      <c r="Y151" s="2"/>
      <c r="Z151" s="2"/>
    </row>
    <row r="152" spans="1:26" ht="15.75" hidden="1" customHeight="1" x14ac:dyDescent="0.3">
      <c r="A152" s="349"/>
      <c r="B152" s="2"/>
      <c r="C152" s="2"/>
      <c r="D152" s="2"/>
      <c r="E152" s="2"/>
      <c r="F152" s="2"/>
      <c r="G152" s="2"/>
      <c r="H152" s="2"/>
      <c r="I152" s="2"/>
      <c r="J152" s="2"/>
      <c r="K152" s="2"/>
      <c r="L152" s="2"/>
      <c r="M152" s="2"/>
      <c r="N152" s="349"/>
      <c r="O152" s="2"/>
      <c r="P152" s="2"/>
      <c r="Q152" s="2"/>
      <c r="R152" s="2"/>
      <c r="S152" s="349"/>
      <c r="T152" s="2"/>
      <c r="U152" s="2"/>
      <c r="V152" s="2"/>
      <c r="W152" s="2"/>
      <c r="X152" s="2"/>
      <c r="Y152" s="2"/>
      <c r="Z152" s="2"/>
    </row>
    <row r="153" spans="1:26" ht="15.75" hidden="1" customHeight="1" x14ac:dyDescent="0.3">
      <c r="A153" s="349"/>
      <c r="B153" s="2"/>
      <c r="C153" s="2"/>
      <c r="D153" s="2"/>
      <c r="E153" s="2"/>
      <c r="F153" s="2"/>
      <c r="G153" s="2"/>
      <c r="H153" s="2"/>
      <c r="I153" s="2"/>
      <c r="J153" s="2"/>
      <c r="K153" s="2"/>
      <c r="L153" s="2"/>
      <c r="M153" s="2"/>
      <c r="N153" s="349"/>
      <c r="O153" s="2"/>
      <c r="P153" s="2"/>
      <c r="Q153" s="2"/>
      <c r="R153" s="2"/>
      <c r="S153" s="349"/>
      <c r="T153" s="2"/>
      <c r="U153" s="2"/>
      <c r="V153" s="2"/>
      <c r="W153" s="2"/>
      <c r="X153" s="2"/>
      <c r="Y153" s="2"/>
      <c r="Z153" s="2"/>
    </row>
    <row r="154" spans="1:26" ht="15.75" hidden="1" customHeight="1" x14ac:dyDescent="0.3">
      <c r="A154" s="349"/>
      <c r="B154" s="2"/>
      <c r="C154" s="2"/>
      <c r="D154" s="2"/>
      <c r="E154" s="2"/>
      <c r="F154" s="2"/>
      <c r="G154" s="2"/>
      <c r="H154" s="2"/>
      <c r="I154" s="2"/>
      <c r="J154" s="2"/>
      <c r="K154" s="2"/>
      <c r="L154" s="2"/>
      <c r="M154" s="2"/>
      <c r="N154" s="349"/>
      <c r="O154" s="2"/>
      <c r="P154" s="2"/>
      <c r="Q154" s="2"/>
      <c r="R154" s="2"/>
      <c r="S154" s="349"/>
      <c r="T154" s="2"/>
      <c r="U154" s="2"/>
      <c r="V154" s="2"/>
      <c r="W154" s="2"/>
      <c r="X154" s="2"/>
      <c r="Y154" s="2"/>
      <c r="Z154" s="2"/>
    </row>
    <row r="155" spans="1:26" ht="15.75" hidden="1" customHeight="1" x14ac:dyDescent="0.3">
      <c r="A155" s="349"/>
      <c r="B155" s="2"/>
      <c r="C155" s="2"/>
      <c r="D155" s="2"/>
      <c r="E155" s="2"/>
      <c r="F155" s="2"/>
      <c r="G155" s="2"/>
      <c r="H155" s="2"/>
      <c r="I155" s="2"/>
      <c r="J155" s="2"/>
      <c r="K155" s="2"/>
      <c r="L155" s="2"/>
      <c r="M155" s="2"/>
      <c r="N155" s="349"/>
      <c r="O155" s="2"/>
      <c r="P155" s="2"/>
      <c r="Q155" s="2"/>
      <c r="R155" s="2"/>
      <c r="S155" s="349"/>
      <c r="T155" s="2"/>
      <c r="U155" s="2"/>
      <c r="V155" s="2"/>
      <c r="W155" s="2"/>
      <c r="X155" s="2"/>
      <c r="Y155" s="2"/>
      <c r="Z155" s="2"/>
    </row>
    <row r="156" spans="1:26" ht="15.75" hidden="1" customHeight="1" x14ac:dyDescent="0.3">
      <c r="A156" s="349"/>
      <c r="B156" s="2"/>
      <c r="C156" s="2"/>
      <c r="D156" s="2"/>
      <c r="E156" s="2"/>
      <c r="F156" s="2"/>
      <c r="G156" s="2"/>
      <c r="H156" s="2"/>
      <c r="I156" s="2"/>
      <c r="J156" s="2"/>
      <c r="K156" s="2"/>
      <c r="L156" s="2"/>
      <c r="M156" s="2"/>
      <c r="N156" s="349"/>
      <c r="O156" s="2"/>
      <c r="P156" s="2"/>
      <c r="Q156" s="2"/>
      <c r="R156" s="2"/>
      <c r="S156" s="349"/>
      <c r="T156" s="2"/>
      <c r="U156" s="2"/>
      <c r="V156" s="2"/>
      <c r="W156" s="2"/>
      <c r="X156" s="2"/>
      <c r="Y156" s="2"/>
      <c r="Z156" s="2"/>
    </row>
    <row r="157" spans="1:26" ht="15.75" hidden="1" customHeight="1" x14ac:dyDescent="0.3">
      <c r="A157" s="349"/>
      <c r="B157" s="2"/>
      <c r="C157" s="2"/>
      <c r="D157" s="2"/>
      <c r="E157" s="2"/>
      <c r="F157" s="2"/>
      <c r="G157" s="2"/>
      <c r="H157" s="2"/>
      <c r="I157" s="2"/>
      <c r="J157" s="2"/>
      <c r="K157" s="2"/>
      <c r="L157" s="2"/>
      <c r="M157" s="2"/>
      <c r="N157" s="349"/>
      <c r="O157" s="2"/>
      <c r="P157" s="2"/>
      <c r="Q157" s="2"/>
      <c r="R157" s="2"/>
      <c r="S157" s="349"/>
      <c r="T157" s="2"/>
      <c r="U157" s="2"/>
      <c r="V157" s="2"/>
      <c r="W157" s="2"/>
      <c r="X157" s="2"/>
      <c r="Y157" s="2"/>
      <c r="Z157" s="2"/>
    </row>
    <row r="158" spans="1:26" ht="15.75" hidden="1" customHeight="1" x14ac:dyDescent="0.3">
      <c r="A158" s="349"/>
      <c r="B158" s="2"/>
      <c r="C158" s="2"/>
      <c r="D158" s="2"/>
      <c r="E158" s="2"/>
      <c r="F158" s="2"/>
      <c r="G158" s="2"/>
      <c r="H158" s="2"/>
      <c r="I158" s="2"/>
      <c r="J158" s="2"/>
      <c r="K158" s="2"/>
      <c r="L158" s="2"/>
      <c r="M158" s="2"/>
      <c r="N158" s="349"/>
      <c r="O158" s="2"/>
      <c r="P158" s="2"/>
      <c r="Q158" s="2"/>
      <c r="R158" s="2"/>
      <c r="S158" s="349"/>
      <c r="T158" s="2"/>
      <c r="U158" s="2"/>
      <c r="V158" s="2"/>
      <c r="W158" s="2"/>
      <c r="X158" s="2"/>
      <c r="Y158" s="2"/>
      <c r="Z158" s="2"/>
    </row>
    <row r="159" spans="1:26" ht="15.75" hidden="1" customHeight="1" x14ac:dyDescent="0.3">
      <c r="A159" s="349"/>
      <c r="B159" s="2"/>
      <c r="C159" s="2"/>
      <c r="D159" s="2"/>
      <c r="E159" s="2"/>
      <c r="F159" s="2"/>
      <c r="G159" s="2"/>
      <c r="H159" s="2"/>
      <c r="I159" s="2"/>
      <c r="J159" s="2"/>
      <c r="K159" s="2"/>
      <c r="L159" s="2"/>
      <c r="M159" s="2"/>
      <c r="N159" s="349"/>
      <c r="O159" s="2"/>
      <c r="P159" s="2"/>
      <c r="Q159" s="2"/>
      <c r="R159" s="2"/>
      <c r="S159" s="349"/>
      <c r="T159" s="2"/>
      <c r="U159" s="2"/>
      <c r="V159" s="2"/>
      <c r="W159" s="2"/>
      <c r="X159" s="2"/>
      <c r="Y159" s="2"/>
      <c r="Z159" s="2"/>
    </row>
    <row r="160" spans="1:26" ht="15.75" hidden="1" customHeight="1" x14ac:dyDescent="0.3">
      <c r="A160" s="349"/>
      <c r="B160" s="2"/>
      <c r="C160" s="2"/>
      <c r="D160" s="2"/>
      <c r="E160" s="2"/>
      <c r="F160" s="2"/>
      <c r="G160" s="2"/>
      <c r="H160" s="2"/>
      <c r="I160" s="2"/>
      <c r="J160" s="2"/>
      <c r="K160" s="2"/>
      <c r="L160" s="2"/>
      <c r="M160" s="2"/>
      <c r="N160" s="349"/>
      <c r="O160" s="2"/>
      <c r="P160" s="2"/>
      <c r="Q160" s="2"/>
      <c r="R160" s="2"/>
      <c r="S160" s="349"/>
      <c r="T160" s="2"/>
      <c r="U160" s="2"/>
      <c r="V160" s="2"/>
      <c r="W160" s="2"/>
      <c r="X160" s="2"/>
      <c r="Y160" s="2"/>
      <c r="Z160" s="2"/>
    </row>
    <row r="161" spans="1:26" ht="15.75" hidden="1" customHeight="1" x14ac:dyDescent="0.3">
      <c r="A161" s="349"/>
      <c r="B161" s="2"/>
      <c r="C161" s="2"/>
      <c r="D161" s="2"/>
      <c r="E161" s="2"/>
      <c r="F161" s="2"/>
      <c r="G161" s="2"/>
      <c r="H161" s="2"/>
      <c r="I161" s="2"/>
      <c r="J161" s="2"/>
      <c r="K161" s="2"/>
      <c r="L161" s="2"/>
      <c r="M161" s="2"/>
      <c r="N161" s="349"/>
      <c r="O161" s="2"/>
      <c r="P161" s="2"/>
      <c r="Q161" s="2"/>
      <c r="R161" s="2"/>
      <c r="S161" s="349"/>
      <c r="T161" s="2"/>
      <c r="U161" s="2"/>
      <c r="V161" s="2"/>
      <c r="W161" s="2"/>
      <c r="X161" s="2"/>
      <c r="Y161" s="2"/>
      <c r="Z161" s="2"/>
    </row>
    <row r="162" spans="1:26" ht="15.75" hidden="1" customHeight="1" x14ac:dyDescent="0.3">
      <c r="A162" s="349"/>
      <c r="B162" s="2"/>
      <c r="C162" s="2"/>
      <c r="D162" s="2"/>
      <c r="E162" s="2"/>
      <c r="F162" s="2"/>
      <c r="G162" s="2"/>
      <c r="H162" s="2"/>
      <c r="I162" s="2"/>
      <c r="J162" s="2"/>
      <c r="K162" s="2"/>
      <c r="L162" s="2"/>
      <c r="M162" s="2"/>
      <c r="N162" s="349"/>
      <c r="O162" s="2"/>
      <c r="P162" s="2"/>
      <c r="Q162" s="2"/>
      <c r="R162" s="2"/>
      <c r="S162" s="349"/>
      <c r="T162" s="2"/>
      <c r="U162" s="2"/>
      <c r="V162" s="2"/>
      <c r="W162" s="2"/>
      <c r="X162" s="2"/>
      <c r="Y162" s="2"/>
      <c r="Z162" s="2"/>
    </row>
    <row r="163" spans="1:26" ht="15.75" hidden="1" customHeight="1" x14ac:dyDescent="0.3">
      <c r="A163" s="349"/>
      <c r="B163" s="2"/>
      <c r="C163" s="2"/>
      <c r="D163" s="2"/>
      <c r="E163" s="2"/>
      <c r="F163" s="2"/>
      <c r="G163" s="2"/>
      <c r="H163" s="2"/>
      <c r="I163" s="2"/>
      <c r="J163" s="2"/>
      <c r="K163" s="2"/>
      <c r="L163" s="2"/>
      <c r="M163" s="2"/>
      <c r="N163" s="349"/>
      <c r="O163" s="2"/>
      <c r="P163" s="2"/>
      <c r="Q163" s="2"/>
      <c r="R163" s="2"/>
      <c r="S163" s="349"/>
      <c r="T163" s="2"/>
      <c r="U163" s="2"/>
      <c r="V163" s="2"/>
      <c r="W163" s="2"/>
      <c r="X163" s="2"/>
      <c r="Y163" s="2"/>
      <c r="Z163" s="2"/>
    </row>
    <row r="164" spans="1:26" ht="15.75" hidden="1" customHeight="1" x14ac:dyDescent="0.3">
      <c r="A164" s="349"/>
      <c r="B164" s="2"/>
      <c r="C164" s="2"/>
      <c r="D164" s="2"/>
      <c r="E164" s="2"/>
      <c r="F164" s="2"/>
      <c r="G164" s="2"/>
      <c r="H164" s="2"/>
      <c r="I164" s="2"/>
      <c r="J164" s="2"/>
      <c r="K164" s="2"/>
      <c r="L164" s="2"/>
      <c r="M164" s="2"/>
      <c r="N164" s="349"/>
      <c r="O164" s="2"/>
      <c r="P164" s="2"/>
      <c r="Q164" s="2"/>
      <c r="R164" s="2"/>
      <c r="S164" s="349"/>
      <c r="T164" s="2"/>
      <c r="U164" s="2"/>
      <c r="V164" s="2"/>
      <c r="W164" s="2"/>
      <c r="X164" s="2"/>
      <c r="Y164" s="2"/>
      <c r="Z164" s="2"/>
    </row>
    <row r="165" spans="1:26" ht="15.75" hidden="1" customHeight="1" x14ac:dyDescent="0.3">
      <c r="A165" s="349"/>
      <c r="B165" s="2"/>
      <c r="C165" s="2"/>
      <c r="D165" s="2"/>
      <c r="E165" s="2"/>
      <c r="F165" s="2"/>
      <c r="G165" s="2"/>
      <c r="H165" s="2"/>
      <c r="I165" s="2"/>
      <c r="J165" s="2"/>
      <c r="K165" s="2"/>
      <c r="L165" s="2"/>
      <c r="M165" s="2"/>
      <c r="N165" s="349"/>
      <c r="O165" s="2"/>
      <c r="P165" s="2"/>
      <c r="Q165" s="2"/>
      <c r="R165" s="2"/>
      <c r="S165" s="349"/>
      <c r="T165" s="2"/>
      <c r="U165" s="2"/>
      <c r="V165" s="2"/>
      <c r="W165" s="2"/>
      <c r="X165" s="2"/>
      <c r="Y165" s="2"/>
      <c r="Z165" s="2"/>
    </row>
    <row r="166" spans="1:26" ht="15.75" hidden="1" customHeight="1" x14ac:dyDescent="0.3">
      <c r="A166" s="349"/>
      <c r="B166" s="2"/>
      <c r="C166" s="2"/>
      <c r="D166" s="2"/>
      <c r="E166" s="2"/>
      <c r="F166" s="2"/>
      <c r="G166" s="2"/>
      <c r="H166" s="2"/>
      <c r="I166" s="2"/>
      <c r="J166" s="2"/>
      <c r="K166" s="2"/>
      <c r="L166" s="2"/>
      <c r="M166" s="2"/>
      <c r="N166" s="349"/>
      <c r="O166" s="2"/>
      <c r="P166" s="2"/>
      <c r="Q166" s="2"/>
      <c r="R166" s="2"/>
      <c r="S166" s="349"/>
      <c r="T166" s="2"/>
      <c r="U166" s="2"/>
      <c r="V166" s="2"/>
      <c r="W166" s="2"/>
      <c r="X166" s="2"/>
      <c r="Y166" s="2"/>
      <c r="Z166" s="2"/>
    </row>
    <row r="167" spans="1:26" ht="15.75" hidden="1" customHeight="1" x14ac:dyDescent="0.3">
      <c r="A167" s="349"/>
      <c r="B167" s="2"/>
      <c r="C167" s="2"/>
      <c r="D167" s="2"/>
      <c r="E167" s="2"/>
      <c r="F167" s="2"/>
      <c r="G167" s="2"/>
      <c r="H167" s="2"/>
      <c r="I167" s="2"/>
      <c r="J167" s="2"/>
      <c r="K167" s="2"/>
      <c r="L167" s="2"/>
      <c r="M167" s="2"/>
      <c r="N167" s="349"/>
      <c r="O167" s="2"/>
      <c r="P167" s="2"/>
      <c r="Q167" s="2"/>
      <c r="R167" s="2"/>
      <c r="S167" s="349"/>
      <c r="T167" s="2"/>
      <c r="U167" s="2"/>
      <c r="V167" s="2"/>
      <c r="W167" s="2"/>
      <c r="X167" s="2"/>
      <c r="Y167" s="2"/>
      <c r="Z167" s="2"/>
    </row>
    <row r="168" spans="1:26" ht="15.75" hidden="1" customHeight="1" x14ac:dyDescent="0.3">
      <c r="A168" s="349"/>
      <c r="B168" s="2"/>
      <c r="C168" s="2"/>
      <c r="D168" s="2"/>
      <c r="E168" s="2"/>
      <c r="F168" s="2"/>
      <c r="G168" s="2"/>
      <c r="H168" s="2"/>
      <c r="I168" s="2"/>
      <c r="J168" s="2"/>
      <c r="K168" s="2"/>
      <c r="L168" s="2"/>
      <c r="M168" s="2"/>
      <c r="N168" s="349"/>
      <c r="O168" s="2"/>
      <c r="P168" s="2"/>
      <c r="Q168" s="2"/>
      <c r="R168" s="2"/>
      <c r="S168" s="349"/>
      <c r="T168" s="2"/>
      <c r="U168" s="2"/>
      <c r="V168" s="2"/>
      <c r="W168" s="2"/>
      <c r="X168" s="2"/>
      <c r="Y168" s="2"/>
      <c r="Z168" s="2"/>
    </row>
    <row r="169" spans="1:26" ht="15.75" hidden="1" customHeight="1" x14ac:dyDescent="0.3">
      <c r="A169" s="349"/>
      <c r="B169" s="2"/>
      <c r="C169" s="2"/>
      <c r="D169" s="2"/>
      <c r="E169" s="2"/>
      <c r="F169" s="2"/>
      <c r="G169" s="2"/>
      <c r="H169" s="2"/>
      <c r="I169" s="2"/>
      <c r="J169" s="2"/>
      <c r="K169" s="2"/>
      <c r="L169" s="2"/>
      <c r="M169" s="2"/>
      <c r="N169" s="349"/>
      <c r="O169" s="2"/>
      <c r="P169" s="2"/>
      <c r="Q169" s="2"/>
      <c r="R169" s="2"/>
      <c r="S169" s="349"/>
      <c r="T169" s="2"/>
      <c r="U169" s="2"/>
      <c r="V169" s="2"/>
      <c r="W169" s="2"/>
      <c r="X169" s="2"/>
      <c r="Y169" s="2"/>
      <c r="Z169" s="2"/>
    </row>
    <row r="170" spans="1:26" ht="15.75" hidden="1" customHeight="1" x14ac:dyDescent="0.3">
      <c r="A170" s="349"/>
      <c r="B170" s="2"/>
      <c r="C170" s="2"/>
      <c r="D170" s="2"/>
      <c r="E170" s="2"/>
      <c r="F170" s="2"/>
      <c r="G170" s="2"/>
      <c r="H170" s="2"/>
      <c r="I170" s="2"/>
      <c r="J170" s="2"/>
      <c r="K170" s="2"/>
      <c r="L170" s="2"/>
      <c r="M170" s="2"/>
      <c r="N170" s="349"/>
      <c r="O170" s="2"/>
      <c r="P170" s="2"/>
      <c r="Q170" s="2"/>
      <c r="R170" s="2"/>
      <c r="S170" s="349"/>
      <c r="T170" s="2"/>
      <c r="U170" s="2"/>
      <c r="V170" s="2"/>
      <c r="W170" s="2"/>
      <c r="X170" s="2"/>
      <c r="Y170" s="2"/>
      <c r="Z170" s="2"/>
    </row>
    <row r="171" spans="1:26" ht="15.75" hidden="1" customHeight="1" x14ac:dyDescent="0.3">
      <c r="A171" s="349"/>
      <c r="B171" s="2"/>
      <c r="C171" s="2"/>
      <c r="D171" s="2"/>
      <c r="E171" s="2"/>
      <c r="F171" s="2"/>
      <c r="G171" s="2"/>
      <c r="H171" s="2"/>
      <c r="I171" s="2"/>
      <c r="J171" s="2"/>
      <c r="K171" s="2"/>
      <c r="L171" s="2"/>
      <c r="M171" s="2"/>
      <c r="N171" s="349"/>
      <c r="O171" s="2"/>
      <c r="P171" s="2"/>
      <c r="Q171" s="2"/>
      <c r="R171" s="2"/>
      <c r="S171" s="349"/>
      <c r="T171" s="2"/>
      <c r="U171" s="2"/>
      <c r="V171" s="2"/>
      <c r="W171" s="2"/>
      <c r="X171" s="2"/>
      <c r="Y171" s="2"/>
      <c r="Z171" s="2"/>
    </row>
    <row r="172" spans="1:26" ht="15.75" hidden="1" customHeight="1" x14ac:dyDescent="0.3">
      <c r="A172" s="349"/>
      <c r="B172" s="2"/>
      <c r="C172" s="2"/>
      <c r="D172" s="2"/>
      <c r="E172" s="2"/>
      <c r="F172" s="2"/>
      <c r="G172" s="2"/>
      <c r="H172" s="2"/>
      <c r="I172" s="2"/>
      <c r="J172" s="2"/>
      <c r="K172" s="2"/>
      <c r="L172" s="2"/>
      <c r="M172" s="2"/>
      <c r="N172" s="349"/>
      <c r="O172" s="2"/>
      <c r="P172" s="2"/>
      <c r="Q172" s="2"/>
      <c r="R172" s="2"/>
      <c r="S172" s="349"/>
      <c r="T172" s="2"/>
      <c r="U172" s="2"/>
      <c r="V172" s="2"/>
      <c r="W172" s="2"/>
      <c r="X172" s="2"/>
      <c r="Y172" s="2"/>
      <c r="Z172" s="2"/>
    </row>
    <row r="173" spans="1:26" ht="15.75" hidden="1" customHeight="1" x14ac:dyDescent="0.3">
      <c r="A173" s="349"/>
      <c r="B173" s="2"/>
      <c r="C173" s="2"/>
      <c r="D173" s="2"/>
      <c r="E173" s="2"/>
      <c r="F173" s="2"/>
      <c r="G173" s="2"/>
      <c r="H173" s="2"/>
      <c r="I173" s="2"/>
      <c r="J173" s="2"/>
      <c r="K173" s="2"/>
      <c r="L173" s="2"/>
      <c r="M173" s="2"/>
      <c r="N173" s="349"/>
      <c r="O173" s="2"/>
      <c r="P173" s="2"/>
      <c r="Q173" s="2"/>
      <c r="R173" s="2"/>
      <c r="S173" s="349"/>
      <c r="T173" s="2"/>
      <c r="U173" s="2"/>
      <c r="V173" s="2"/>
      <c r="W173" s="2"/>
      <c r="X173" s="2"/>
      <c r="Y173" s="2"/>
      <c r="Z173" s="2"/>
    </row>
    <row r="174" spans="1:26" ht="15.75" hidden="1" customHeight="1" x14ac:dyDescent="0.3">
      <c r="A174" s="349"/>
      <c r="B174" s="2"/>
      <c r="C174" s="2"/>
      <c r="D174" s="2"/>
      <c r="E174" s="2"/>
      <c r="F174" s="2"/>
      <c r="G174" s="2"/>
      <c r="H174" s="2"/>
      <c r="I174" s="2"/>
      <c r="J174" s="2"/>
      <c r="K174" s="2"/>
      <c r="L174" s="2"/>
      <c r="M174" s="2"/>
      <c r="N174" s="349"/>
      <c r="O174" s="2"/>
      <c r="P174" s="2"/>
      <c r="Q174" s="2"/>
      <c r="R174" s="2"/>
      <c r="S174" s="349"/>
      <c r="T174" s="2"/>
      <c r="U174" s="2"/>
      <c r="V174" s="2"/>
      <c r="W174" s="2"/>
      <c r="X174" s="2"/>
      <c r="Y174" s="2"/>
      <c r="Z174" s="2"/>
    </row>
    <row r="175" spans="1:26" ht="15.75" hidden="1" customHeight="1" x14ac:dyDescent="0.3">
      <c r="A175" s="349"/>
      <c r="B175" s="2"/>
      <c r="C175" s="2"/>
      <c r="D175" s="2"/>
      <c r="E175" s="2"/>
      <c r="F175" s="2"/>
      <c r="G175" s="2"/>
      <c r="H175" s="2"/>
      <c r="I175" s="2"/>
      <c r="J175" s="2"/>
      <c r="K175" s="2"/>
      <c r="L175" s="2"/>
      <c r="M175" s="2"/>
      <c r="N175" s="349"/>
      <c r="O175" s="2"/>
      <c r="P175" s="2"/>
      <c r="Q175" s="2"/>
      <c r="R175" s="2"/>
      <c r="S175" s="349"/>
      <c r="T175" s="2"/>
      <c r="U175" s="2"/>
      <c r="V175" s="2"/>
      <c r="W175" s="2"/>
      <c r="X175" s="2"/>
      <c r="Y175" s="2"/>
      <c r="Z175" s="2"/>
    </row>
    <row r="176" spans="1:26" ht="15.75" hidden="1" customHeight="1" x14ac:dyDescent="0.3">
      <c r="A176" s="349"/>
      <c r="B176" s="2"/>
      <c r="C176" s="2"/>
      <c r="D176" s="2"/>
      <c r="E176" s="2"/>
      <c r="F176" s="2"/>
      <c r="G176" s="2"/>
      <c r="H176" s="2"/>
      <c r="I176" s="2"/>
      <c r="J176" s="2"/>
      <c r="K176" s="2"/>
      <c r="L176" s="2"/>
      <c r="M176" s="2"/>
      <c r="N176" s="349"/>
      <c r="O176" s="2"/>
      <c r="P176" s="2"/>
      <c r="Q176" s="2"/>
      <c r="R176" s="2"/>
      <c r="S176" s="349"/>
      <c r="T176" s="2"/>
      <c r="U176" s="2"/>
      <c r="V176" s="2"/>
      <c r="W176" s="2"/>
      <c r="X176" s="2"/>
      <c r="Y176" s="2"/>
      <c r="Z176" s="2"/>
    </row>
    <row r="177" spans="1:26" ht="15.75" hidden="1" customHeight="1" x14ac:dyDescent="0.3">
      <c r="A177" s="349"/>
      <c r="B177" s="2"/>
      <c r="C177" s="2"/>
      <c r="D177" s="2"/>
      <c r="E177" s="2"/>
      <c r="F177" s="2"/>
      <c r="G177" s="2"/>
      <c r="H177" s="2"/>
      <c r="I177" s="2"/>
      <c r="J177" s="2"/>
      <c r="K177" s="2"/>
      <c r="L177" s="2"/>
      <c r="M177" s="2"/>
      <c r="N177" s="349"/>
      <c r="O177" s="2"/>
      <c r="P177" s="2"/>
      <c r="Q177" s="2"/>
      <c r="R177" s="2"/>
      <c r="S177" s="349"/>
      <c r="T177" s="2"/>
      <c r="U177" s="2"/>
      <c r="V177" s="2"/>
      <c r="W177" s="2"/>
      <c r="X177" s="2"/>
      <c r="Y177" s="2"/>
      <c r="Z177" s="2"/>
    </row>
    <row r="178" spans="1:26" ht="15.75" hidden="1" customHeight="1" x14ac:dyDescent="0.3">
      <c r="A178" s="349"/>
      <c r="B178" s="2"/>
      <c r="C178" s="2"/>
      <c r="D178" s="2"/>
      <c r="E178" s="2"/>
      <c r="F178" s="2"/>
      <c r="G178" s="2"/>
      <c r="H178" s="2"/>
      <c r="I178" s="2"/>
      <c r="J178" s="2"/>
      <c r="K178" s="2"/>
      <c r="L178" s="2"/>
      <c r="M178" s="2"/>
      <c r="N178" s="349"/>
      <c r="O178" s="2"/>
      <c r="P178" s="2"/>
      <c r="Q178" s="2"/>
      <c r="R178" s="2"/>
      <c r="S178" s="349"/>
      <c r="T178" s="2"/>
      <c r="U178" s="2"/>
      <c r="V178" s="2"/>
      <c r="W178" s="2"/>
      <c r="X178" s="2"/>
      <c r="Y178" s="2"/>
      <c r="Z178" s="2"/>
    </row>
    <row r="179" spans="1:26" ht="15.75" hidden="1" customHeight="1" x14ac:dyDescent="0.3">
      <c r="A179" s="349"/>
      <c r="B179" s="2"/>
      <c r="C179" s="2"/>
      <c r="D179" s="2"/>
      <c r="E179" s="2"/>
      <c r="F179" s="2"/>
      <c r="G179" s="2"/>
      <c r="H179" s="2"/>
      <c r="I179" s="2"/>
      <c r="J179" s="2"/>
      <c r="K179" s="2"/>
      <c r="L179" s="2"/>
      <c r="M179" s="2"/>
      <c r="N179" s="349"/>
      <c r="O179" s="2"/>
      <c r="P179" s="2"/>
      <c r="Q179" s="2"/>
      <c r="R179" s="2"/>
      <c r="S179" s="349"/>
      <c r="T179" s="2"/>
      <c r="U179" s="2"/>
      <c r="V179" s="2"/>
      <c r="W179" s="2"/>
      <c r="X179" s="2"/>
      <c r="Y179" s="2"/>
      <c r="Z179" s="2"/>
    </row>
    <row r="180" spans="1:26" ht="15.75" hidden="1" customHeight="1" x14ac:dyDescent="0.3">
      <c r="A180" s="349"/>
      <c r="B180" s="2"/>
      <c r="C180" s="2"/>
      <c r="D180" s="2"/>
      <c r="E180" s="2"/>
      <c r="F180" s="2"/>
      <c r="G180" s="2"/>
      <c r="H180" s="2"/>
      <c r="I180" s="2"/>
      <c r="J180" s="2"/>
      <c r="K180" s="2"/>
      <c r="L180" s="2"/>
      <c r="M180" s="2"/>
      <c r="N180" s="349"/>
      <c r="O180" s="2"/>
      <c r="P180" s="2"/>
      <c r="Q180" s="2"/>
      <c r="R180" s="2"/>
      <c r="S180" s="349"/>
      <c r="T180" s="2"/>
      <c r="U180" s="2"/>
      <c r="V180" s="2"/>
      <c r="W180" s="2"/>
      <c r="X180" s="2"/>
      <c r="Y180" s="2"/>
      <c r="Z180" s="2"/>
    </row>
    <row r="181" spans="1:26" ht="15.75" hidden="1" customHeight="1" x14ac:dyDescent="0.3">
      <c r="A181" s="349"/>
      <c r="B181" s="2"/>
      <c r="C181" s="2"/>
      <c r="D181" s="2"/>
      <c r="E181" s="2"/>
      <c r="F181" s="2"/>
      <c r="G181" s="2"/>
      <c r="H181" s="2"/>
      <c r="I181" s="2"/>
      <c r="J181" s="2"/>
      <c r="K181" s="2"/>
      <c r="L181" s="2"/>
      <c r="M181" s="2"/>
      <c r="N181" s="349"/>
      <c r="O181" s="2"/>
      <c r="P181" s="2"/>
      <c r="Q181" s="2"/>
      <c r="R181" s="2"/>
      <c r="S181" s="349"/>
      <c r="T181" s="2"/>
      <c r="U181" s="2"/>
      <c r="V181" s="2"/>
      <c r="W181" s="2"/>
      <c r="X181" s="2"/>
      <c r="Y181" s="2"/>
      <c r="Z181" s="2"/>
    </row>
    <row r="182" spans="1:26" ht="15.75" hidden="1" customHeight="1" x14ac:dyDescent="0.3">
      <c r="A182" s="349"/>
      <c r="B182" s="2"/>
      <c r="C182" s="2"/>
      <c r="D182" s="2"/>
      <c r="E182" s="2"/>
      <c r="F182" s="2"/>
      <c r="G182" s="2"/>
      <c r="H182" s="2"/>
      <c r="I182" s="2"/>
      <c r="J182" s="2"/>
      <c r="K182" s="2"/>
      <c r="L182" s="2"/>
      <c r="M182" s="2"/>
      <c r="N182" s="349"/>
      <c r="O182" s="2"/>
      <c r="P182" s="2"/>
      <c r="Q182" s="2"/>
      <c r="R182" s="2"/>
      <c r="S182" s="349"/>
      <c r="T182" s="2"/>
      <c r="U182" s="2"/>
      <c r="V182" s="2"/>
      <c r="W182" s="2"/>
      <c r="X182" s="2"/>
      <c r="Y182" s="2"/>
      <c r="Z182" s="2"/>
    </row>
    <row r="183" spans="1:26" ht="15.75" hidden="1" customHeight="1" x14ac:dyDescent="0.3">
      <c r="A183" s="349"/>
      <c r="B183" s="2"/>
      <c r="C183" s="2"/>
      <c r="D183" s="2"/>
      <c r="E183" s="2"/>
      <c r="F183" s="2"/>
      <c r="G183" s="2"/>
      <c r="H183" s="2"/>
      <c r="I183" s="2"/>
      <c r="J183" s="2"/>
      <c r="K183" s="2"/>
      <c r="L183" s="2"/>
      <c r="M183" s="2"/>
      <c r="N183" s="349"/>
      <c r="O183" s="2"/>
      <c r="P183" s="2"/>
      <c r="Q183" s="2"/>
      <c r="R183" s="2"/>
      <c r="S183" s="349"/>
      <c r="T183" s="2"/>
      <c r="U183" s="2"/>
      <c r="V183" s="2"/>
      <c r="W183" s="2"/>
      <c r="X183" s="2"/>
      <c r="Y183" s="2"/>
      <c r="Z183" s="2"/>
    </row>
    <row r="184" spans="1:26" ht="15.75" hidden="1" customHeight="1" x14ac:dyDescent="0.3">
      <c r="A184" s="349"/>
      <c r="B184" s="2"/>
      <c r="C184" s="2"/>
      <c r="D184" s="2"/>
      <c r="E184" s="2"/>
      <c r="F184" s="2"/>
      <c r="G184" s="2"/>
      <c r="H184" s="2"/>
      <c r="I184" s="2"/>
      <c r="J184" s="2"/>
      <c r="K184" s="2"/>
      <c r="L184" s="2"/>
      <c r="M184" s="2"/>
      <c r="N184" s="349"/>
      <c r="O184" s="2"/>
      <c r="P184" s="2"/>
      <c r="Q184" s="2"/>
      <c r="R184" s="2"/>
      <c r="S184" s="349"/>
      <c r="T184" s="2"/>
      <c r="U184" s="2"/>
      <c r="V184" s="2"/>
      <c r="W184" s="2"/>
      <c r="X184" s="2"/>
      <c r="Y184" s="2"/>
      <c r="Z184" s="2"/>
    </row>
    <row r="185" spans="1:26" ht="15.75" hidden="1" customHeight="1" x14ac:dyDescent="0.3">
      <c r="A185" s="349"/>
      <c r="B185" s="2"/>
      <c r="C185" s="2"/>
      <c r="D185" s="2"/>
      <c r="E185" s="2"/>
      <c r="F185" s="2"/>
      <c r="G185" s="2"/>
      <c r="H185" s="2"/>
      <c r="I185" s="2"/>
      <c r="J185" s="2"/>
      <c r="K185" s="2"/>
      <c r="L185" s="2"/>
      <c r="M185" s="2"/>
      <c r="N185" s="349"/>
      <c r="O185" s="2"/>
      <c r="P185" s="2"/>
      <c r="Q185" s="2"/>
      <c r="R185" s="2"/>
      <c r="S185" s="349"/>
      <c r="T185" s="2"/>
      <c r="U185" s="2"/>
      <c r="V185" s="2"/>
      <c r="W185" s="2"/>
      <c r="X185" s="2"/>
      <c r="Y185" s="2"/>
      <c r="Z185" s="2"/>
    </row>
    <row r="186" spans="1:26" ht="15.75" hidden="1" customHeight="1" x14ac:dyDescent="0.3">
      <c r="A186" s="349"/>
      <c r="B186" s="2"/>
      <c r="C186" s="2"/>
      <c r="D186" s="2"/>
      <c r="E186" s="2"/>
      <c r="F186" s="2"/>
      <c r="G186" s="2"/>
      <c r="H186" s="2"/>
      <c r="I186" s="2"/>
      <c r="J186" s="2"/>
      <c r="K186" s="2"/>
      <c r="L186" s="2"/>
      <c r="M186" s="2"/>
      <c r="N186" s="349"/>
      <c r="O186" s="2"/>
      <c r="P186" s="2"/>
      <c r="Q186" s="2"/>
      <c r="R186" s="2"/>
      <c r="S186" s="349"/>
      <c r="T186" s="2"/>
      <c r="U186" s="2"/>
      <c r="V186" s="2"/>
      <c r="W186" s="2"/>
      <c r="X186" s="2"/>
      <c r="Y186" s="2"/>
      <c r="Z186" s="2"/>
    </row>
    <row r="187" spans="1:26" ht="15.75" hidden="1" customHeight="1" x14ac:dyDescent="0.3">
      <c r="A187" s="349"/>
      <c r="B187" s="2"/>
      <c r="C187" s="2"/>
      <c r="D187" s="2"/>
      <c r="E187" s="2"/>
      <c r="F187" s="2"/>
      <c r="G187" s="2"/>
      <c r="H187" s="2"/>
      <c r="I187" s="2"/>
      <c r="J187" s="2"/>
      <c r="K187" s="2"/>
      <c r="L187" s="2"/>
      <c r="M187" s="2"/>
      <c r="N187" s="349"/>
      <c r="O187" s="2"/>
      <c r="P187" s="2"/>
      <c r="Q187" s="2"/>
      <c r="R187" s="2"/>
      <c r="S187" s="349"/>
      <c r="T187" s="2"/>
      <c r="U187" s="2"/>
      <c r="V187" s="2"/>
      <c r="W187" s="2"/>
      <c r="X187" s="2"/>
      <c r="Y187" s="2"/>
      <c r="Z187" s="2"/>
    </row>
    <row r="188" spans="1:26" ht="15.75" hidden="1" customHeight="1" x14ac:dyDescent="0.3">
      <c r="A188" s="349"/>
      <c r="B188" s="2"/>
      <c r="C188" s="2"/>
      <c r="D188" s="2"/>
      <c r="E188" s="2"/>
      <c r="F188" s="2"/>
      <c r="G188" s="2"/>
      <c r="H188" s="2"/>
      <c r="I188" s="2"/>
      <c r="J188" s="2"/>
      <c r="K188" s="2"/>
      <c r="L188" s="2"/>
      <c r="M188" s="2"/>
      <c r="N188" s="349"/>
      <c r="O188" s="2"/>
      <c r="P188" s="2"/>
      <c r="Q188" s="2"/>
      <c r="R188" s="2"/>
      <c r="S188" s="349"/>
      <c r="T188" s="2"/>
      <c r="U188" s="2"/>
      <c r="V188" s="2"/>
      <c r="W188" s="2"/>
      <c r="X188" s="2"/>
      <c r="Y188" s="2"/>
      <c r="Z188" s="2"/>
    </row>
    <row r="189" spans="1:26" ht="15.75" hidden="1" customHeight="1" x14ac:dyDescent="0.3">
      <c r="A189" s="349"/>
      <c r="B189" s="2"/>
      <c r="C189" s="2"/>
      <c r="D189" s="2"/>
      <c r="E189" s="2"/>
      <c r="F189" s="2"/>
      <c r="G189" s="2"/>
      <c r="H189" s="2"/>
      <c r="I189" s="2"/>
      <c r="J189" s="2"/>
      <c r="K189" s="2"/>
      <c r="L189" s="2"/>
      <c r="M189" s="2"/>
      <c r="N189" s="349"/>
      <c r="O189" s="2"/>
      <c r="P189" s="2"/>
      <c r="Q189" s="2"/>
      <c r="R189" s="2"/>
      <c r="S189" s="349"/>
      <c r="T189" s="2"/>
      <c r="U189" s="2"/>
      <c r="V189" s="2"/>
      <c r="W189" s="2"/>
      <c r="X189" s="2"/>
      <c r="Y189" s="2"/>
      <c r="Z189" s="2"/>
    </row>
    <row r="190" spans="1:26" ht="15.75" hidden="1" customHeight="1" x14ac:dyDescent="0.3">
      <c r="A190" s="349"/>
      <c r="B190" s="2"/>
      <c r="C190" s="2"/>
      <c r="D190" s="2"/>
      <c r="E190" s="2"/>
      <c r="F190" s="2"/>
      <c r="G190" s="2"/>
      <c r="H190" s="2"/>
      <c r="I190" s="2"/>
      <c r="J190" s="2"/>
      <c r="K190" s="2"/>
      <c r="L190" s="2"/>
      <c r="M190" s="2"/>
      <c r="N190" s="349"/>
      <c r="O190" s="2"/>
      <c r="P190" s="2"/>
      <c r="Q190" s="2"/>
      <c r="R190" s="2"/>
      <c r="S190" s="349"/>
      <c r="T190" s="2"/>
      <c r="U190" s="2"/>
      <c r="V190" s="2"/>
      <c r="W190" s="2"/>
      <c r="X190" s="2"/>
      <c r="Y190" s="2"/>
      <c r="Z190" s="2"/>
    </row>
    <row r="191" spans="1:26" ht="15.75" hidden="1" customHeight="1" x14ac:dyDescent="0.3">
      <c r="A191" s="349"/>
      <c r="B191" s="2"/>
      <c r="C191" s="2"/>
      <c r="D191" s="2"/>
      <c r="E191" s="2"/>
      <c r="F191" s="2"/>
      <c r="G191" s="2"/>
      <c r="H191" s="2"/>
      <c r="I191" s="2"/>
      <c r="J191" s="2"/>
      <c r="K191" s="2"/>
      <c r="L191" s="2"/>
      <c r="M191" s="2"/>
      <c r="N191" s="349"/>
      <c r="O191" s="2"/>
      <c r="P191" s="2"/>
      <c r="Q191" s="2"/>
      <c r="R191" s="2"/>
      <c r="S191" s="349"/>
      <c r="T191" s="2"/>
      <c r="U191" s="2"/>
      <c r="V191" s="2"/>
      <c r="W191" s="2"/>
      <c r="X191" s="2"/>
      <c r="Y191" s="2"/>
      <c r="Z191" s="2"/>
    </row>
    <row r="192" spans="1:26" ht="15.75" hidden="1" customHeight="1" x14ac:dyDescent="0.3">
      <c r="A192" s="349"/>
      <c r="B192" s="2"/>
      <c r="C192" s="2"/>
      <c r="D192" s="2"/>
      <c r="E192" s="2"/>
      <c r="F192" s="2"/>
      <c r="G192" s="2"/>
      <c r="H192" s="2"/>
      <c r="I192" s="2"/>
      <c r="J192" s="2"/>
      <c r="K192" s="2"/>
      <c r="L192" s="2"/>
      <c r="M192" s="2"/>
      <c r="N192" s="349"/>
      <c r="O192" s="2"/>
      <c r="P192" s="2"/>
      <c r="Q192" s="2"/>
      <c r="R192" s="2"/>
      <c r="S192" s="349"/>
      <c r="T192" s="2"/>
      <c r="U192" s="2"/>
      <c r="V192" s="2"/>
      <c r="W192" s="2"/>
      <c r="X192" s="2"/>
      <c r="Y192" s="2"/>
      <c r="Z192" s="2"/>
    </row>
    <row r="193" spans="1:26" ht="15.75" hidden="1" customHeight="1" x14ac:dyDescent="0.3">
      <c r="A193" s="349"/>
      <c r="B193" s="2"/>
      <c r="C193" s="2"/>
      <c r="D193" s="2"/>
      <c r="E193" s="2"/>
      <c r="F193" s="2"/>
      <c r="G193" s="2"/>
      <c r="H193" s="2"/>
      <c r="I193" s="2"/>
      <c r="J193" s="2"/>
      <c r="K193" s="2"/>
      <c r="L193" s="2"/>
      <c r="M193" s="2"/>
      <c r="N193" s="349"/>
      <c r="O193" s="2"/>
      <c r="P193" s="2"/>
      <c r="Q193" s="2"/>
      <c r="R193" s="2"/>
      <c r="S193" s="349"/>
      <c r="T193" s="2"/>
      <c r="U193" s="2"/>
      <c r="V193" s="2"/>
      <c r="W193" s="2"/>
      <c r="X193" s="2"/>
      <c r="Y193" s="2"/>
      <c r="Z193" s="2"/>
    </row>
    <row r="194" spans="1:26" ht="15.75" hidden="1" customHeight="1" x14ac:dyDescent="0.3">
      <c r="A194" s="349"/>
      <c r="B194" s="2"/>
      <c r="C194" s="2"/>
      <c r="D194" s="2"/>
      <c r="E194" s="2"/>
      <c r="F194" s="2"/>
      <c r="G194" s="2"/>
      <c r="H194" s="2"/>
      <c r="I194" s="2"/>
      <c r="J194" s="2"/>
      <c r="K194" s="2"/>
      <c r="L194" s="2"/>
      <c r="M194" s="2"/>
      <c r="N194" s="349"/>
      <c r="O194" s="2"/>
      <c r="P194" s="2"/>
      <c r="Q194" s="2"/>
      <c r="R194" s="2"/>
      <c r="S194" s="349"/>
      <c r="T194" s="2"/>
      <c r="U194" s="2"/>
      <c r="V194" s="2"/>
      <c r="W194" s="2"/>
      <c r="X194" s="2"/>
      <c r="Y194" s="2"/>
      <c r="Z194" s="2"/>
    </row>
    <row r="195" spans="1:26" ht="15.75" hidden="1" customHeight="1" x14ac:dyDescent="0.3">
      <c r="A195" s="349"/>
      <c r="B195" s="2"/>
      <c r="C195" s="2"/>
      <c r="D195" s="2"/>
      <c r="E195" s="2"/>
      <c r="F195" s="2"/>
      <c r="G195" s="2"/>
      <c r="H195" s="2"/>
      <c r="I195" s="2"/>
      <c r="J195" s="2"/>
      <c r="K195" s="2"/>
      <c r="L195" s="2"/>
      <c r="M195" s="2"/>
      <c r="N195" s="349"/>
      <c r="O195" s="2"/>
      <c r="P195" s="2"/>
      <c r="Q195" s="2"/>
      <c r="R195" s="2"/>
      <c r="S195" s="349"/>
      <c r="T195" s="2"/>
      <c r="U195" s="2"/>
      <c r="V195" s="2"/>
      <c r="W195" s="2"/>
      <c r="X195" s="2"/>
      <c r="Y195" s="2"/>
      <c r="Z195" s="2"/>
    </row>
    <row r="196" spans="1:26" ht="15.75" hidden="1" customHeight="1" x14ac:dyDescent="0.3">
      <c r="A196" s="349"/>
      <c r="B196" s="2"/>
      <c r="C196" s="2"/>
      <c r="D196" s="2"/>
      <c r="E196" s="2"/>
      <c r="F196" s="2"/>
      <c r="G196" s="2"/>
      <c r="H196" s="2"/>
      <c r="I196" s="2"/>
      <c r="J196" s="2"/>
      <c r="K196" s="2"/>
      <c r="L196" s="2"/>
      <c r="M196" s="2"/>
      <c r="N196" s="349"/>
      <c r="O196" s="2"/>
      <c r="P196" s="2"/>
      <c r="Q196" s="2"/>
      <c r="R196" s="2"/>
      <c r="S196" s="349"/>
      <c r="T196" s="2"/>
      <c r="U196" s="2"/>
      <c r="V196" s="2"/>
      <c r="W196" s="2"/>
      <c r="X196" s="2"/>
      <c r="Y196" s="2"/>
      <c r="Z196" s="2"/>
    </row>
    <row r="197" spans="1:26" ht="15.75" hidden="1" customHeight="1" x14ac:dyDescent="0.3">
      <c r="A197" s="349"/>
      <c r="B197" s="2"/>
      <c r="C197" s="2"/>
      <c r="D197" s="2"/>
      <c r="E197" s="2"/>
      <c r="F197" s="2"/>
      <c r="G197" s="2"/>
      <c r="H197" s="2"/>
      <c r="I197" s="2"/>
      <c r="J197" s="2"/>
      <c r="K197" s="2"/>
      <c r="L197" s="2"/>
      <c r="M197" s="2"/>
      <c r="N197" s="349"/>
      <c r="O197" s="2"/>
      <c r="P197" s="2"/>
      <c r="Q197" s="2"/>
      <c r="R197" s="2"/>
      <c r="S197" s="349"/>
      <c r="T197" s="2"/>
      <c r="U197" s="2"/>
      <c r="V197" s="2"/>
      <c r="W197" s="2"/>
      <c r="X197" s="2"/>
      <c r="Y197" s="2"/>
      <c r="Z197" s="2"/>
    </row>
    <row r="198" spans="1:26" ht="15.75" hidden="1" customHeight="1" x14ac:dyDescent="0.3">
      <c r="A198" s="349"/>
      <c r="B198" s="2"/>
      <c r="C198" s="2"/>
      <c r="D198" s="2"/>
      <c r="E198" s="2"/>
      <c r="F198" s="2"/>
      <c r="G198" s="2"/>
      <c r="H198" s="2"/>
      <c r="I198" s="2"/>
      <c r="J198" s="2"/>
      <c r="K198" s="2"/>
      <c r="L198" s="2"/>
      <c r="M198" s="2"/>
      <c r="N198" s="349"/>
      <c r="O198" s="2"/>
      <c r="P198" s="2"/>
      <c r="Q198" s="2"/>
      <c r="R198" s="2"/>
      <c r="S198" s="349"/>
      <c r="T198" s="2"/>
      <c r="U198" s="2"/>
      <c r="V198" s="2"/>
      <c r="W198" s="2"/>
      <c r="X198" s="2"/>
      <c r="Y198" s="2"/>
      <c r="Z198" s="2"/>
    </row>
    <row r="199" spans="1:26" ht="15.75" hidden="1" customHeight="1" x14ac:dyDescent="0.3">
      <c r="A199" s="349"/>
      <c r="B199" s="2"/>
      <c r="C199" s="2"/>
      <c r="D199" s="2"/>
      <c r="E199" s="2"/>
      <c r="F199" s="2"/>
      <c r="G199" s="2"/>
      <c r="H199" s="2"/>
      <c r="I199" s="2"/>
      <c r="J199" s="2"/>
      <c r="K199" s="2"/>
      <c r="L199" s="2"/>
      <c r="M199" s="2"/>
      <c r="N199" s="349"/>
      <c r="O199" s="2"/>
      <c r="P199" s="2"/>
      <c r="Q199" s="2"/>
      <c r="R199" s="2"/>
      <c r="S199" s="349"/>
      <c r="T199" s="2"/>
      <c r="U199" s="2"/>
      <c r="V199" s="2"/>
      <c r="W199" s="2"/>
      <c r="X199" s="2"/>
      <c r="Y199" s="2"/>
      <c r="Z199" s="2"/>
    </row>
    <row r="200" spans="1:26" ht="15.75" hidden="1" customHeight="1" x14ac:dyDescent="0.3">
      <c r="A200" s="349"/>
      <c r="B200" s="2"/>
      <c r="C200" s="2"/>
      <c r="D200" s="2"/>
      <c r="E200" s="2"/>
      <c r="F200" s="2"/>
      <c r="G200" s="2"/>
      <c r="H200" s="2"/>
      <c r="I200" s="2"/>
      <c r="J200" s="2"/>
      <c r="K200" s="2"/>
      <c r="L200" s="2"/>
      <c r="M200" s="2"/>
      <c r="N200" s="349"/>
      <c r="O200" s="2"/>
      <c r="P200" s="2"/>
      <c r="Q200" s="2"/>
      <c r="R200" s="2"/>
      <c r="S200" s="349"/>
      <c r="T200" s="2"/>
      <c r="U200" s="2"/>
      <c r="V200" s="2"/>
      <c r="W200" s="2"/>
      <c r="X200" s="2"/>
      <c r="Y200" s="2"/>
      <c r="Z200" s="2"/>
    </row>
    <row r="201" spans="1:26" ht="15.75" hidden="1" customHeight="1" x14ac:dyDescent="0.3">
      <c r="A201" s="349"/>
      <c r="B201" s="2"/>
      <c r="C201" s="2"/>
      <c r="D201" s="2"/>
      <c r="E201" s="2"/>
      <c r="F201" s="2"/>
      <c r="G201" s="2"/>
      <c r="H201" s="2"/>
      <c r="I201" s="2"/>
      <c r="J201" s="2"/>
      <c r="K201" s="2"/>
      <c r="L201" s="2"/>
      <c r="M201" s="2"/>
      <c r="N201" s="349"/>
      <c r="O201" s="2"/>
      <c r="P201" s="2"/>
      <c r="Q201" s="2"/>
      <c r="R201" s="2"/>
      <c r="S201" s="349"/>
      <c r="T201" s="2"/>
      <c r="U201" s="2"/>
      <c r="V201" s="2"/>
      <c r="W201" s="2"/>
      <c r="X201" s="2"/>
      <c r="Y201" s="2"/>
      <c r="Z201" s="2"/>
    </row>
    <row r="202" spans="1:26" ht="15.75" hidden="1" customHeight="1" x14ac:dyDescent="0.3">
      <c r="A202" s="349"/>
      <c r="B202" s="2"/>
      <c r="C202" s="2"/>
      <c r="D202" s="2"/>
      <c r="E202" s="2"/>
      <c r="F202" s="2"/>
      <c r="G202" s="2"/>
      <c r="H202" s="2"/>
      <c r="I202" s="2"/>
      <c r="J202" s="2"/>
      <c r="K202" s="2"/>
      <c r="L202" s="2"/>
      <c r="M202" s="2"/>
      <c r="N202" s="349"/>
      <c r="O202" s="2"/>
      <c r="P202" s="2"/>
      <c r="Q202" s="2"/>
      <c r="R202" s="2"/>
      <c r="S202" s="349"/>
      <c r="T202" s="2"/>
      <c r="U202" s="2"/>
      <c r="V202" s="2"/>
      <c r="W202" s="2"/>
      <c r="X202" s="2"/>
      <c r="Y202" s="2"/>
      <c r="Z202" s="2"/>
    </row>
    <row r="203" spans="1:26" ht="15.75" hidden="1" customHeight="1" x14ac:dyDescent="0.3">
      <c r="A203" s="349"/>
      <c r="B203" s="2"/>
      <c r="C203" s="2"/>
      <c r="D203" s="2"/>
      <c r="E203" s="2"/>
      <c r="F203" s="2"/>
      <c r="G203" s="2"/>
      <c r="H203" s="2"/>
      <c r="I203" s="2"/>
      <c r="J203" s="2"/>
      <c r="K203" s="2"/>
      <c r="L203" s="2"/>
      <c r="M203" s="2"/>
      <c r="N203" s="349"/>
      <c r="O203" s="2"/>
      <c r="P203" s="2"/>
      <c r="Q203" s="2"/>
      <c r="R203" s="2"/>
      <c r="S203" s="349"/>
      <c r="T203" s="2"/>
      <c r="U203" s="2"/>
      <c r="V203" s="2"/>
      <c r="W203" s="2"/>
      <c r="X203" s="2"/>
      <c r="Y203" s="2"/>
      <c r="Z203" s="2"/>
    </row>
    <row r="204" spans="1:26" ht="15.75" hidden="1" customHeight="1" x14ac:dyDescent="0.3">
      <c r="A204" s="349"/>
      <c r="B204" s="2"/>
      <c r="C204" s="2"/>
      <c r="D204" s="2"/>
      <c r="E204" s="2"/>
      <c r="F204" s="2"/>
      <c r="G204" s="2"/>
      <c r="H204" s="2"/>
      <c r="I204" s="2"/>
      <c r="J204" s="2"/>
      <c r="K204" s="2"/>
      <c r="L204" s="2"/>
      <c r="M204" s="2"/>
      <c r="N204" s="349"/>
      <c r="O204" s="2"/>
      <c r="P204" s="2"/>
      <c r="Q204" s="2"/>
      <c r="R204" s="2"/>
      <c r="S204" s="349"/>
      <c r="T204" s="2"/>
      <c r="U204" s="2"/>
      <c r="V204" s="2"/>
      <c r="W204" s="2"/>
      <c r="X204" s="2"/>
      <c r="Y204" s="2"/>
      <c r="Z204" s="2"/>
    </row>
    <row r="205" spans="1:26" ht="15.75" hidden="1" customHeight="1" x14ac:dyDescent="0.3">
      <c r="A205" s="349"/>
      <c r="B205" s="2"/>
      <c r="C205" s="2"/>
      <c r="D205" s="2"/>
      <c r="E205" s="2"/>
      <c r="F205" s="2"/>
      <c r="G205" s="2"/>
      <c r="H205" s="2"/>
      <c r="I205" s="2"/>
      <c r="J205" s="2"/>
      <c r="K205" s="2"/>
      <c r="L205" s="2"/>
      <c r="M205" s="2"/>
      <c r="N205" s="349"/>
      <c r="O205" s="2"/>
      <c r="P205" s="2"/>
      <c r="Q205" s="2"/>
      <c r="R205" s="2"/>
      <c r="S205" s="349"/>
      <c r="T205" s="2"/>
      <c r="U205" s="2"/>
      <c r="V205" s="2"/>
      <c r="W205" s="2"/>
      <c r="X205" s="2"/>
      <c r="Y205" s="2"/>
      <c r="Z205" s="2"/>
    </row>
    <row r="206" spans="1:26" ht="15.75" hidden="1" customHeight="1" x14ac:dyDescent="0.3">
      <c r="A206" s="349"/>
      <c r="B206" s="2"/>
      <c r="C206" s="2"/>
      <c r="D206" s="2"/>
      <c r="E206" s="2"/>
      <c r="F206" s="2"/>
      <c r="G206" s="2"/>
      <c r="H206" s="2"/>
      <c r="I206" s="2"/>
      <c r="J206" s="2"/>
      <c r="K206" s="2"/>
      <c r="L206" s="2"/>
      <c r="M206" s="2"/>
      <c r="N206" s="349"/>
      <c r="O206" s="2"/>
      <c r="P206" s="2"/>
      <c r="Q206" s="2"/>
      <c r="R206" s="2"/>
      <c r="S206" s="349"/>
      <c r="T206" s="2"/>
      <c r="U206" s="2"/>
      <c r="V206" s="2"/>
      <c r="W206" s="2"/>
      <c r="X206" s="2"/>
      <c r="Y206" s="2"/>
      <c r="Z206" s="2"/>
    </row>
    <row r="207" spans="1:26" ht="15.75" hidden="1" customHeight="1" x14ac:dyDescent="0.3">
      <c r="A207" s="349"/>
      <c r="B207" s="2"/>
      <c r="C207" s="2"/>
      <c r="D207" s="2"/>
      <c r="E207" s="2"/>
      <c r="F207" s="2"/>
      <c r="G207" s="2"/>
      <c r="H207" s="2"/>
      <c r="I207" s="2"/>
      <c r="J207" s="2"/>
      <c r="K207" s="2"/>
      <c r="L207" s="2"/>
      <c r="M207" s="2"/>
      <c r="N207" s="349"/>
      <c r="O207" s="2"/>
      <c r="P207" s="2"/>
      <c r="Q207" s="2"/>
      <c r="R207" s="2"/>
      <c r="S207" s="349"/>
      <c r="T207" s="2"/>
      <c r="U207" s="2"/>
      <c r="V207" s="2"/>
      <c r="W207" s="2"/>
      <c r="X207" s="2"/>
      <c r="Y207" s="2"/>
      <c r="Z207" s="2"/>
    </row>
    <row r="208" spans="1:26" ht="15.75" hidden="1" customHeight="1" x14ac:dyDescent="0.3">
      <c r="A208" s="349"/>
      <c r="B208" s="2"/>
      <c r="C208" s="2"/>
      <c r="D208" s="2"/>
      <c r="E208" s="2"/>
      <c r="F208" s="2"/>
      <c r="G208" s="2"/>
      <c r="H208" s="2"/>
      <c r="I208" s="2"/>
      <c r="J208" s="2"/>
      <c r="K208" s="2"/>
      <c r="L208" s="2"/>
      <c r="M208" s="2"/>
      <c r="N208" s="349"/>
      <c r="O208" s="2"/>
      <c r="P208" s="2"/>
      <c r="Q208" s="2"/>
      <c r="R208" s="2"/>
      <c r="S208" s="349"/>
      <c r="T208" s="2"/>
      <c r="U208" s="2"/>
      <c r="V208" s="2"/>
      <c r="W208" s="2"/>
      <c r="X208" s="2"/>
      <c r="Y208" s="2"/>
      <c r="Z208" s="2"/>
    </row>
    <row r="209" spans="1:26" ht="15.75" hidden="1" customHeight="1" x14ac:dyDescent="0.3">
      <c r="A209" s="349"/>
      <c r="B209" s="2"/>
      <c r="C209" s="2"/>
      <c r="D209" s="2"/>
      <c r="E209" s="2"/>
      <c r="F209" s="2"/>
      <c r="G209" s="2"/>
      <c r="H209" s="2"/>
      <c r="I209" s="2"/>
      <c r="J209" s="2"/>
      <c r="K209" s="2"/>
      <c r="L209" s="2"/>
      <c r="M209" s="2"/>
      <c r="N209" s="349"/>
      <c r="O209" s="2"/>
      <c r="P209" s="2"/>
      <c r="Q209" s="2"/>
      <c r="R209" s="2"/>
      <c r="S209" s="349"/>
      <c r="T209" s="2"/>
      <c r="U209" s="2"/>
      <c r="V209" s="2"/>
      <c r="W209" s="2"/>
      <c r="X209" s="2"/>
      <c r="Y209" s="2"/>
      <c r="Z209" s="2"/>
    </row>
    <row r="210" spans="1:26" ht="15.75" hidden="1" customHeight="1" x14ac:dyDescent="0.3">
      <c r="A210" s="349"/>
      <c r="B210" s="2"/>
      <c r="C210" s="2"/>
      <c r="D210" s="2"/>
      <c r="E210" s="2"/>
      <c r="F210" s="2"/>
      <c r="G210" s="2"/>
      <c r="H210" s="2"/>
      <c r="I210" s="2"/>
      <c r="J210" s="2"/>
      <c r="K210" s="2"/>
      <c r="L210" s="2"/>
      <c r="M210" s="2"/>
      <c r="N210" s="349"/>
      <c r="O210" s="2"/>
      <c r="P210" s="2"/>
      <c r="Q210" s="2"/>
      <c r="R210" s="2"/>
      <c r="S210" s="349"/>
      <c r="T210" s="2"/>
      <c r="U210" s="2"/>
      <c r="V210" s="2"/>
      <c r="W210" s="2"/>
      <c r="X210" s="2"/>
      <c r="Y210" s="2"/>
      <c r="Z210" s="2"/>
    </row>
    <row r="211" spans="1:26" ht="15.75" hidden="1" customHeight="1" x14ac:dyDescent="0.3">
      <c r="A211" s="349"/>
      <c r="B211" s="2"/>
      <c r="C211" s="2"/>
      <c r="D211" s="2"/>
      <c r="E211" s="2"/>
      <c r="F211" s="2"/>
      <c r="G211" s="2"/>
      <c r="H211" s="2"/>
      <c r="I211" s="2"/>
      <c r="J211" s="2"/>
      <c r="K211" s="2"/>
      <c r="L211" s="2"/>
      <c r="M211" s="2"/>
      <c r="N211" s="349"/>
      <c r="O211" s="2"/>
      <c r="P211" s="2"/>
      <c r="Q211" s="2"/>
      <c r="R211" s="2"/>
      <c r="S211" s="349"/>
      <c r="T211" s="2"/>
      <c r="U211" s="2"/>
      <c r="V211" s="2"/>
      <c r="W211" s="2"/>
      <c r="X211" s="2"/>
      <c r="Y211" s="2"/>
      <c r="Z211" s="2"/>
    </row>
    <row r="212" spans="1:26" ht="15.75" hidden="1" customHeight="1" x14ac:dyDescent="0.3">
      <c r="A212" s="349"/>
      <c r="B212" s="2"/>
      <c r="C212" s="2"/>
      <c r="D212" s="2"/>
      <c r="E212" s="2"/>
      <c r="F212" s="2"/>
      <c r="G212" s="2"/>
      <c r="H212" s="2"/>
      <c r="I212" s="2"/>
      <c r="J212" s="2"/>
      <c r="K212" s="2"/>
      <c r="L212" s="2"/>
      <c r="M212" s="2"/>
      <c r="N212" s="349"/>
      <c r="O212" s="2"/>
      <c r="P212" s="2"/>
      <c r="Q212" s="2"/>
      <c r="R212" s="2"/>
      <c r="S212" s="349"/>
      <c r="T212" s="2"/>
      <c r="U212" s="2"/>
      <c r="V212" s="2"/>
      <c r="W212" s="2"/>
      <c r="X212" s="2"/>
      <c r="Y212" s="2"/>
      <c r="Z212" s="2"/>
    </row>
    <row r="213" spans="1:26" ht="15.75" hidden="1" customHeight="1" x14ac:dyDescent="0.3">
      <c r="A213" s="349"/>
      <c r="B213" s="2"/>
      <c r="C213" s="2"/>
      <c r="D213" s="2"/>
      <c r="E213" s="2"/>
      <c r="F213" s="2"/>
      <c r="G213" s="2"/>
      <c r="H213" s="2"/>
      <c r="I213" s="2"/>
      <c r="J213" s="2"/>
      <c r="K213" s="2"/>
      <c r="L213" s="2"/>
      <c r="M213" s="2"/>
      <c r="N213" s="349"/>
      <c r="O213" s="2"/>
      <c r="P213" s="2"/>
      <c r="Q213" s="2"/>
      <c r="R213" s="2"/>
      <c r="S213" s="349"/>
      <c r="T213" s="2"/>
      <c r="U213" s="2"/>
      <c r="V213" s="2"/>
      <c r="W213" s="2"/>
      <c r="X213" s="2"/>
      <c r="Y213" s="2"/>
      <c r="Z213" s="2"/>
    </row>
    <row r="214" spans="1:26" ht="15.75" hidden="1" customHeight="1" x14ac:dyDescent="0.3">
      <c r="A214" s="349"/>
      <c r="B214" s="2"/>
      <c r="C214" s="2"/>
      <c r="D214" s="2"/>
      <c r="E214" s="2"/>
      <c r="F214" s="2"/>
      <c r="G214" s="2"/>
      <c r="H214" s="2"/>
      <c r="I214" s="2"/>
      <c r="J214" s="2"/>
      <c r="K214" s="2"/>
      <c r="L214" s="2"/>
      <c r="M214" s="2"/>
      <c r="N214" s="349"/>
      <c r="O214" s="2"/>
      <c r="P214" s="2"/>
      <c r="Q214" s="2"/>
      <c r="R214" s="2"/>
      <c r="S214" s="349"/>
      <c r="T214" s="2"/>
      <c r="U214" s="2"/>
      <c r="V214" s="2"/>
      <c r="W214" s="2"/>
      <c r="X214" s="2"/>
      <c r="Y214" s="2"/>
      <c r="Z214" s="2"/>
    </row>
    <row r="215" spans="1:26" ht="15.75" hidden="1" customHeight="1" x14ac:dyDescent="0.3">
      <c r="A215" s="349"/>
      <c r="B215" s="2"/>
      <c r="C215" s="2"/>
      <c r="D215" s="2"/>
      <c r="E215" s="2"/>
      <c r="F215" s="2"/>
      <c r="G215" s="2"/>
      <c r="H215" s="2"/>
      <c r="I215" s="2"/>
      <c r="J215" s="2"/>
      <c r="K215" s="2"/>
      <c r="L215" s="2"/>
      <c r="M215" s="2"/>
      <c r="N215" s="349"/>
      <c r="O215" s="2"/>
      <c r="P215" s="2"/>
      <c r="Q215" s="2"/>
      <c r="R215" s="2"/>
      <c r="S215" s="349"/>
      <c r="T215" s="2"/>
      <c r="U215" s="2"/>
      <c r="V215" s="2"/>
      <c r="W215" s="2"/>
      <c r="X215" s="2"/>
      <c r="Y215" s="2"/>
      <c r="Z215" s="2"/>
    </row>
    <row r="216" spans="1:26" ht="15.75" hidden="1" customHeight="1" x14ac:dyDescent="0.3">
      <c r="A216" s="349"/>
      <c r="B216" s="2"/>
      <c r="C216" s="2"/>
      <c r="D216" s="2"/>
      <c r="E216" s="2"/>
      <c r="F216" s="2"/>
      <c r="G216" s="2"/>
      <c r="H216" s="2"/>
      <c r="I216" s="2"/>
      <c r="J216" s="2"/>
      <c r="K216" s="2"/>
      <c r="L216" s="2"/>
      <c r="M216" s="2"/>
      <c r="N216" s="349"/>
      <c r="O216" s="2"/>
      <c r="P216" s="2"/>
      <c r="Q216" s="2"/>
      <c r="R216" s="2"/>
      <c r="S216" s="349"/>
      <c r="T216" s="2"/>
      <c r="U216" s="2"/>
      <c r="V216" s="2"/>
      <c r="W216" s="2"/>
      <c r="X216" s="2"/>
      <c r="Y216" s="2"/>
      <c r="Z216" s="2"/>
    </row>
    <row r="217" spans="1:26" ht="15.75" hidden="1" customHeight="1" x14ac:dyDescent="0.3">
      <c r="A217" s="349"/>
      <c r="B217" s="2"/>
      <c r="C217" s="2"/>
      <c r="D217" s="2"/>
      <c r="E217" s="2"/>
      <c r="F217" s="2"/>
      <c r="G217" s="2"/>
      <c r="H217" s="2"/>
      <c r="I217" s="2"/>
      <c r="J217" s="2"/>
      <c r="K217" s="2"/>
      <c r="L217" s="2"/>
      <c r="M217" s="2"/>
      <c r="N217" s="349"/>
      <c r="O217" s="2"/>
      <c r="P217" s="2"/>
      <c r="Q217" s="2"/>
      <c r="R217" s="2"/>
      <c r="S217" s="349"/>
      <c r="T217" s="2"/>
      <c r="U217" s="2"/>
      <c r="V217" s="2"/>
      <c r="W217" s="2"/>
      <c r="X217" s="2"/>
      <c r="Y217" s="2"/>
      <c r="Z217" s="2"/>
    </row>
    <row r="218" spans="1:26" ht="15.75" hidden="1" customHeight="1" x14ac:dyDescent="0.3">
      <c r="A218" s="349"/>
      <c r="B218" s="2"/>
      <c r="C218" s="2"/>
      <c r="D218" s="2"/>
      <c r="E218" s="2"/>
      <c r="F218" s="2"/>
      <c r="G218" s="2"/>
      <c r="H218" s="2"/>
      <c r="I218" s="2"/>
      <c r="J218" s="2"/>
      <c r="K218" s="2"/>
      <c r="L218" s="2"/>
      <c r="M218" s="2"/>
      <c r="N218" s="349"/>
      <c r="O218" s="2"/>
      <c r="P218" s="2"/>
      <c r="Q218" s="2"/>
      <c r="R218" s="2"/>
      <c r="S218" s="349"/>
      <c r="T218" s="2"/>
      <c r="U218" s="2"/>
      <c r="V218" s="2"/>
      <c r="W218" s="2"/>
      <c r="X218" s="2"/>
      <c r="Y218" s="2"/>
      <c r="Z218" s="2"/>
    </row>
    <row r="219" spans="1:26" ht="15.75" hidden="1" customHeight="1" x14ac:dyDescent="0.3">
      <c r="A219" s="349"/>
      <c r="B219" s="2"/>
      <c r="C219" s="2"/>
      <c r="D219" s="2"/>
      <c r="E219" s="2"/>
      <c r="F219" s="2"/>
      <c r="G219" s="2"/>
      <c r="H219" s="2"/>
      <c r="I219" s="2"/>
      <c r="J219" s="2"/>
      <c r="K219" s="2"/>
      <c r="L219" s="2"/>
      <c r="M219" s="2"/>
      <c r="N219" s="349"/>
      <c r="O219" s="2"/>
      <c r="P219" s="2"/>
      <c r="Q219" s="2"/>
      <c r="R219" s="2"/>
      <c r="S219" s="349"/>
      <c r="T219" s="2"/>
      <c r="U219" s="2"/>
      <c r="V219" s="2"/>
      <c r="W219" s="2"/>
      <c r="X219" s="2"/>
      <c r="Y219" s="2"/>
      <c r="Z219" s="2"/>
    </row>
    <row r="220" spans="1:26" ht="15.75" hidden="1" customHeight="1" x14ac:dyDescent="0.3">
      <c r="A220" s="349"/>
      <c r="B220" s="2"/>
      <c r="C220" s="2"/>
      <c r="D220" s="2"/>
      <c r="E220" s="2"/>
      <c r="F220" s="2"/>
      <c r="G220" s="2"/>
      <c r="H220" s="2"/>
      <c r="I220" s="2"/>
      <c r="J220" s="2"/>
      <c r="K220" s="2"/>
      <c r="L220" s="2"/>
      <c r="M220" s="2"/>
      <c r="N220" s="349"/>
      <c r="O220" s="2"/>
      <c r="P220" s="2"/>
      <c r="Q220" s="2"/>
      <c r="R220" s="2"/>
      <c r="S220" s="349"/>
      <c r="T220" s="2"/>
      <c r="U220" s="2"/>
      <c r="V220" s="2"/>
      <c r="W220" s="2"/>
      <c r="X220" s="2"/>
      <c r="Y220" s="2"/>
      <c r="Z220" s="2"/>
    </row>
    <row r="221" spans="1:26" ht="15.75" hidden="1" customHeight="1" x14ac:dyDescent="0.3">
      <c r="A221" s="349"/>
      <c r="B221" s="2"/>
      <c r="C221" s="2"/>
      <c r="D221" s="2"/>
      <c r="E221" s="2"/>
      <c r="F221" s="2"/>
      <c r="G221" s="2"/>
      <c r="H221" s="2"/>
      <c r="I221" s="2"/>
      <c r="J221" s="2"/>
      <c r="K221" s="2"/>
      <c r="L221" s="2"/>
      <c r="M221" s="2"/>
      <c r="N221" s="349"/>
      <c r="O221" s="2"/>
      <c r="P221" s="2"/>
      <c r="Q221" s="2"/>
      <c r="R221" s="2"/>
      <c r="S221" s="349"/>
      <c r="T221" s="2"/>
      <c r="U221" s="2"/>
      <c r="V221" s="2"/>
      <c r="W221" s="2"/>
      <c r="X221" s="2"/>
      <c r="Y221" s="2"/>
      <c r="Z221" s="2"/>
    </row>
    <row r="222" spans="1:26" ht="15.75" hidden="1" customHeight="1" x14ac:dyDescent="0.3">
      <c r="A222" s="349"/>
      <c r="B222" s="2"/>
      <c r="C222" s="2"/>
      <c r="D222" s="2"/>
      <c r="E222" s="2"/>
      <c r="F222" s="2"/>
      <c r="G222" s="2"/>
      <c r="H222" s="2"/>
      <c r="I222" s="2"/>
      <c r="J222" s="2"/>
      <c r="K222" s="2"/>
      <c r="L222" s="2"/>
      <c r="M222" s="2"/>
      <c r="N222" s="349"/>
      <c r="O222" s="2"/>
      <c r="P222" s="2"/>
      <c r="Q222" s="2"/>
      <c r="R222" s="2"/>
      <c r="S222" s="349"/>
      <c r="T222" s="2"/>
      <c r="U222" s="2"/>
      <c r="V222" s="2"/>
      <c r="W222" s="2"/>
      <c r="X222" s="2"/>
      <c r="Y222" s="2"/>
      <c r="Z222" s="2"/>
    </row>
    <row r="223" spans="1:26" ht="15.75" hidden="1" customHeight="1" x14ac:dyDescent="0.3">
      <c r="A223" s="349"/>
      <c r="B223" s="2"/>
      <c r="C223" s="2"/>
      <c r="D223" s="2"/>
      <c r="E223" s="2"/>
      <c r="F223" s="2"/>
      <c r="G223" s="2"/>
      <c r="H223" s="2"/>
      <c r="I223" s="2"/>
      <c r="J223" s="2"/>
      <c r="K223" s="2"/>
      <c r="L223" s="2"/>
      <c r="M223" s="2"/>
      <c r="N223" s="349"/>
      <c r="O223" s="2"/>
      <c r="P223" s="2"/>
      <c r="Q223" s="2"/>
      <c r="R223" s="2"/>
      <c r="S223" s="349"/>
      <c r="T223" s="2"/>
      <c r="U223" s="2"/>
      <c r="V223" s="2"/>
      <c r="W223" s="2"/>
      <c r="X223" s="2"/>
      <c r="Y223" s="2"/>
      <c r="Z223" s="2"/>
    </row>
    <row r="224" spans="1:26" ht="15.75" hidden="1" customHeight="1" x14ac:dyDescent="0.3">
      <c r="A224" s="349"/>
      <c r="B224" s="2"/>
      <c r="C224" s="2"/>
      <c r="D224" s="2"/>
      <c r="E224" s="2"/>
      <c r="F224" s="2"/>
      <c r="G224" s="2"/>
      <c r="H224" s="2"/>
      <c r="I224" s="2"/>
      <c r="J224" s="2"/>
      <c r="K224" s="2"/>
      <c r="L224" s="2"/>
      <c r="M224" s="2"/>
      <c r="N224" s="349"/>
      <c r="O224" s="2"/>
      <c r="P224" s="2"/>
      <c r="Q224" s="2"/>
      <c r="R224" s="2"/>
      <c r="S224" s="349"/>
      <c r="T224" s="2"/>
      <c r="U224" s="2"/>
      <c r="V224" s="2"/>
      <c r="W224" s="2"/>
      <c r="X224" s="2"/>
      <c r="Y224" s="2"/>
      <c r="Z224" s="2"/>
    </row>
    <row r="225" spans="1:26" ht="15.75" hidden="1" customHeight="1" x14ac:dyDescent="0.3">
      <c r="A225" s="349"/>
      <c r="B225" s="2"/>
      <c r="C225" s="2"/>
      <c r="D225" s="2"/>
      <c r="E225" s="2"/>
      <c r="F225" s="2"/>
      <c r="G225" s="2"/>
      <c r="H225" s="2"/>
      <c r="I225" s="2"/>
      <c r="J225" s="2"/>
      <c r="K225" s="2"/>
      <c r="L225" s="2"/>
      <c r="M225" s="2"/>
      <c r="N225" s="349"/>
      <c r="O225" s="2"/>
      <c r="P225" s="2"/>
      <c r="Q225" s="2"/>
      <c r="R225" s="2"/>
      <c r="S225" s="349"/>
      <c r="T225" s="2"/>
      <c r="U225" s="2"/>
      <c r="V225" s="2"/>
      <c r="W225" s="2"/>
      <c r="X225" s="2"/>
      <c r="Y225" s="2"/>
      <c r="Z225" s="2"/>
    </row>
    <row r="226" spans="1:26" ht="15.75" hidden="1" customHeight="1" x14ac:dyDescent="0.3">
      <c r="A226" s="349"/>
      <c r="B226" s="2"/>
      <c r="C226" s="2"/>
      <c r="D226" s="2"/>
      <c r="E226" s="2"/>
      <c r="F226" s="2"/>
      <c r="G226" s="2"/>
      <c r="H226" s="2"/>
      <c r="I226" s="2"/>
      <c r="J226" s="2"/>
      <c r="K226" s="2"/>
      <c r="L226" s="2"/>
      <c r="M226" s="2"/>
      <c r="N226" s="349"/>
      <c r="O226" s="2"/>
      <c r="P226" s="2"/>
      <c r="Q226" s="2"/>
      <c r="R226" s="2"/>
      <c r="S226" s="349"/>
      <c r="T226" s="2"/>
      <c r="U226" s="2"/>
      <c r="V226" s="2"/>
      <c r="W226" s="2"/>
      <c r="X226" s="2"/>
      <c r="Y226" s="2"/>
      <c r="Z226" s="2"/>
    </row>
    <row r="227" spans="1:26" ht="15.75" hidden="1" customHeight="1" x14ac:dyDescent="0.3">
      <c r="A227" s="349"/>
      <c r="B227" s="2"/>
      <c r="C227" s="2"/>
      <c r="D227" s="2"/>
      <c r="E227" s="2"/>
      <c r="F227" s="2"/>
      <c r="G227" s="2"/>
      <c r="H227" s="2"/>
      <c r="I227" s="2"/>
      <c r="J227" s="2"/>
      <c r="K227" s="2"/>
      <c r="L227" s="2"/>
      <c r="M227" s="2"/>
      <c r="N227" s="349"/>
      <c r="O227" s="2"/>
      <c r="P227" s="2"/>
      <c r="Q227" s="2"/>
      <c r="R227" s="2"/>
      <c r="S227" s="349"/>
      <c r="T227" s="2"/>
      <c r="U227" s="2"/>
      <c r="V227" s="2"/>
      <c r="W227" s="2"/>
      <c r="X227" s="2"/>
      <c r="Y227" s="2"/>
      <c r="Z227" s="2"/>
    </row>
    <row r="228" spans="1:26" ht="15.75" hidden="1" customHeight="1" x14ac:dyDescent="0.3">
      <c r="A228" s="349"/>
      <c r="B228" s="2"/>
      <c r="C228" s="2"/>
      <c r="D228" s="2"/>
      <c r="E228" s="2"/>
      <c r="F228" s="2"/>
      <c r="G228" s="2"/>
      <c r="H228" s="2"/>
      <c r="I228" s="2"/>
      <c r="J228" s="2"/>
      <c r="K228" s="2"/>
      <c r="L228" s="2"/>
      <c r="M228" s="2"/>
      <c r="N228" s="349"/>
      <c r="O228" s="2"/>
      <c r="P228" s="2"/>
      <c r="Q228" s="2"/>
      <c r="R228" s="2"/>
      <c r="S228" s="349"/>
      <c r="T228" s="2"/>
      <c r="U228" s="2"/>
      <c r="V228" s="2"/>
      <c r="W228" s="2"/>
      <c r="X228" s="2"/>
      <c r="Y228" s="2"/>
      <c r="Z228" s="2"/>
    </row>
    <row r="229" spans="1:26" ht="15.75" hidden="1" customHeight="1" x14ac:dyDescent="0.3">
      <c r="A229" s="349"/>
      <c r="B229" s="2"/>
      <c r="C229" s="2"/>
      <c r="D229" s="2"/>
      <c r="E229" s="2"/>
      <c r="F229" s="2"/>
      <c r="G229" s="2"/>
      <c r="H229" s="2"/>
      <c r="I229" s="2"/>
      <c r="J229" s="2"/>
      <c r="K229" s="2"/>
      <c r="L229" s="2"/>
      <c r="M229" s="2"/>
      <c r="N229" s="349"/>
      <c r="O229" s="2"/>
      <c r="P229" s="2"/>
      <c r="Q229" s="2"/>
      <c r="R229" s="2"/>
      <c r="S229" s="349"/>
      <c r="T229" s="2"/>
      <c r="U229" s="2"/>
      <c r="V229" s="2"/>
      <c r="W229" s="2"/>
      <c r="X229" s="2"/>
      <c r="Y229" s="2"/>
      <c r="Z229" s="2"/>
    </row>
    <row r="230" spans="1:26" ht="15.75" hidden="1" customHeight="1" x14ac:dyDescent="0.3">
      <c r="A230" s="349"/>
      <c r="B230" s="2"/>
      <c r="C230" s="2"/>
      <c r="D230" s="2"/>
      <c r="E230" s="2"/>
      <c r="F230" s="2"/>
      <c r="G230" s="2"/>
      <c r="H230" s="2"/>
      <c r="I230" s="2"/>
      <c r="J230" s="2"/>
      <c r="K230" s="2"/>
      <c r="L230" s="2"/>
      <c r="M230" s="2"/>
      <c r="N230" s="349"/>
      <c r="O230" s="2"/>
      <c r="P230" s="2"/>
      <c r="Q230" s="2"/>
      <c r="R230" s="2"/>
      <c r="S230" s="349"/>
      <c r="T230" s="2"/>
      <c r="U230" s="2"/>
      <c r="V230" s="2"/>
      <c r="W230" s="2"/>
      <c r="X230" s="2"/>
      <c r="Y230" s="2"/>
      <c r="Z230" s="2"/>
    </row>
    <row r="231" spans="1:26" ht="15.75" hidden="1" customHeight="1" x14ac:dyDescent="0.3">
      <c r="A231" s="349"/>
      <c r="B231" s="2"/>
      <c r="C231" s="2"/>
      <c r="D231" s="2"/>
      <c r="E231" s="2"/>
      <c r="F231" s="2"/>
      <c r="G231" s="2"/>
      <c r="H231" s="2"/>
      <c r="I231" s="2"/>
      <c r="J231" s="2"/>
      <c r="K231" s="2"/>
      <c r="L231" s="2"/>
      <c r="M231" s="2"/>
      <c r="N231" s="349"/>
      <c r="O231" s="2"/>
      <c r="P231" s="2"/>
      <c r="Q231" s="2"/>
      <c r="R231" s="2"/>
      <c r="S231" s="349"/>
      <c r="T231" s="2"/>
      <c r="U231" s="2"/>
      <c r="V231" s="2"/>
      <c r="W231" s="2"/>
      <c r="X231" s="2"/>
      <c r="Y231" s="2"/>
      <c r="Z231" s="2"/>
    </row>
    <row r="232" spans="1:26" ht="15.75" hidden="1" customHeight="1" x14ac:dyDescent="0.3">
      <c r="A232" s="349"/>
      <c r="B232" s="2"/>
      <c r="C232" s="2"/>
      <c r="D232" s="2"/>
      <c r="E232" s="2"/>
      <c r="F232" s="2"/>
      <c r="G232" s="2"/>
      <c r="H232" s="2"/>
      <c r="I232" s="2"/>
      <c r="J232" s="2"/>
      <c r="K232" s="2"/>
      <c r="L232" s="2"/>
      <c r="M232" s="2"/>
      <c r="N232" s="349"/>
      <c r="O232" s="2"/>
      <c r="P232" s="2"/>
      <c r="Q232" s="2"/>
      <c r="R232" s="2"/>
      <c r="S232" s="349"/>
      <c r="T232" s="2"/>
      <c r="U232" s="2"/>
      <c r="V232" s="2"/>
      <c r="W232" s="2"/>
      <c r="X232" s="2"/>
      <c r="Y232" s="2"/>
      <c r="Z232" s="2"/>
    </row>
    <row r="233" spans="1:26" ht="15.75" hidden="1" customHeight="1" x14ac:dyDescent="0.3">
      <c r="A233" s="349"/>
      <c r="B233" s="2"/>
      <c r="C233" s="2"/>
      <c r="D233" s="2"/>
      <c r="E233" s="2"/>
      <c r="F233" s="2"/>
      <c r="G233" s="2"/>
      <c r="H233" s="2"/>
      <c r="I233" s="2"/>
      <c r="J233" s="2"/>
      <c r="K233" s="2"/>
      <c r="L233" s="2"/>
      <c r="M233" s="2"/>
      <c r="N233" s="349"/>
      <c r="O233" s="2"/>
      <c r="P233" s="2"/>
      <c r="Q233" s="2"/>
      <c r="R233" s="2"/>
      <c r="S233" s="349"/>
      <c r="T233" s="2"/>
      <c r="U233" s="2"/>
      <c r="V233" s="2"/>
      <c r="W233" s="2"/>
      <c r="X233" s="2"/>
      <c r="Y233" s="2"/>
      <c r="Z233" s="2"/>
    </row>
    <row r="234" spans="1:26" ht="15.75" hidden="1" customHeight="1" x14ac:dyDescent="0.3">
      <c r="A234" s="349"/>
      <c r="B234" s="2"/>
      <c r="C234" s="2"/>
      <c r="D234" s="2"/>
      <c r="E234" s="2"/>
      <c r="F234" s="2"/>
      <c r="G234" s="2"/>
      <c r="H234" s="2"/>
      <c r="I234" s="2"/>
      <c r="J234" s="2"/>
      <c r="K234" s="2"/>
      <c r="L234" s="2"/>
      <c r="M234" s="2"/>
      <c r="N234" s="349"/>
      <c r="O234" s="2"/>
      <c r="P234" s="2"/>
      <c r="Q234" s="2"/>
      <c r="R234" s="2"/>
      <c r="S234" s="349"/>
      <c r="T234" s="2"/>
      <c r="U234" s="2"/>
      <c r="V234" s="2"/>
      <c r="W234" s="2"/>
      <c r="X234" s="2"/>
      <c r="Y234" s="2"/>
      <c r="Z234" s="2"/>
    </row>
    <row r="235" spans="1:26" ht="15.75" hidden="1" customHeight="1" x14ac:dyDescent="0.3">
      <c r="A235" s="349"/>
      <c r="B235" s="2"/>
      <c r="C235" s="2"/>
      <c r="D235" s="2"/>
      <c r="E235" s="2"/>
      <c r="F235" s="2"/>
      <c r="G235" s="2"/>
      <c r="H235" s="2"/>
      <c r="I235" s="2"/>
      <c r="J235" s="2"/>
      <c r="K235" s="2"/>
      <c r="L235" s="2"/>
      <c r="M235" s="2"/>
      <c r="N235" s="349"/>
      <c r="O235" s="2"/>
      <c r="P235" s="2"/>
      <c r="Q235" s="2"/>
      <c r="R235" s="2"/>
      <c r="S235" s="349"/>
      <c r="T235" s="2"/>
      <c r="U235" s="2"/>
      <c r="V235" s="2"/>
      <c r="W235" s="2"/>
      <c r="X235" s="2"/>
      <c r="Y235" s="2"/>
      <c r="Z235" s="2"/>
    </row>
    <row r="236" spans="1:26" ht="15.75" hidden="1" customHeight="1" x14ac:dyDescent="0.3">
      <c r="A236" s="349"/>
      <c r="B236" s="2"/>
      <c r="C236" s="2"/>
      <c r="D236" s="2"/>
      <c r="E236" s="2"/>
      <c r="F236" s="2"/>
      <c r="G236" s="2"/>
      <c r="H236" s="2"/>
      <c r="I236" s="2"/>
      <c r="J236" s="2"/>
      <c r="K236" s="2"/>
      <c r="L236" s="2"/>
      <c r="M236" s="2"/>
      <c r="N236" s="349"/>
      <c r="O236" s="2"/>
      <c r="P236" s="2"/>
      <c r="Q236" s="2"/>
      <c r="R236" s="2"/>
      <c r="S236" s="349"/>
      <c r="T236" s="2"/>
      <c r="U236" s="2"/>
      <c r="V236" s="2"/>
      <c r="W236" s="2"/>
      <c r="X236" s="2"/>
      <c r="Y236" s="2"/>
      <c r="Z236" s="2"/>
    </row>
    <row r="237" spans="1:26" ht="15.75" hidden="1" customHeight="1" x14ac:dyDescent="0.3">
      <c r="A237" s="349"/>
      <c r="B237" s="2"/>
      <c r="C237" s="2"/>
      <c r="D237" s="2"/>
      <c r="E237" s="2"/>
      <c r="F237" s="2"/>
      <c r="G237" s="2"/>
      <c r="H237" s="2"/>
      <c r="I237" s="2"/>
      <c r="J237" s="2"/>
      <c r="K237" s="2"/>
      <c r="L237" s="2"/>
      <c r="M237" s="2"/>
      <c r="N237" s="349"/>
      <c r="O237" s="2"/>
      <c r="P237" s="2"/>
      <c r="Q237" s="2"/>
      <c r="R237" s="2"/>
      <c r="S237" s="349"/>
      <c r="T237" s="2"/>
      <c r="U237" s="2"/>
      <c r="V237" s="2"/>
      <c r="W237" s="2"/>
      <c r="X237" s="2"/>
      <c r="Y237" s="2"/>
      <c r="Z237" s="2"/>
    </row>
  </sheetData>
  <mergeCells count="55">
    <mergeCell ref="B16:E16"/>
    <mergeCell ref="B11:E11"/>
    <mergeCell ref="B12:E12"/>
    <mergeCell ref="B13:E13"/>
    <mergeCell ref="B14:E14"/>
    <mergeCell ref="B15:E15"/>
    <mergeCell ref="I33:M33"/>
    <mergeCell ref="I34:M34"/>
    <mergeCell ref="I35:M35"/>
    <mergeCell ref="I37:M39"/>
    <mergeCell ref="B17:E17"/>
    <mergeCell ref="B18:E18"/>
    <mergeCell ref="B30:G35"/>
    <mergeCell ref="B22:E22"/>
    <mergeCell ref="B23:E24"/>
    <mergeCell ref="B19:E19"/>
    <mergeCell ref="B20:E20"/>
    <mergeCell ref="F16:M16"/>
    <mergeCell ref="N20:N21"/>
    <mergeCell ref="O22:O23"/>
    <mergeCell ref="L23:M24"/>
    <mergeCell ref="I26:M28"/>
    <mergeCell ref="O28:R29"/>
    <mergeCell ref="I29:M31"/>
    <mergeCell ref="F22:M22"/>
    <mergeCell ref="N22:N23"/>
    <mergeCell ref="G23:K23"/>
    <mergeCell ref="G24:K24"/>
    <mergeCell ref="F17:M17"/>
    <mergeCell ref="F18:M18"/>
    <mergeCell ref="F19:M19"/>
    <mergeCell ref="F20:M20"/>
    <mergeCell ref="F21:M21"/>
    <mergeCell ref="B1:C4"/>
    <mergeCell ref="D1:R1"/>
    <mergeCell ref="D2:R2"/>
    <mergeCell ref="D3:R3"/>
    <mergeCell ref="D4:K4"/>
    <mergeCell ref="L4:R4"/>
    <mergeCell ref="O20:O21"/>
    <mergeCell ref="B21:E21"/>
    <mergeCell ref="B7:R7"/>
    <mergeCell ref="B10:E10"/>
    <mergeCell ref="F10:M10"/>
    <mergeCell ref="O10:R10"/>
    <mergeCell ref="F11:M11"/>
    <mergeCell ref="N11:N12"/>
    <mergeCell ref="O11:R11"/>
    <mergeCell ref="O12:R12"/>
    <mergeCell ref="F12:M12"/>
    <mergeCell ref="F13:M13"/>
    <mergeCell ref="N13:N15"/>
    <mergeCell ref="O13:O15"/>
    <mergeCell ref="F14:M14"/>
    <mergeCell ref="F15:M15"/>
  </mergeCells>
  <pageMargins left="0.7" right="0.7" top="0.75" bottom="0.75" header="0" footer="0"/>
  <pageSetup scale="55"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LISTAS_1!$E$2:$E$5</xm:f>
          </x14:formula1>
          <xm:sqref>F11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38030"/>
  </sheetPr>
  <dimension ref="A1:K230"/>
  <sheetViews>
    <sheetView showGridLines="0" workbookViewId="0"/>
  </sheetViews>
  <sheetFormatPr baseColWidth="10" defaultColWidth="12.5546875" defaultRowHeight="15" customHeight="1" x14ac:dyDescent="0.3"/>
  <cols>
    <col min="1" max="1" width="5.88671875" customWidth="1"/>
    <col min="2" max="2" width="49.33203125" customWidth="1"/>
    <col min="3" max="3" width="127.33203125" customWidth="1"/>
    <col min="4" max="4" width="10" customWidth="1"/>
    <col min="5" max="6" width="10" hidden="1" customWidth="1"/>
    <col min="7" max="11" width="9.44140625" customWidth="1"/>
  </cols>
  <sheetData>
    <row r="1" spans="1:11" ht="24" customHeight="1" x14ac:dyDescent="0.4">
      <c r="A1" s="286"/>
      <c r="B1" s="287"/>
      <c r="C1" s="288"/>
      <c r="D1" s="288"/>
      <c r="E1" s="288"/>
      <c r="F1" s="288"/>
      <c r="G1" s="288"/>
      <c r="H1" s="288"/>
      <c r="I1" s="288"/>
      <c r="J1" s="288"/>
      <c r="K1" s="288"/>
    </row>
    <row r="2" spans="1:11" ht="24" customHeight="1" x14ac:dyDescent="0.4">
      <c r="A2" s="286"/>
      <c r="B2" s="750" t="s">
        <v>916</v>
      </c>
      <c r="C2" s="474"/>
      <c r="D2" s="288"/>
      <c r="E2" s="288"/>
      <c r="F2" s="288"/>
      <c r="G2" s="288"/>
      <c r="H2" s="288"/>
      <c r="I2" s="288"/>
      <c r="J2" s="288"/>
      <c r="K2" s="288"/>
    </row>
    <row r="3" spans="1:11" ht="24" customHeight="1" x14ac:dyDescent="0.4">
      <c r="A3" s="286"/>
      <c r="B3" s="288"/>
      <c r="C3" s="288"/>
      <c r="D3" s="288"/>
      <c r="E3" s="288"/>
      <c r="F3" s="288"/>
      <c r="G3" s="288"/>
      <c r="H3" s="288"/>
      <c r="I3" s="288"/>
      <c r="J3" s="288"/>
      <c r="K3" s="288"/>
    </row>
    <row r="4" spans="1:11" ht="24" customHeight="1" x14ac:dyDescent="0.4">
      <c r="A4" s="286"/>
      <c r="B4" s="289" t="s">
        <v>917</v>
      </c>
      <c r="C4" s="290" t="s">
        <v>918</v>
      </c>
      <c r="D4" s="291"/>
      <c r="E4" s="288"/>
      <c r="F4" s="288"/>
      <c r="G4" s="288"/>
      <c r="H4" s="288"/>
      <c r="I4" s="288"/>
      <c r="J4" s="288"/>
      <c r="K4" s="288"/>
    </row>
    <row r="5" spans="1:11" ht="24" customHeight="1" x14ac:dyDescent="0.4">
      <c r="A5" s="286"/>
      <c r="B5" s="292" t="s">
        <v>919</v>
      </c>
      <c r="C5" s="293" t="s">
        <v>920</v>
      </c>
      <c r="D5" s="291"/>
      <c r="E5" s="288"/>
      <c r="F5" s="288"/>
      <c r="G5" s="288"/>
      <c r="H5" s="288"/>
      <c r="I5" s="288"/>
      <c r="J5" s="288"/>
      <c r="K5" s="288"/>
    </row>
    <row r="6" spans="1:11" ht="24" customHeight="1" x14ac:dyDescent="0.4">
      <c r="A6" s="286"/>
      <c r="B6" s="292" t="s">
        <v>921</v>
      </c>
      <c r="C6" s="293" t="s">
        <v>922</v>
      </c>
      <c r="D6" s="291"/>
      <c r="E6" s="288"/>
      <c r="F6" s="288"/>
      <c r="G6" s="288"/>
      <c r="H6" s="288"/>
      <c r="I6" s="288"/>
      <c r="J6" s="288"/>
      <c r="K6" s="288"/>
    </row>
    <row r="7" spans="1:11" ht="24" customHeight="1" x14ac:dyDescent="0.4">
      <c r="A7" s="286"/>
      <c r="B7" s="292" t="s">
        <v>923</v>
      </c>
      <c r="C7" s="293" t="s">
        <v>924</v>
      </c>
      <c r="D7" s="291"/>
      <c r="E7" s="288"/>
      <c r="F7" s="288"/>
      <c r="G7" s="288"/>
      <c r="H7" s="288"/>
      <c r="I7" s="288"/>
      <c r="J7" s="288"/>
      <c r="K7" s="288"/>
    </row>
    <row r="8" spans="1:11" ht="24" customHeight="1" x14ac:dyDescent="0.4">
      <c r="A8" s="286"/>
      <c r="B8" s="292" t="s">
        <v>925</v>
      </c>
      <c r="C8" s="294" t="s">
        <v>926</v>
      </c>
      <c r="D8" s="291"/>
      <c r="E8" s="288"/>
      <c r="F8" s="288"/>
      <c r="G8" s="288"/>
      <c r="H8" s="288"/>
      <c r="I8" s="288"/>
      <c r="J8" s="288"/>
      <c r="K8" s="288"/>
    </row>
    <row r="9" spans="1:11" ht="24" customHeight="1" x14ac:dyDescent="0.4">
      <c r="A9" s="286"/>
      <c r="B9" s="292" t="s">
        <v>927</v>
      </c>
      <c r="C9" s="294" t="s">
        <v>928</v>
      </c>
      <c r="D9" s="291"/>
      <c r="E9" s="288"/>
      <c r="F9" s="288"/>
      <c r="G9" s="288"/>
      <c r="H9" s="288"/>
      <c r="I9" s="288"/>
      <c r="J9" s="288"/>
      <c r="K9" s="288"/>
    </row>
    <row r="10" spans="1:11" ht="24" customHeight="1" x14ac:dyDescent="0.4">
      <c r="A10" s="286"/>
      <c r="B10" s="292" t="s">
        <v>929</v>
      </c>
      <c r="C10" s="294" t="s">
        <v>930</v>
      </c>
      <c r="D10" s="291"/>
      <c r="E10" s="288"/>
      <c r="F10" s="288"/>
      <c r="G10" s="288"/>
      <c r="H10" s="288"/>
      <c r="I10" s="288"/>
      <c r="J10" s="288"/>
      <c r="K10" s="288"/>
    </row>
    <row r="11" spans="1:11" ht="24" customHeight="1" x14ac:dyDescent="0.4">
      <c r="A11" s="286"/>
      <c r="B11" s="295" t="s">
        <v>931</v>
      </c>
      <c r="C11" s="293" t="s">
        <v>932</v>
      </c>
      <c r="D11" s="291"/>
      <c r="E11" s="288"/>
      <c r="F11" s="288"/>
      <c r="G11" s="288"/>
      <c r="H11" s="288"/>
      <c r="I11" s="288"/>
      <c r="J11" s="288"/>
      <c r="K11" s="288"/>
    </row>
    <row r="12" spans="1:11" ht="24" customHeight="1" x14ac:dyDescent="0.4">
      <c r="A12" s="286"/>
      <c r="B12" s="295" t="s">
        <v>933</v>
      </c>
      <c r="C12" s="293" t="s">
        <v>934</v>
      </c>
      <c r="D12" s="291"/>
      <c r="E12" s="288"/>
      <c r="F12" s="288"/>
      <c r="G12" s="288"/>
      <c r="H12" s="288"/>
      <c r="I12" s="288"/>
      <c r="J12" s="288"/>
      <c r="K12" s="288"/>
    </row>
    <row r="13" spans="1:11" ht="24" customHeight="1" x14ac:dyDescent="0.4">
      <c r="A13" s="286"/>
      <c r="B13" s="295" t="s">
        <v>935</v>
      </c>
      <c r="C13" s="293" t="s">
        <v>936</v>
      </c>
      <c r="D13" s="291"/>
      <c r="E13" s="288"/>
      <c r="F13" s="288"/>
      <c r="G13" s="288"/>
      <c r="H13" s="288"/>
      <c r="I13" s="288"/>
      <c r="J13" s="288"/>
      <c r="K13" s="288"/>
    </row>
    <row r="14" spans="1:11" ht="24" customHeight="1" x14ac:dyDescent="0.4">
      <c r="A14" s="286"/>
      <c r="B14" s="296"/>
      <c r="C14" s="293"/>
      <c r="D14" s="291"/>
      <c r="E14" s="288"/>
      <c r="F14" s="288"/>
      <c r="G14" s="288"/>
      <c r="H14" s="288"/>
      <c r="I14" s="288"/>
      <c r="J14" s="288"/>
      <c r="K14" s="288"/>
    </row>
    <row r="15" spans="1:11" ht="24" customHeight="1" x14ac:dyDescent="0.4">
      <c r="A15" s="286"/>
      <c r="B15" s="295" t="s">
        <v>937</v>
      </c>
      <c r="C15" s="293" t="s">
        <v>938</v>
      </c>
      <c r="D15" s="291"/>
      <c r="E15" s="288"/>
      <c r="F15" s="288"/>
      <c r="G15" s="288"/>
      <c r="H15" s="288"/>
      <c r="I15" s="288"/>
      <c r="J15" s="288"/>
      <c r="K15" s="288"/>
    </row>
    <row r="16" spans="1:11" ht="24" customHeight="1" x14ac:dyDescent="0.4">
      <c r="A16" s="286"/>
      <c r="B16" s="295" t="s">
        <v>939</v>
      </c>
      <c r="C16" s="293" t="s">
        <v>940</v>
      </c>
      <c r="D16" s="291"/>
      <c r="E16" s="288"/>
      <c r="F16" s="288"/>
      <c r="G16" s="288"/>
      <c r="H16" s="288"/>
      <c r="I16" s="288"/>
      <c r="J16" s="288"/>
      <c r="K16" s="288"/>
    </row>
    <row r="17" spans="1:11" ht="24" customHeight="1" x14ac:dyDescent="0.4">
      <c r="A17" s="286"/>
      <c r="B17" s="295" t="s">
        <v>941</v>
      </c>
      <c r="C17" s="293" t="s">
        <v>942</v>
      </c>
      <c r="D17" s="291"/>
      <c r="E17" s="288"/>
      <c r="F17" s="288"/>
      <c r="G17" s="288"/>
      <c r="H17" s="288"/>
      <c r="I17" s="288"/>
      <c r="J17" s="288"/>
      <c r="K17" s="288"/>
    </row>
    <row r="18" spans="1:11" ht="24" customHeight="1" x14ac:dyDescent="0.4">
      <c r="A18" s="286"/>
      <c r="B18" s="295" t="s">
        <v>943</v>
      </c>
      <c r="C18" s="293" t="s">
        <v>944</v>
      </c>
      <c r="D18" s="291"/>
      <c r="E18" s="288"/>
      <c r="F18" s="288"/>
      <c r="G18" s="288"/>
      <c r="H18" s="288"/>
      <c r="I18" s="288"/>
      <c r="J18" s="288"/>
      <c r="K18" s="288"/>
    </row>
    <row r="19" spans="1:11" ht="24" customHeight="1" x14ac:dyDescent="0.4">
      <c r="A19" s="286"/>
      <c r="B19" s="295" t="s">
        <v>945</v>
      </c>
      <c r="C19" s="293" t="s">
        <v>946</v>
      </c>
      <c r="D19" s="291"/>
      <c r="E19" s="288"/>
      <c r="F19" s="288"/>
      <c r="G19" s="288"/>
      <c r="H19" s="288"/>
      <c r="I19" s="288"/>
      <c r="J19" s="288"/>
      <c r="K19" s="288"/>
    </row>
    <row r="20" spans="1:11" ht="24" customHeight="1" x14ac:dyDescent="0.4">
      <c r="A20" s="286"/>
      <c r="B20" s="295" t="s">
        <v>947</v>
      </c>
      <c r="C20" s="293" t="s">
        <v>948</v>
      </c>
      <c r="D20" s="291"/>
      <c r="E20" s="288"/>
      <c r="F20" s="288"/>
      <c r="G20" s="288"/>
      <c r="H20" s="288"/>
      <c r="I20" s="288"/>
      <c r="J20" s="288"/>
      <c r="K20" s="288"/>
    </row>
    <row r="21" spans="1:11" ht="24" customHeight="1" x14ac:dyDescent="0.4">
      <c r="A21" s="286"/>
      <c r="B21" s="295" t="s">
        <v>949</v>
      </c>
      <c r="C21" s="293" t="s">
        <v>950</v>
      </c>
      <c r="D21" s="291"/>
      <c r="E21" s="288"/>
      <c r="F21" s="288"/>
      <c r="G21" s="288"/>
      <c r="H21" s="288"/>
      <c r="I21" s="288"/>
      <c r="J21" s="288"/>
      <c r="K21" s="288"/>
    </row>
    <row r="22" spans="1:11" ht="24" customHeight="1" x14ac:dyDescent="0.4">
      <c r="A22" s="286"/>
      <c r="B22" s="295" t="s">
        <v>951</v>
      </c>
      <c r="C22" s="293" t="s">
        <v>952</v>
      </c>
      <c r="D22" s="291"/>
      <c r="E22" s="288"/>
      <c r="F22" s="288"/>
      <c r="G22" s="288"/>
      <c r="H22" s="288"/>
      <c r="I22" s="288"/>
      <c r="J22" s="288"/>
      <c r="K22" s="288"/>
    </row>
    <row r="23" spans="1:11" ht="24" customHeight="1" x14ac:dyDescent="0.4">
      <c r="A23" s="286"/>
      <c r="B23" s="295" t="s">
        <v>953</v>
      </c>
      <c r="C23" s="293" t="s">
        <v>954</v>
      </c>
      <c r="D23" s="291"/>
      <c r="E23" s="288"/>
      <c r="F23" s="288"/>
      <c r="G23" s="288"/>
      <c r="H23" s="288"/>
      <c r="I23" s="288"/>
      <c r="J23" s="288"/>
      <c r="K23" s="288"/>
    </row>
    <row r="24" spans="1:11" ht="24" customHeight="1" x14ac:dyDescent="0.4">
      <c r="A24" s="286"/>
      <c r="B24" s="295" t="s">
        <v>531</v>
      </c>
      <c r="C24" s="293" t="s">
        <v>955</v>
      </c>
      <c r="D24" s="291"/>
      <c r="E24" s="288"/>
      <c r="F24" s="288"/>
      <c r="G24" s="288"/>
      <c r="H24" s="288"/>
      <c r="I24" s="288"/>
      <c r="J24" s="288"/>
      <c r="K24" s="288"/>
    </row>
    <row r="25" spans="1:11" ht="24" customHeight="1" x14ac:dyDescent="0.4">
      <c r="A25" s="286"/>
      <c r="B25" s="295" t="s">
        <v>956</v>
      </c>
      <c r="C25" s="293" t="s">
        <v>957</v>
      </c>
      <c r="D25" s="291"/>
      <c r="E25" s="288"/>
      <c r="F25" s="288"/>
      <c r="G25" s="288"/>
      <c r="H25" s="288"/>
      <c r="I25" s="288"/>
      <c r="J25" s="288"/>
      <c r="K25" s="288"/>
    </row>
    <row r="26" spans="1:11" ht="24" customHeight="1" x14ac:dyDescent="0.4">
      <c r="A26" s="286"/>
      <c r="B26" s="295" t="s">
        <v>958</v>
      </c>
      <c r="C26" s="293" t="s">
        <v>959</v>
      </c>
      <c r="D26" s="291"/>
      <c r="E26" s="288"/>
      <c r="F26" s="288"/>
      <c r="G26" s="288"/>
      <c r="H26" s="288"/>
      <c r="I26" s="288"/>
      <c r="J26" s="288"/>
      <c r="K26" s="288"/>
    </row>
    <row r="27" spans="1:11" ht="24" customHeight="1" x14ac:dyDescent="0.4">
      <c r="A27" s="286"/>
      <c r="B27" s="295" t="s">
        <v>960</v>
      </c>
      <c r="C27" s="293" t="s">
        <v>961</v>
      </c>
      <c r="D27" s="291"/>
      <c r="E27" s="288"/>
      <c r="F27" s="288"/>
      <c r="G27" s="288"/>
      <c r="H27" s="288"/>
      <c r="I27" s="288"/>
      <c r="J27" s="288"/>
      <c r="K27" s="288"/>
    </row>
    <row r="28" spans="1:11" ht="24" customHeight="1" x14ac:dyDescent="0.4">
      <c r="A28" s="286"/>
      <c r="B28" s="295" t="s">
        <v>962</v>
      </c>
      <c r="C28" s="293" t="s">
        <v>963</v>
      </c>
      <c r="D28" s="291"/>
      <c r="E28" s="288"/>
      <c r="F28" s="288"/>
      <c r="G28" s="288"/>
      <c r="H28" s="288"/>
      <c r="I28" s="288"/>
      <c r="J28" s="288"/>
      <c r="K28" s="288"/>
    </row>
    <row r="29" spans="1:11" ht="24" customHeight="1" x14ac:dyDescent="0.4">
      <c r="A29" s="286"/>
      <c r="B29" s="295" t="s">
        <v>964</v>
      </c>
      <c r="C29" s="293" t="s">
        <v>965</v>
      </c>
      <c r="D29" s="291"/>
      <c r="E29" s="288"/>
      <c r="F29" s="288"/>
      <c r="G29" s="288"/>
      <c r="H29" s="288"/>
      <c r="I29" s="288"/>
      <c r="J29" s="288"/>
      <c r="K29" s="288"/>
    </row>
    <row r="30" spans="1:11" ht="24" customHeight="1" x14ac:dyDescent="0.4">
      <c r="A30" s="286"/>
      <c r="B30" s="297" t="s">
        <v>966</v>
      </c>
      <c r="C30" s="298" t="s">
        <v>967</v>
      </c>
      <c r="D30" s="291"/>
      <c r="E30" s="288"/>
      <c r="F30" s="288"/>
      <c r="G30" s="288"/>
      <c r="H30" s="288"/>
      <c r="I30" s="288"/>
      <c r="J30" s="288"/>
      <c r="K30" s="288"/>
    </row>
    <row r="31" spans="1:11" ht="24" customHeight="1" x14ac:dyDescent="0.4">
      <c r="A31" s="286"/>
      <c r="B31" s="299"/>
      <c r="C31" s="291"/>
      <c r="D31" s="291"/>
      <c r="E31" s="288"/>
      <c r="F31" s="288"/>
      <c r="G31" s="288"/>
      <c r="H31" s="288"/>
      <c r="I31" s="288"/>
      <c r="J31" s="288"/>
      <c r="K31" s="288"/>
    </row>
    <row r="32" spans="1:11" ht="24" customHeight="1" x14ac:dyDescent="0.4">
      <c r="A32" s="286"/>
      <c r="B32" s="299"/>
      <c r="C32" s="291"/>
      <c r="D32" s="291"/>
      <c r="E32" s="288"/>
      <c r="F32" s="288"/>
      <c r="G32" s="288"/>
      <c r="H32" s="288"/>
      <c r="I32" s="288"/>
      <c r="J32" s="288"/>
      <c r="K32" s="288"/>
    </row>
    <row r="33" spans="1:11" ht="24" customHeight="1" x14ac:dyDescent="0.4">
      <c r="A33" s="286"/>
      <c r="B33" s="299"/>
      <c r="C33" s="291"/>
      <c r="D33" s="291"/>
      <c r="E33" s="288"/>
      <c r="F33" s="288"/>
      <c r="G33" s="288"/>
      <c r="H33" s="288"/>
      <c r="I33" s="288"/>
      <c r="J33" s="288"/>
      <c r="K33" s="288"/>
    </row>
    <row r="34" spans="1:11" ht="24" customHeight="1" x14ac:dyDescent="0.4">
      <c r="A34" s="286"/>
      <c r="B34" s="299"/>
      <c r="C34" s="291"/>
      <c r="D34" s="291"/>
      <c r="E34" s="288"/>
      <c r="F34" s="288"/>
      <c r="G34" s="288"/>
      <c r="H34" s="288"/>
      <c r="I34" s="288"/>
      <c r="J34" s="288"/>
      <c r="K34" s="288"/>
    </row>
    <row r="35" spans="1:11" ht="24" customHeight="1" x14ac:dyDescent="0.4">
      <c r="A35" s="286"/>
      <c r="B35" s="299"/>
      <c r="C35" s="291"/>
      <c r="D35" s="291"/>
      <c r="E35" s="288"/>
      <c r="F35" s="288"/>
      <c r="G35" s="288"/>
      <c r="H35" s="288"/>
      <c r="I35" s="288"/>
      <c r="J35" s="288"/>
      <c r="K35" s="288"/>
    </row>
    <row r="36" spans="1:11" ht="24" customHeight="1" x14ac:dyDescent="0.4">
      <c r="A36" s="286"/>
      <c r="B36" s="299"/>
      <c r="C36" s="291"/>
      <c r="D36" s="291"/>
      <c r="E36" s="288"/>
      <c r="F36" s="288"/>
      <c r="G36" s="288"/>
      <c r="H36" s="288"/>
      <c r="I36" s="288"/>
      <c r="J36" s="288"/>
      <c r="K36" s="288"/>
    </row>
    <row r="37" spans="1:11" ht="24" customHeight="1" x14ac:dyDescent="0.4">
      <c r="A37" s="286"/>
      <c r="B37" s="299"/>
      <c r="C37" s="291"/>
      <c r="D37" s="291"/>
      <c r="E37" s="288"/>
      <c r="F37" s="288"/>
      <c r="G37" s="288"/>
      <c r="H37" s="288"/>
      <c r="I37" s="288"/>
      <c r="J37" s="288"/>
      <c r="K37" s="288"/>
    </row>
    <row r="38" spans="1:11" ht="24" customHeight="1" x14ac:dyDescent="0.4">
      <c r="A38" s="286"/>
      <c r="B38" s="299"/>
      <c r="C38" s="291"/>
      <c r="D38" s="291"/>
      <c r="E38" s="288"/>
      <c r="F38" s="288"/>
      <c r="G38" s="288"/>
      <c r="H38" s="288"/>
      <c r="I38" s="288"/>
      <c r="J38" s="288"/>
      <c r="K38" s="288"/>
    </row>
    <row r="39" spans="1:11" ht="24" customHeight="1" x14ac:dyDescent="0.4">
      <c r="A39" s="286"/>
      <c r="B39" s="299"/>
      <c r="C39" s="291"/>
      <c r="D39" s="291"/>
      <c r="E39" s="288"/>
      <c r="F39" s="288"/>
      <c r="G39" s="288"/>
      <c r="H39" s="288"/>
      <c r="I39" s="288"/>
      <c r="J39" s="288"/>
      <c r="K39" s="288"/>
    </row>
    <row r="40" spans="1:11" ht="24" customHeight="1" x14ac:dyDescent="0.4">
      <c r="A40" s="286"/>
      <c r="B40" s="299"/>
      <c r="C40" s="291"/>
      <c r="D40" s="291"/>
      <c r="E40" s="288"/>
      <c r="F40" s="288"/>
      <c r="G40" s="288"/>
      <c r="H40" s="288"/>
      <c r="I40" s="288"/>
      <c r="J40" s="288"/>
      <c r="K40" s="288"/>
    </row>
    <row r="41" spans="1:11" ht="24" customHeight="1" x14ac:dyDescent="0.4">
      <c r="A41" s="286"/>
      <c r="B41" s="299"/>
      <c r="C41" s="291"/>
      <c r="D41" s="291"/>
      <c r="E41" s="288"/>
      <c r="F41" s="288"/>
      <c r="G41" s="288"/>
      <c r="H41" s="288"/>
      <c r="I41" s="288"/>
      <c r="J41" s="288"/>
      <c r="K41" s="288"/>
    </row>
    <row r="42" spans="1:11" ht="24" customHeight="1" x14ac:dyDescent="0.4">
      <c r="A42" s="286"/>
      <c r="B42" s="299"/>
      <c r="C42" s="291"/>
      <c r="D42" s="291"/>
      <c r="E42" s="288"/>
      <c r="F42" s="288"/>
      <c r="G42" s="288"/>
      <c r="H42" s="288"/>
      <c r="I42" s="288"/>
      <c r="J42" s="288"/>
      <c r="K42" s="288"/>
    </row>
    <row r="43" spans="1:11" ht="24" customHeight="1" x14ac:dyDescent="0.4">
      <c r="A43" s="286"/>
      <c r="B43" s="299"/>
      <c r="C43" s="291"/>
      <c r="D43" s="291"/>
      <c r="E43" s="288"/>
      <c r="F43" s="288"/>
      <c r="G43" s="288"/>
      <c r="H43" s="288"/>
      <c r="I43" s="288"/>
      <c r="J43" s="288"/>
      <c r="K43" s="288"/>
    </row>
    <row r="44" spans="1:11" ht="24" customHeight="1" x14ac:dyDescent="0.4">
      <c r="A44" s="286"/>
      <c r="B44" s="299"/>
      <c r="C44" s="291"/>
      <c r="D44" s="291"/>
      <c r="E44" s="288"/>
      <c r="F44" s="288"/>
      <c r="G44" s="288"/>
      <c r="H44" s="288"/>
      <c r="I44" s="288"/>
      <c r="J44" s="288"/>
      <c r="K44" s="288"/>
    </row>
    <row r="45" spans="1:11" ht="24" customHeight="1" x14ac:dyDescent="0.4">
      <c r="A45" s="286"/>
      <c r="B45" s="299"/>
      <c r="C45" s="291"/>
      <c r="D45" s="291"/>
      <c r="E45" s="288"/>
      <c r="F45" s="288"/>
      <c r="G45" s="288"/>
      <c r="H45" s="288"/>
      <c r="I45" s="288"/>
      <c r="J45" s="288"/>
      <c r="K45" s="288"/>
    </row>
    <row r="46" spans="1:11" ht="24" customHeight="1" x14ac:dyDescent="0.4">
      <c r="A46" s="286"/>
      <c r="B46" s="299"/>
      <c r="C46" s="291"/>
      <c r="D46" s="291"/>
      <c r="E46" s="288"/>
      <c r="F46" s="288"/>
      <c r="G46" s="288"/>
      <c r="H46" s="288"/>
      <c r="I46" s="288"/>
      <c r="J46" s="288"/>
      <c r="K46" s="288"/>
    </row>
    <row r="47" spans="1:11" ht="24" customHeight="1" x14ac:dyDescent="0.4">
      <c r="A47" s="286"/>
      <c r="B47" s="299"/>
      <c r="C47" s="291"/>
      <c r="D47" s="291"/>
      <c r="E47" s="288"/>
      <c r="F47" s="288"/>
      <c r="G47" s="288"/>
      <c r="H47" s="288"/>
      <c r="I47" s="288"/>
      <c r="J47" s="288"/>
      <c r="K47" s="288"/>
    </row>
    <row r="48" spans="1:11" ht="24" customHeight="1" x14ac:dyDescent="0.4">
      <c r="A48" s="286"/>
      <c r="B48" s="299"/>
      <c r="C48" s="291"/>
      <c r="D48" s="291"/>
      <c r="E48" s="288"/>
      <c r="F48" s="288"/>
      <c r="G48" s="288"/>
      <c r="H48" s="288"/>
      <c r="I48" s="288"/>
      <c r="J48" s="288"/>
      <c r="K48" s="288"/>
    </row>
    <row r="49" spans="1:11" ht="24" customHeight="1" x14ac:dyDescent="0.4">
      <c r="A49" s="286"/>
      <c r="B49" s="299"/>
      <c r="C49" s="291"/>
      <c r="D49" s="291"/>
      <c r="E49" s="288"/>
      <c r="F49" s="288"/>
      <c r="G49" s="288"/>
      <c r="H49" s="288"/>
      <c r="I49" s="288"/>
      <c r="J49" s="288"/>
      <c r="K49" s="288"/>
    </row>
    <row r="50" spans="1:11" ht="24" customHeight="1" x14ac:dyDescent="0.4">
      <c r="A50" s="286"/>
      <c r="B50" s="299"/>
      <c r="C50" s="291"/>
      <c r="D50" s="291"/>
      <c r="E50" s="288"/>
      <c r="F50" s="288"/>
      <c r="G50" s="288"/>
      <c r="H50" s="288"/>
      <c r="I50" s="288"/>
      <c r="J50" s="288"/>
      <c r="K50" s="288"/>
    </row>
    <row r="51" spans="1:11" ht="24" customHeight="1" x14ac:dyDescent="0.4">
      <c r="A51" s="286"/>
      <c r="B51" s="299"/>
      <c r="C51" s="291"/>
      <c r="D51" s="291"/>
      <c r="E51" s="288"/>
      <c r="F51" s="288"/>
      <c r="G51" s="288"/>
      <c r="H51" s="288"/>
      <c r="I51" s="288"/>
      <c r="J51" s="288"/>
      <c r="K51" s="288"/>
    </row>
    <row r="52" spans="1:11" ht="24" customHeight="1" x14ac:dyDescent="0.4">
      <c r="A52" s="286"/>
      <c r="B52" s="299"/>
      <c r="C52" s="291"/>
      <c r="D52" s="291"/>
      <c r="E52" s="288"/>
      <c r="F52" s="288"/>
      <c r="G52" s="288"/>
      <c r="H52" s="288"/>
      <c r="I52" s="288"/>
      <c r="J52" s="288"/>
      <c r="K52" s="288"/>
    </row>
    <row r="53" spans="1:11" ht="24" customHeight="1" x14ac:dyDescent="0.4">
      <c r="A53" s="286"/>
      <c r="B53" s="299"/>
      <c r="C53" s="291"/>
      <c r="D53" s="291"/>
      <c r="E53" s="288"/>
      <c r="F53" s="288"/>
      <c r="G53" s="288"/>
      <c r="H53" s="288"/>
      <c r="I53" s="288"/>
      <c r="J53" s="288"/>
      <c r="K53" s="288"/>
    </row>
    <row r="54" spans="1:11" ht="24" customHeight="1" x14ac:dyDescent="0.4">
      <c r="A54" s="286"/>
      <c r="B54" s="299"/>
      <c r="C54" s="291"/>
      <c r="D54" s="291"/>
      <c r="E54" s="288"/>
      <c r="F54" s="288"/>
      <c r="G54" s="288"/>
      <c r="H54" s="288"/>
      <c r="I54" s="288"/>
      <c r="J54" s="288"/>
      <c r="K54" s="288"/>
    </row>
    <row r="55" spans="1:11" ht="24" customHeight="1" x14ac:dyDescent="0.4">
      <c r="A55" s="286"/>
      <c r="B55" s="299"/>
      <c r="C55" s="291"/>
      <c r="D55" s="291"/>
      <c r="E55" s="288"/>
      <c r="F55" s="288"/>
      <c r="G55" s="288"/>
      <c r="H55" s="288"/>
      <c r="I55" s="288"/>
      <c r="J55" s="288"/>
      <c r="K55" s="288"/>
    </row>
    <row r="56" spans="1:11" ht="24" customHeight="1" x14ac:dyDescent="0.4">
      <c r="A56" s="286"/>
      <c r="B56" s="299"/>
      <c r="C56" s="291"/>
      <c r="D56" s="291"/>
      <c r="E56" s="288"/>
      <c r="F56" s="288"/>
      <c r="G56" s="288"/>
      <c r="H56" s="288"/>
      <c r="I56" s="288"/>
      <c r="J56" s="288"/>
      <c r="K56" s="288"/>
    </row>
    <row r="57" spans="1:11" ht="24" customHeight="1" x14ac:dyDescent="0.4">
      <c r="A57" s="286"/>
      <c r="B57" s="299"/>
      <c r="C57" s="291"/>
      <c r="D57" s="291"/>
      <c r="E57" s="288"/>
      <c r="F57" s="288"/>
      <c r="G57" s="288"/>
      <c r="H57" s="288"/>
      <c r="I57" s="288"/>
      <c r="J57" s="288"/>
      <c r="K57" s="288"/>
    </row>
    <row r="58" spans="1:11" ht="24" customHeight="1" x14ac:dyDescent="0.4">
      <c r="A58" s="286"/>
      <c r="B58" s="299"/>
      <c r="C58" s="291"/>
      <c r="D58" s="291"/>
      <c r="E58" s="288"/>
      <c r="F58" s="288"/>
      <c r="G58" s="288"/>
      <c r="H58" s="288"/>
      <c r="I58" s="288"/>
      <c r="J58" s="288"/>
      <c r="K58" s="288"/>
    </row>
    <row r="59" spans="1:11" ht="24" customHeight="1" x14ac:dyDescent="0.4">
      <c r="A59" s="286"/>
      <c r="B59" s="299"/>
      <c r="C59" s="291"/>
      <c r="D59" s="291"/>
      <c r="E59" s="288"/>
      <c r="F59" s="288"/>
      <c r="G59" s="288"/>
      <c r="H59" s="288"/>
      <c r="I59" s="288"/>
      <c r="J59" s="288"/>
      <c r="K59" s="288"/>
    </row>
    <row r="60" spans="1:11" ht="24" customHeight="1" x14ac:dyDescent="0.4">
      <c r="A60" s="286"/>
      <c r="B60" s="299"/>
      <c r="C60" s="291"/>
      <c r="D60" s="291"/>
      <c r="E60" s="288"/>
      <c r="F60" s="288"/>
      <c r="G60" s="288"/>
      <c r="H60" s="288"/>
      <c r="I60" s="288"/>
      <c r="J60" s="288"/>
      <c r="K60" s="288"/>
    </row>
    <row r="61" spans="1:11" ht="24" customHeight="1" x14ac:dyDescent="0.4">
      <c r="A61" s="286"/>
      <c r="B61" s="299"/>
      <c r="C61" s="291"/>
      <c r="D61" s="291"/>
      <c r="E61" s="288"/>
      <c r="F61" s="288"/>
      <c r="G61" s="288"/>
      <c r="H61" s="288"/>
      <c r="I61" s="288"/>
      <c r="J61" s="288"/>
      <c r="K61" s="288"/>
    </row>
    <row r="62" spans="1:11" ht="24" customHeight="1" x14ac:dyDescent="0.4">
      <c r="A62" s="286"/>
      <c r="B62" s="299"/>
      <c r="C62" s="291"/>
      <c r="D62" s="291"/>
      <c r="E62" s="288"/>
      <c r="F62" s="288"/>
      <c r="G62" s="288"/>
      <c r="H62" s="288"/>
      <c r="I62" s="288"/>
      <c r="J62" s="288"/>
      <c r="K62" s="288"/>
    </row>
    <row r="63" spans="1:11" ht="24" customHeight="1" x14ac:dyDescent="0.4">
      <c r="A63" s="286"/>
      <c r="B63" s="299"/>
      <c r="C63" s="291"/>
      <c r="D63" s="291"/>
      <c r="E63" s="288"/>
      <c r="F63" s="288"/>
      <c r="G63" s="288"/>
      <c r="H63" s="288"/>
      <c r="I63" s="288"/>
      <c r="J63" s="288"/>
      <c r="K63" s="288"/>
    </row>
    <row r="64" spans="1:11" ht="24" customHeight="1" x14ac:dyDescent="0.4">
      <c r="A64" s="286"/>
      <c r="B64" s="299"/>
      <c r="C64" s="291"/>
      <c r="D64" s="291"/>
      <c r="E64" s="288"/>
      <c r="F64" s="288"/>
      <c r="G64" s="288"/>
      <c r="H64" s="288"/>
      <c r="I64" s="288"/>
      <c r="J64" s="288"/>
      <c r="K64" s="288"/>
    </row>
    <row r="65" spans="1:11" ht="24" customHeight="1" x14ac:dyDescent="0.4">
      <c r="A65" s="286"/>
      <c r="B65" s="299"/>
      <c r="C65" s="291"/>
      <c r="D65" s="291"/>
      <c r="E65" s="288"/>
      <c r="F65" s="288"/>
      <c r="G65" s="288"/>
      <c r="H65" s="288"/>
      <c r="I65" s="288"/>
      <c r="J65" s="288"/>
      <c r="K65" s="288"/>
    </row>
    <row r="66" spans="1:11" ht="24" customHeight="1" x14ac:dyDescent="0.4">
      <c r="A66" s="286"/>
      <c r="B66" s="299"/>
      <c r="C66" s="291"/>
      <c r="D66" s="291"/>
      <c r="E66" s="288"/>
      <c r="F66" s="288"/>
      <c r="G66" s="288"/>
      <c r="H66" s="288"/>
      <c r="I66" s="288"/>
      <c r="J66" s="288"/>
      <c r="K66" s="288"/>
    </row>
    <row r="67" spans="1:11" ht="24" customHeight="1" x14ac:dyDescent="0.4">
      <c r="A67" s="286"/>
      <c r="B67" s="299"/>
      <c r="C67" s="291"/>
      <c r="D67" s="291"/>
      <c r="E67" s="288"/>
      <c r="F67" s="288"/>
      <c r="G67" s="288"/>
      <c r="H67" s="288"/>
      <c r="I67" s="288"/>
      <c r="J67" s="288"/>
      <c r="K67" s="288"/>
    </row>
    <row r="68" spans="1:11" ht="24" customHeight="1" x14ac:dyDescent="0.4">
      <c r="A68" s="286"/>
      <c r="B68" s="299"/>
      <c r="C68" s="291"/>
      <c r="D68" s="291"/>
      <c r="E68" s="288"/>
      <c r="F68" s="288"/>
      <c r="G68" s="288"/>
      <c r="H68" s="288"/>
      <c r="I68" s="288"/>
      <c r="J68" s="288"/>
      <c r="K68" s="288"/>
    </row>
    <row r="69" spans="1:11" ht="24" customHeight="1" x14ac:dyDescent="0.4">
      <c r="A69" s="286"/>
      <c r="B69" s="299"/>
      <c r="C69" s="291"/>
      <c r="D69" s="291"/>
      <c r="E69" s="288"/>
      <c r="F69" s="288"/>
      <c r="G69" s="288"/>
      <c r="H69" s="288"/>
      <c r="I69" s="288"/>
      <c r="J69" s="288"/>
      <c r="K69" s="288"/>
    </row>
    <row r="70" spans="1:11" ht="24" customHeight="1" x14ac:dyDescent="0.4">
      <c r="A70" s="286"/>
      <c r="B70" s="299"/>
      <c r="C70" s="291"/>
      <c r="D70" s="291"/>
      <c r="E70" s="288"/>
      <c r="F70" s="288"/>
      <c r="G70" s="288"/>
      <c r="H70" s="288"/>
      <c r="I70" s="288"/>
      <c r="J70" s="288"/>
      <c r="K70" s="288"/>
    </row>
    <row r="71" spans="1:11" ht="24" customHeight="1" x14ac:dyDescent="0.4">
      <c r="A71" s="286"/>
      <c r="B71" s="299"/>
      <c r="C71" s="291"/>
      <c r="D71" s="291"/>
      <c r="E71" s="288"/>
      <c r="F71" s="288"/>
      <c r="G71" s="288"/>
      <c r="H71" s="288"/>
      <c r="I71" s="288"/>
      <c r="J71" s="288"/>
      <c r="K71" s="288"/>
    </row>
    <row r="72" spans="1:11" ht="24" customHeight="1" x14ac:dyDescent="0.4">
      <c r="A72" s="286"/>
      <c r="B72" s="299"/>
      <c r="C72" s="291"/>
      <c r="D72" s="291"/>
      <c r="E72" s="288"/>
      <c r="F72" s="288"/>
      <c r="G72" s="288"/>
      <c r="H72" s="288"/>
      <c r="I72" s="288"/>
      <c r="J72" s="288"/>
      <c r="K72" s="288"/>
    </row>
    <row r="73" spans="1:11" ht="24" customHeight="1" x14ac:dyDescent="0.4">
      <c r="A73" s="286"/>
      <c r="B73" s="299"/>
      <c r="C73" s="291"/>
      <c r="D73" s="291"/>
      <c r="E73" s="288"/>
      <c r="F73" s="288"/>
      <c r="G73" s="288"/>
      <c r="H73" s="288"/>
      <c r="I73" s="288"/>
      <c r="J73" s="288"/>
      <c r="K73" s="288"/>
    </row>
    <row r="74" spans="1:11" ht="24" customHeight="1" x14ac:dyDescent="0.4">
      <c r="A74" s="286"/>
      <c r="B74" s="299"/>
      <c r="C74" s="291"/>
      <c r="D74" s="291"/>
      <c r="E74" s="288"/>
      <c r="F74" s="288"/>
      <c r="G74" s="288"/>
      <c r="H74" s="288"/>
      <c r="I74" s="288"/>
      <c r="J74" s="288"/>
      <c r="K74" s="288"/>
    </row>
    <row r="75" spans="1:11" ht="24" customHeight="1" x14ac:dyDescent="0.4">
      <c r="A75" s="286"/>
      <c r="B75" s="299"/>
      <c r="C75" s="291"/>
      <c r="D75" s="291"/>
      <c r="E75" s="288"/>
      <c r="F75" s="288"/>
      <c r="G75" s="288"/>
      <c r="H75" s="288"/>
      <c r="I75" s="288"/>
      <c r="J75" s="288"/>
      <c r="K75" s="288"/>
    </row>
    <row r="76" spans="1:11" ht="24" customHeight="1" x14ac:dyDescent="0.4">
      <c r="A76" s="286"/>
      <c r="B76" s="299"/>
      <c r="C76" s="291"/>
      <c r="D76" s="291"/>
      <c r="E76" s="288"/>
      <c r="F76" s="288"/>
      <c r="G76" s="288"/>
      <c r="H76" s="288"/>
      <c r="I76" s="288"/>
      <c r="J76" s="288"/>
      <c r="K76" s="288"/>
    </row>
    <row r="77" spans="1:11" ht="24" customHeight="1" x14ac:dyDescent="0.4">
      <c r="A77" s="286"/>
      <c r="B77" s="299"/>
      <c r="C77" s="291"/>
      <c r="D77" s="291"/>
      <c r="E77" s="288"/>
      <c r="F77" s="288"/>
      <c r="G77" s="288"/>
      <c r="H77" s="288"/>
      <c r="I77" s="288"/>
      <c r="J77" s="288"/>
      <c r="K77" s="288"/>
    </row>
    <row r="78" spans="1:11" ht="24" customHeight="1" x14ac:dyDescent="0.4">
      <c r="A78" s="286"/>
      <c r="B78" s="299"/>
      <c r="C78" s="291"/>
      <c r="D78" s="291"/>
      <c r="E78" s="288"/>
      <c r="F78" s="288"/>
      <c r="G78" s="288"/>
      <c r="H78" s="288"/>
      <c r="I78" s="288"/>
      <c r="J78" s="288"/>
      <c r="K78" s="288"/>
    </row>
    <row r="79" spans="1:11" ht="24" customHeight="1" x14ac:dyDescent="0.4">
      <c r="A79" s="286"/>
      <c r="B79" s="299"/>
      <c r="C79" s="291"/>
      <c r="D79" s="291"/>
      <c r="E79" s="288"/>
      <c r="F79" s="288"/>
      <c r="G79" s="288"/>
      <c r="H79" s="288"/>
      <c r="I79" s="288"/>
      <c r="J79" s="288"/>
      <c r="K79" s="288"/>
    </row>
    <row r="80" spans="1:11" ht="24" customHeight="1" x14ac:dyDescent="0.4">
      <c r="A80" s="286"/>
      <c r="B80" s="299"/>
      <c r="C80" s="291"/>
      <c r="D80" s="291"/>
      <c r="E80" s="288"/>
      <c r="F80" s="288"/>
      <c r="G80" s="288"/>
      <c r="H80" s="288"/>
      <c r="I80" s="288"/>
      <c r="J80" s="288"/>
      <c r="K80" s="288"/>
    </row>
    <row r="81" spans="1:11" ht="24" customHeight="1" x14ac:dyDescent="0.4">
      <c r="A81" s="286"/>
      <c r="B81" s="299"/>
      <c r="C81" s="291"/>
      <c r="D81" s="291"/>
      <c r="E81" s="288"/>
      <c r="F81" s="288"/>
      <c r="G81" s="288"/>
      <c r="H81" s="288"/>
      <c r="I81" s="288"/>
      <c r="J81" s="288"/>
      <c r="K81" s="288"/>
    </row>
    <row r="82" spans="1:11" ht="24" customHeight="1" x14ac:dyDescent="0.4">
      <c r="A82" s="286"/>
      <c r="B82" s="299"/>
      <c r="C82" s="291"/>
      <c r="D82" s="291"/>
      <c r="E82" s="288"/>
      <c r="F82" s="288"/>
      <c r="G82" s="288"/>
      <c r="H82" s="288"/>
      <c r="I82" s="288"/>
      <c r="J82" s="288"/>
      <c r="K82" s="288"/>
    </row>
    <row r="83" spans="1:11" ht="24" customHeight="1" x14ac:dyDescent="0.4">
      <c r="A83" s="286"/>
      <c r="B83" s="299"/>
      <c r="C83" s="291"/>
      <c r="D83" s="291"/>
      <c r="E83" s="288"/>
      <c r="F83" s="288"/>
      <c r="G83" s="288"/>
      <c r="H83" s="288"/>
      <c r="I83" s="288"/>
      <c r="J83" s="288"/>
      <c r="K83" s="288"/>
    </row>
    <row r="84" spans="1:11" ht="24" customHeight="1" x14ac:dyDescent="0.4">
      <c r="A84" s="286"/>
      <c r="B84" s="299"/>
      <c r="C84" s="291"/>
      <c r="D84" s="291"/>
      <c r="E84" s="288"/>
      <c r="F84" s="288"/>
      <c r="G84" s="288"/>
      <c r="H84" s="288"/>
      <c r="I84" s="288"/>
      <c r="J84" s="288"/>
      <c r="K84" s="288"/>
    </row>
    <row r="85" spans="1:11" ht="24" customHeight="1" x14ac:dyDescent="0.4">
      <c r="A85" s="286"/>
      <c r="B85" s="299"/>
      <c r="C85" s="291"/>
      <c r="D85" s="291"/>
      <c r="E85" s="288"/>
      <c r="F85" s="288"/>
      <c r="G85" s="288"/>
      <c r="H85" s="288"/>
      <c r="I85" s="288"/>
      <c r="J85" s="288"/>
      <c r="K85" s="288"/>
    </row>
    <row r="86" spans="1:11" ht="24" customHeight="1" x14ac:dyDescent="0.4">
      <c r="A86" s="286"/>
      <c r="B86" s="299"/>
      <c r="C86" s="291"/>
      <c r="D86" s="291"/>
      <c r="E86" s="288"/>
      <c r="F86" s="288"/>
      <c r="G86" s="288"/>
      <c r="H86" s="288"/>
      <c r="I86" s="288"/>
      <c r="J86" s="288"/>
      <c r="K86" s="288"/>
    </row>
    <row r="87" spans="1:11" ht="24" customHeight="1" x14ac:dyDescent="0.4">
      <c r="A87" s="286"/>
      <c r="B87" s="299"/>
      <c r="C87" s="291"/>
      <c r="D87" s="291"/>
      <c r="E87" s="288"/>
      <c r="F87" s="288"/>
      <c r="G87" s="288"/>
      <c r="H87" s="288"/>
      <c r="I87" s="288"/>
      <c r="J87" s="288"/>
      <c r="K87" s="288"/>
    </row>
    <row r="88" spans="1:11" ht="24" customHeight="1" x14ac:dyDescent="0.4">
      <c r="A88" s="286"/>
      <c r="B88" s="299"/>
      <c r="C88" s="291"/>
      <c r="D88" s="291"/>
      <c r="E88" s="288"/>
      <c r="F88" s="288"/>
      <c r="G88" s="288"/>
      <c r="H88" s="288"/>
      <c r="I88" s="288"/>
      <c r="J88" s="288"/>
      <c r="K88" s="288"/>
    </row>
    <row r="89" spans="1:11" ht="24" customHeight="1" x14ac:dyDescent="0.4">
      <c r="A89" s="286"/>
      <c r="B89" s="299"/>
      <c r="C89" s="291"/>
      <c r="D89" s="291"/>
      <c r="E89" s="288"/>
      <c r="F89" s="288"/>
      <c r="G89" s="288"/>
      <c r="H89" s="288"/>
      <c r="I89" s="288"/>
      <c r="J89" s="288"/>
      <c r="K89" s="288"/>
    </row>
    <row r="90" spans="1:11" ht="24" customHeight="1" x14ac:dyDescent="0.4">
      <c r="A90" s="286"/>
      <c r="B90" s="299"/>
      <c r="C90" s="291"/>
      <c r="D90" s="291"/>
      <c r="E90" s="288"/>
      <c r="F90" s="288"/>
      <c r="G90" s="288"/>
      <c r="H90" s="288"/>
      <c r="I90" s="288"/>
      <c r="J90" s="288"/>
      <c r="K90" s="288"/>
    </row>
    <row r="91" spans="1:11" ht="24" customHeight="1" x14ac:dyDescent="0.4">
      <c r="A91" s="286"/>
      <c r="B91" s="299"/>
      <c r="C91" s="291"/>
      <c r="D91" s="291"/>
      <c r="E91" s="288"/>
      <c r="F91" s="288"/>
      <c r="G91" s="288"/>
      <c r="H91" s="288"/>
      <c r="I91" s="288"/>
      <c r="J91" s="288"/>
      <c r="K91" s="288"/>
    </row>
    <row r="92" spans="1:11" ht="24" customHeight="1" x14ac:dyDescent="0.4">
      <c r="A92" s="286"/>
      <c r="B92" s="299"/>
      <c r="C92" s="291"/>
      <c r="D92" s="291"/>
      <c r="E92" s="288"/>
      <c r="F92" s="288"/>
      <c r="G92" s="288"/>
      <c r="H92" s="288"/>
      <c r="I92" s="288"/>
      <c r="J92" s="288"/>
      <c r="K92" s="288"/>
    </row>
    <row r="93" spans="1:11" ht="24" customHeight="1" x14ac:dyDescent="0.4">
      <c r="A93" s="286"/>
      <c r="B93" s="299"/>
      <c r="C93" s="291"/>
      <c r="D93" s="291"/>
      <c r="E93" s="288"/>
      <c r="F93" s="288"/>
      <c r="G93" s="288"/>
      <c r="H93" s="288"/>
      <c r="I93" s="288"/>
      <c r="J93" s="288"/>
      <c r="K93" s="288"/>
    </row>
    <row r="94" spans="1:11" ht="24" customHeight="1" x14ac:dyDescent="0.4">
      <c r="A94" s="286"/>
      <c r="B94" s="299"/>
      <c r="C94" s="291"/>
      <c r="D94" s="291"/>
      <c r="E94" s="288"/>
      <c r="F94" s="288"/>
      <c r="G94" s="288"/>
      <c r="H94" s="288"/>
      <c r="I94" s="288"/>
      <c r="J94" s="288"/>
      <c r="K94" s="288"/>
    </row>
    <row r="95" spans="1:11" ht="24" customHeight="1" x14ac:dyDescent="0.4">
      <c r="A95" s="286"/>
      <c r="B95" s="299"/>
      <c r="C95" s="291"/>
      <c r="D95" s="291"/>
      <c r="E95" s="288"/>
      <c r="F95" s="288"/>
      <c r="G95" s="288"/>
      <c r="H95" s="288"/>
      <c r="I95" s="288"/>
      <c r="J95" s="288"/>
      <c r="K95" s="288"/>
    </row>
    <row r="96" spans="1:11" ht="24" customHeight="1" x14ac:dyDescent="0.4">
      <c r="A96" s="286"/>
      <c r="B96" s="299"/>
      <c r="C96" s="291"/>
      <c r="D96" s="291"/>
      <c r="E96" s="288"/>
      <c r="F96" s="288"/>
      <c r="G96" s="288"/>
      <c r="H96" s="288"/>
      <c r="I96" s="288"/>
      <c r="J96" s="288"/>
      <c r="K96" s="288"/>
    </row>
    <row r="97" spans="1:11" ht="24" customHeight="1" x14ac:dyDescent="0.4">
      <c r="A97" s="286"/>
      <c r="B97" s="299"/>
      <c r="C97" s="291"/>
      <c r="D97" s="291"/>
      <c r="E97" s="288"/>
      <c r="F97" s="288"/>
      <c r="G97" s="288"/>
      <c r="H97" s="288"/>
      <c r="I97" s="288"/>
      <c r="J97" s="288"/>
      <c r="K97" s="288"/>
    </row>
    <row r="98" spans="1:11" ht="24" customHeight="1" x14ac:dyDescent="0.4">
      <c r="A98" s="286"/>
      <c r="B98" s="299"/>
      <c r="C98" s="291"/>
      <c r="D98" s="291"/>
      <c r="E98" s="288"/>
      <c r="F98" s="288"/>
      <c r="G98" s="288"/>
      <c r="H98" s="288"/>
      <c r="I98" s="288"/>
      <c r="J98" s="288"/>
      <c r="K98" s="288"/>
    </row>
    <row r="99" spans="1:11" ht="24" customHeight="1" x14ac:dyDescent="0.4">
      <c r="A99" s="286"/>
      <c r="B99" s="299"/>
      <c r="C99" s="291"/>
      <c r="D99" s="291"/>
      <c r="E99" s="288"/>
      <c r="F99" s="288"/>
      <c r="G99" s="288"/>
      <c r="H99" s="288"/>
      <c r="I99" s="288"/>
      <c r="J99" s="288"/>
      <c r="K99" s="288"/>
    </row>
    <row r="100" spans="1:11" ht="24" customHeight="1" x14ac:dyDescent="0.4">
      <c r="A100" s="286"/>
      <c r="B100" s="299"/>
      <c r="C100" s="291"/>
      <c r="D100" s="291"/>
      <c r="E100" s="288"/>
      <c r="F100" s="288"/>
      <c r="G100" s="288"/>
      <c r="H100" s="288"/>
      <c r="I100" s="288"/>
      <c r="J100" s="288"/>
      <c r="K100" s="288"/>
    </row>
    <row r="101" spans="1:11" ht="15.75" customHeight="1" x14ac:dyDescent="0.3"/>
    <row r="102" spans="1:11" ht="15.75" customHeight="1" x14ac:dyDescent="0.3"/>
    <row r="103" spans="1:11" ht="15.75" customHeight="1" x14ac:dyDescent="0.3"/>
    <row r="104" spans="1:11" ht="15.75" customHeight="1" x14ac:dyDescent="0.3"/>
    <row r="105" spans="1:11" ht="15.75" customHeight="1" x14ac:dyDescent="0.3"/>
    <row r="106" spans="1:11" ht="15.75" customHeight="1" x14ac:dyDescent="0.3"/>
    <row r="107" spans="1:11" ht="15.75" customHeight="1" x14ac:dyDescent="0.3"/>
    <row r="108" spans="1:11" ht="15.75" customHeight="1" x14ac:dyDescent="0.3"/>
    <row r="109" spans="1:11" ht="15.75" customHeight="1" x14ac:dyDescent="0.3"/>
    <row r="110" spans="1:11" ht="15.75" customHeight="1" x14ac:dyDescent="0.3"/>
    <row r="111" spans="1:11" ht="15.75" customHeight="1" x14ac:dyDescent="0.3"/>
    <row r="112" spans="1:11"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sheetData>
  <mergeCells count="1">
    <mergeCell ref="B2:C2"/>
  </mergeCells>
  <pageMargins left="0.25" right="0.25" top="0.75" bottom="0.75" header="0" footer="0"/>
  <pageSetup scale="55"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38030"/>
  </sheetPr>
  <dimension ref="A1:K227"/>
  <sheetViews>
    <sheetView workbookViewId="0"/>
  </sheetViews>
  <sheetFormatPr baseColWidth="10" defaultColWidth="12.5546875" defaultRowHeight="15" customHeight="1" x14ac:dyDescent="0.3"/>
  <cols>
    <col min="1" max="2" width="3.33203125" customWidth="1"/>
    <col min="3" max="3" width="28.109375" customWidth="1"/>
    <col min="4" max="4" width="196" customWidth="1"/>
    <col min="5" max="5" width="3" customWidth="1"/>
    <col min="6" max="6" width="10" customWidth="1"/>
    <col min="7" max="11" width="9.44140625" customWidth="1"/>
  </cols>
  <sheetData>
    <row r="1" spans="1:11" ht="44.25" customHeight="1" x14ac:dyDescent="0.4">
      <c r="A1" s="218"/>
      <c r="B1" s="218"/>
      <c r="C1" s="752" t="s">
        <v>968</v>
      </c>
      <c r="D1" s="474"/>
      <c r="E1" s="300"/>
      <c r="F1" s="218"/>
      <c r="G1" s="218"/>
      <c r="H1" s="218"/>
      <c r="I1" s="218"/>
      <c r="J1" s="218"/>
      <c r="K1" s="218"/>
    </row>
    <row r="2" spans="1:11" ht="14.25" customHeight="1" x14ac:dyDescent="0.3">
      <c r="A2" s="218"/>
      <c r="B2" s="218"/>
      <c r="C2" s="218"/>
      <c r="D2" s="218"/>
      <c r="E2" s="218"/>
      <c r="F2" s="218"/>
      <c r="G2" s="218"/>
      <c r="H2" s="218"/>
      <c r="I2" s="218"/>
      <c r="J2" s="218"/>
      <c r="K2" s="218"/>
    </row>
    <row r="3" spans="1:11" ht="14.25" customHeight="1" x14ac:dyDescent="0.3">
      <c r="A3" s="218"/>
      <c r="B3" s="218"/>
      <c r="C3" s="301" t="s">
        <v>969</v>
      </c>
      <c r="D3" s="302"/>
      <c r="E3" s="218"/>
      <c r="F3" s="218"/>
      <c r="G3" s="218"/>
      <c r="H3" s="218"/>
      <c r="I3" s="218"/>
      <c r="J3" s="218"/>
      <c r="K3" s="218"/>
    </row>
    <row r="4" spans="1:11" ht="14.25" customHeight="1" x14ac:dyDescent="0.3">
      <c r="A4" s="218"/>
      <c r="B4" s="218"/>
      <c r="C4" s="303"/>
      <c r="D4" s="218"/>
      <c r="E4" s="218"/>
      <c r="F4" s="218"/>
      <c r="G4" s="218"/>
      <c r="H4" s="218"/>
      <c r="I4" s="218"/>
      <c r="J4" s="218"/>
      <c r="K4" s="218"/>
    </row>
    <row r="5" spans="1:11" ht="14.25" customHeight="1" x14ac:dyDescent="0.3">
      <c r="A5" s="218"/>
      <c r="B5" s="304">
        <v>1</v>
      </c>
      <c r="C5" s="753" t="s">
        <v>970</v>
      </c>
      <c r="D5" s="467"/>
      <c r="E5" s="305"/>
      <c r="F5" s="218"/>
      <c r="G5" s="218"/>
      <c r="H5" s="218"/>
      <c r="I5" s="218"/>
      <c r="J5" s="218"/>
      <c r="K5" s="218"/>
    </row>
    <row r="6" spans="1:11" ht="14.25" customHeight="1" x14ac:dyDescent="0.3">
      <c r="A6" s="218"/>
      <c r="B6" s="304">
        <v>2</v>
      </c>
      <c r="C6" s="753" t="s">
        <v>971</v>
      </c>
      <c r="D6" s="467"/>
      <c r="E6" s="305"/>
      <c r="F6" s="218"/>
      <c r="G6" s="218"/>
      <c r="H6" s="218"/>
      <c r="I6" s="218"/>
      <c r="J6" s="218"/>
      <c r="K6" s="218"/>
    </row>
    <row r="7" spans="1:11" ht="14.25" customHeight="1" x14ac:dyDescent="0.3">
      <c r="A7" s="218"/>
      <c r="B7" s="304">
        <v>3</v>
      </c>
      <c r="C7" s="753" t="s">
        <v>972</v>
      </c>
      <c r="D7" s="467"/>
      <c r="E7" s="305"/>
      <c r="F7" s="218"/>
      <c r="G7" s="218"/>
      <c r="H7" s="218"/>
      <c r="I7" s="218"/>
      <c r="J7" s="218"/>
      <c r="K7" s="218"/>
    </row>
    <row r="8" spans="1:11" ht="14.25" customHeight="1" x14ac:dyDescent="0.3">
      <c r="A8" s="218"/>
      <c r="B8" s="304">
        <v>4</v>
      </c>
      <c r="C8" s="753" t="s">
        <v>973</v>
      </c>
      <c r="D8" s="467"/>
      <c r="E8" s="305"/>
      <c r="F8" s="218"/>
      <c r="G8" s="218"/>
      <c r="H8" s="218"/>
      <c r="I8" s="218"/>
      <c r="J8" s="218"/>
      <c r="K8" s="218"/>
    </row>
    <row r="9" spans="1:11" ht="45" customHeight="1" x14ac:dyDescent="0.3">
      <c r="A9" s="218"/>
      <c r="B9" s="304">
        <v>5</v>
      </c>
      <c r="C9" s="753" t="s">
        <v>974</v>
      </c>
      <c r="D9" s="467"/>
      <c r="E9" s="305"/>
      <c r="F9" s="218"/>
      <c r="G9" s="218"/>
      <c r="H9" s="218"/>
      <c r="I9" s="218"/>
      <c r="J9" s="218"/>
      <c r="K9" s="218"/>
    </row>
    <row r="10" spans="1:11" ht="12.75" customHeight="1" x14ac:dyDescent="0.3">
      <c r="A10" s="218"/>
      <c r="B10" s="304">
        <v>6</v>
      </c>
      <c r="C10" s="753" t="s">
        <v>975</v>
      </c>
      <c r="D10" s="467"/>
      <c r="E10" s="305"/>
      <c r="F10" s="218"/>
      <c r="G10" s="218"/>
      <c r="H10" s="218"/>
      <c r="I10" s="218"/>
      <c r="J10" s="218"/>
      <c r="K10" s="218"/>
    </row>
    <row r="11" spans="1:11" ht="31.5" customHeight="1" x14ac:dyDescent="0.3">
      <c r="A11" s="218"/>
      <c r="B11" s="304">
        <v>7</v>
      </c>
      <c r="C11" s="753" t="s">
        <v>976</v>
      </c>
      <c r="D11" s="467"/>
      <c r="E11" s="305"/>
      <c r="F11" s="218"/>
      <c r="G11" s="218"/>
      <c r="H11" s="218"/>
      <c r="I11" s="218"/>
      <c r="J11" s="218"/>
      <c r="K11" s="218"/>
    </row>
    <row r="12" spans="1:11" ht="9.75" customHeight="1" x14ac:dyDescent="0.3">
      <c r="A12" s="218"/>
      <c r="B12" s="304">
        <v>8</v>
      </c>
      <c r="C12" s="306" t="s">
        <v>977</v>
      </c>
      <c r="D12" s="306"/>
      <c r="E12" s="218"/>
      <c r="F12" s="218"/>
      <c r="G12" s="218"/>
      <c r="H12" s="218"/>
      <c r="I12" s="218"/>
      <c r="J12" s="218"/>
      <c r="K12" s="218"/>
    </row>
    <row r="13" spans="1:11" ht="15.75" customHeight="1" x14ac:dyDescent="0.3">
      <c r="A13" s="218"/>
      <c r="B13" s="304">
        <v>9</v>
      </c>
      <c r="C13" s="306" t="s">
        <v>978</v>
      </c>
      <c r="D13" s="306"/>
      <c r="E13" s="218"/>
      <c r="F13" s="218"/>
      <c r="G13" s="218"/>
      <c r="H13" s="218"/>
      <c r="I13" s="218"/>
      <c r="J13" s="218"/>
      <c r="K13" s="218"/>
    </row>
    <row r="14" spans="1:11" ht="15.75" customHeight="1" x14ac:dyDescent="0.3">
      <c r="A14" s="218"/>
      <c r="B14" s="304">
        <v>10</v>
      </c>
      <c r="C14" s="751" t="s">
        <v>979</v>
      </c>
      <c r="D14" s="467"/>
      <c r="E14" s="119"/>
      <c r="F14" s="218"/>
      <c r="G14" s="218"/>
      <c r="H14" s="218"/>
      <c r="I14" s="218"/>
      <c r="J14" s="218"/>
      <c r="K14" s="218"/>
    </row>
    <row r="15" spans="1:11" ht="13.5" customHeight="1" x14ac:dyDescent="0.3">
      <c r="A15" s="307"/>
      <c r="B15" s="304">
        <v>11</v>
      </c>
      <c r="C15" s="751" t="s">
        <v>980</v>
      </c>
      <c r="D15" s="467"/>
      <c r="E15" s="307"/>
      <c r="F15" s="218"/>
      <c r="G15" s="218"/>
      <c r="H15" s="218"/>
      <c r="I15" s="218"/>
      <c r="J15" s="218"/>
      <c r="K15" s="218"/>
    </row>
    <row r="16" spans="1:11" ht="15.75" customHeight="1" x14ac:dyDescent="0.3">
      <c r="A16" s="308"/>
      <c r="B16" s="304">
        <v>12</v>
      </c>
      <c r="C16" s="751" t="s">
        <v>981</v>
      </c>
      <c r="D16" s="467"/>
      <c r="E16" s="307"/>
      <c r="F16" s="308"/>
      <c r="G16" s="218"/>
      <c r="H16" s="218"/>
      <c r="I16" s="218"/>
      <c r="J16" s="218"/>
      <c r="K16" s="218"/>
    </row>
    <row r="17" spans="1:11" ht="15.75" customHeight="1" x14ac:dyDescent="0.3">
      <c r="A17" s="308"/>
      <c r="B17" s="308"/>
      <c r="C17" s="308"/>
      <c r="D17" s="308"/>
      <c r="E17" s="309"/>
      <c r="F17" s="308"/>
      <c r="G17" s="218"/>
      <c r="H17" s="218"/>
      <c r="I17" s="218"/>
      <c r="J17" s="218"/>
      <c r="K17" s="218"/>
    </row>
    <row r="18" spans="1:11" ht="13.5" customHeight="1" x14ac:dyDescent="0.3">
      <c r="A18" s="218"/>
      <c r="B18" s="218"/>
      <c r="C18" s="218"/>
      <c r="D18" s="218"/>
      <c r="E18" s="218"/>
      <c r="F18" s="218"/>
      <c r="G18" s="218"/>
      <c r="H18" s="218"/>
      <c r="I18" s="218"/>
      <c r="J18" s="218"/>
      <c r="K18" s="218"/>
    </row>
    <row r="19" spans="1:11" ht="15" customHeight="1" x14ac:dyDescent="0.3">
      <c r="A19" s="310"/>
      <c r="B19" s="310"/>
      <c r="C19" s="311" t="s">
        <v>982</v>
      </c>
      <c r="D19" s="311" t="s">
        <v>983</v>
      </c>
      <c r="E19" s="312"/>
      <c r="F19" s="310"/>
      <c r="G19" s="218"/>
      <c r="H19" s="218"/>
      <c r="I19" s="218"/>
      <c r="J19" s="218"/>
      <c r="K19" s="218"/>
    </row>
    <row r="20" spans="1:11" ht="147.75" customHeight="1" x14ac:dyDescent="0.3">
      <c r="A20" s="218"/>
      <c r="B20" s="218"/>
      <c r="C20" s="313" t="s">
        <v>984</v>
      </c>
      <c r="D20" s="314" t="s">
        <v>985</v>
      </c>
      <c r="E20" s="119"/>
      <c r="F20" s="218"/>
      <c r="G20" s="218"/>
      <c r="H20" s="218"/>
      <c r="I20" s="218"/>
      <c r="J20" s="218"/>
      <c r="K20" s="218"/>
    </row>
    <row r="21" spans="1:11" ht="195" customHeight="1" x14ac:dyDescent="0.3">
      <c r="A21" s="218"/>
      <c r="B21" s="218"/>
      <c r="C21" s="313" t="s">
        <v>986</v>
      </c>
      <c r="D21" s="314" t="s">
        <v>987</v>
      </c>
      <c r="E21" s="119"/>
      <c r="F21" s="218"/>
      <c r="G21" s="218"/>
      <c r="H21" s="218"/>
      <c r="I21" s="218"/>
      <c r="J21" s="218"/>
      <c r="K21" s="218"/>
    </row>
    <row r="22" spans="1:11" ht="245.25" customHeight="1" x14ac:dyDescent="0.3">
      <c r="A22" s="218"/>
      <c r="B22" s="218"/>
      <c r="C22" s="313" t="s">
        <v>988</v>
      </c>
      <c r="D22" s="314" t="s">
        <v>989</v>
      </c>
      <c r="E22" s="119"/>
      <c r="F22" s="218"/>
      <c r="G22" s="218"/>
      <c r="H22" s="218"/>
      <c r="I22" s="218"/>
      <c r="J22" s="218"/>
      <c r="K22" s="218"/>
    </row>
    <row r="23" spans="1:11" ht="324.75" customHeight="1" x14ac:dyDescent="0.3">
      <c r="A23" s="218"/>
      <c r="B23" s="218"/>
      <c r="C23" s="315" t="s">
        <v>990</v>
      </c>
      <c r="D23" s="314" t="s">
        <v>991</v>
      </c>
      <c r="E23" s="119"/>
      <c r="F23" s="218"/>
      <c r="G23" s="218"/>
      <c r="H23" s="218"/>
      <c r="I23" s="218"/>
      <c r="J23" s="218"/>
      <c r="K23" s="218"/>
    </row>
    <row r="24" spans="1:11" ht="202.5" customHeight="1" x14ac:dyDescent="0.3">
      <c r="A24" s="218"/>
      <c r="B24" s="218"/>
      <c r="C24" s="313" t="s">
        <v>992</v>
      </c>
      <c r="D24" s="314" t="s">
        <v>993</v>
      </c>
      <c r="E24" s="119"/>
      <c r="F24" s="218"/>
      <c r="G24" s="218"/>
      <c r="H24" s="218"/>
      <c r="I24" s="218"/>
      <c r="J24" s="218"/>
      <c r="K24" s="218"/>
    </row>
    <row r="25" spans="1:11" ht="386.25" customHeight="1" x14ac:dyDescent="0.3">
      <c r="A25" s="218"/>
      <c r="B25" s="218"/>
      <c r="C25" s="315" t="s">
        <v>994</v>
      </c>
      <c r="D25" s="314" t="s">
        <v>995</v>
      </c>
      <c r="E25" s="119"/>
      <c r="F25" s="218"/>
      <c r="G25" s="308"/>
      <c r="H25" s="308"/>
      <c r="I25" s="308"/>
      <c r="J25" s="308"/>
      <c r="K25" s="308"/>
    </row>
    <row r="26" spans="1:11" ht="14.25" customHeight="1" x14ac:dyDescent="0.3">
      <c r="A26" s="218"/>
      <c r="B26" s="218"/>
      <c r="C26" s="315" t="s">
        <v>996</v>
      </c>
      <c r="D26" s="316" t="s">
        <v>997</v>
      </c>
      <c r="E26" s="224"/>
      <c r="F26" s="218"/>
      <c r="G26" s="310"/>
      <c r="H26" s="310"/>
      <c r="I26" s="310"/>
      <c r="J26" s="310"/>
      <c r="K26" s="310"/>
    </row>
    <row r="27" spans="1:11" ht="187.5" customHeight="1" x14ac:dyDescent="0.3">
      <c r="A27" s="218"/>
      <c r="B27" s="218"/>
      <c r="C27" s="317" t="s">
        <v>998</v>
      </c>
      <c r="D27" s="224" t="s">
        <v>999</v>
      </c>
      <c r="E27" s="224"/>
      <c r="F27" s="218"/>
      <c r="G27" s="218"/>
      <c r="H27" s="218"/>
      <c r="I27" s="218"/>
      <c r="J27" s="218"/>
      <c r="K27" s="218"/>
    </row>
    <row r="28" spans="1:11" ht="231.75" customHeight="1" x14ac:dyDescent="0.3">
      <c r="A28" s="218"/>
      <c r="B28" s="218"/>
      <c r="C28" s="318"/>
      <c r="D28" s="218"/>
      <c r="E28" s="218"/>
      <c r="F28" s="218"/>
      <c r="G28" s="218"/>
      <c r="H28" s="218"/>
      <c r="I28" s="218"/>
      <c r="J28" s="218"/>
      <c r="K28" s="218"/>
    </row>
    <row r="29" spans="1:11" ht="369.75" customHeight="1" x14ac:dyDescent="0.3">
      <c r="A29" s="218"/>
      <c r="B29" s="218"/>
      <c r="C29" s="318"/>
      <c r="D29" s="218"/>
      <c r="E29" s="218"/>
      <c r="F29" s="218"/>
      <c r="G29" s="218"/>
      <c r="H29" s="218"/>
      <c r="I29" s="218"/>
      <c r="J29" s="218"/>
      <c r="K29" s="218"/>
    </row>
    <row r="30" spans="1:11" ht="100.5" customHeight="1" x14ac:dyDescent="0.3">
      <c r="A30" s="218"/>
      <c r="B30" s="218"/>
      <c r="C30" s="318"/>
      <c r="D30" s="218"/>
      <c r="E30" s="218"/>
      <c r="F30" s="218"/>
      <c r="G30" s="218"/>
      <c r="H30" s="218"/>
      <c r="I30" s="218"/>
      <c r="J30" s="218"/>
      <c r="K30" s="218"/>
    </row>
    <row r="31" spans="1:11" ht="409.5" customHeight="1" x14ac:dyDescent="0.3">
      <c r="A31" s="218"/>
      <c r="B31" s="218"/>
      <c r="C31" s="318"/>
      <c r="D31" s="218"/>
      <c r="E31" s="218"/>
      <c r="F31" s="218"/>
      <c r="G31" s="218"/>
      <c r="H31" s="218"/>
      <c r="I31" s="218"/>
      <c r="J31" s="218"/>
      <c r="K31" s="218"/>
    </row>
    <row r="32" spans="1:11" ht="182.25" customHeight="1" x14ac:dyDescent="0.3">
      <c r="A32" s="218"/>
      <c r="B32" s="218"/>
      <c r="C32" s="318"/>
      <c r="D32" s="218"/>
      <c r="E32" s="218"/>
      <c r="F32" s="218"/>
      <c r="G32" s="218"/>
      <c r="H32" s="218"/>
      <c r="I32" s="218"/>
      <c r="J32" s="218"/>
      <c r="K32" s="218"/>
    </row>
    <row r="33" spans="1:11" ht="409.5" customHeight="1" x14ac:dyDescent="0.3">
      <c r="A33" s="218"/>
      <c r="B33" s="218"/>
      <c r="C33" s="318"/>
      <c r="D33" s="218"/>
      <c r="E33" s="218"/>
      <c r="F33" s="218"/>
      <c r="G33" s="218"/>
      <c r="H33" s="218"/>
      <c r="I33" s="218"/>
      <c r="J33" s="218"/>
      <c r="K33" s="218"/>
    </row>
    <row r="34" spans="1:11" ht="127.5" customHeight="1" x14ac:dyDescent="0.3">
      <c r="A34" s="218"/>
      <c r="B34" s="218"/>
      <c r="C34" s="318"/>
      <c r="D34" s="218"/>
      <c r="E34" s="218"/>
      <c r="F34" s="218"/>
      <c r="G34" s="218"/>
      <c r="H34" s="218"/>
      <c r="I34" s="218"/>
      <c r="J34" s="218"/>
      <c r="K34" s="218"/>
    </row>
    <row r="35" spans="1:11" ht="311.25" customHeight="1" x14ac:dyDescent="0.3">
      <c r="A35" s="218"/>
      <c r="B35" s="218"/>
      <c r="C35" s="318"/>
      <c r="D35" s="218"/>
      <c r="E35" s="218"/>
      <c r="F35" s="218"/>
      <c r="G35" s="218"/>
      <c r="H35" s="218"/>
      <c r="I35" s="218"/>
      <c r="J35" s="218"/>
      <c r="K35" s="218"/>
    </row>
    <row r="36" spans="1:11" ht="14.25" customHeight="1" x14ac:dyDescent="0.3">
      <c r="A36" s="218"/>
      <c r="B36" s="218"/>
      <c r="C36" s="318"/>
      <c r="D36" s="218"/>
      <c r="E36" s="218"/>
      <c r="F36" s="218"/>
      <c r="G36" s="218"/>
      <c r="H36" s="218"/>
      <c r="I36" s="218"/>
      <c r="J36" s="218"/>
      <c r="K36" s="218"/>
    </row>
    <row r="37" spans="1:11" ht="14.25" customHeight="1" x14ac:dyDescent="0.3">
      <c r="A37" s="218"/>
      <c r="B37" s="218"/>
      <c r="C37" s="318"/>
      <c r="D37" s="218"/>
      <c r="E37" s="218"/>
      <c r="F37" s="218"/>
      <c r="G37" s="218"/>
      <c r="H37" s="218"/>
      <c r="I37" s="218"/>
      <c r="J37" s="218"/>
      <c r="K37" s="218"/>
    </row>
    <row r="38" spans="1:11" ht="14.25" customHeight="1" x14ac:dyDescent="0.3">
      <c r="A38" s="218"/>
      <c r="B38" s="218"/>
      <c r="C38" s="318"/>
      <c r="D38" s="218"/>
      <c r="E38" s="218"/>
      <c r="F38" s="218"/>
      <c r="G38" s="218"/>
      <c r="H38" s="218"/>
      <c r="I38" s="218"/>
      <c r="J38" s="218"/>
      <c r="K38" s="218"/>
    </row>
    <row r="39" spans="1:11" ht="14.25" customHeight="1" x14ac:dyDescent="0.3">
      <c r="A39" s="218"/>
      <c r="B39" s="218"/>
      <c r="C39" s="318"/>
      <c r="D39" s="218"/>
      <c r="E39" s="218"/>
      <c r="F39" s="218"/>
      <c r="G39" s="218"/>
      <c r="H39" s="218"/>
      <c r="I39" s="218"/>
      <c r="J39" s="218"/>
      <c r="K39" s="218"/>
    </row>
    <row r="40" spans="1:11" ht="14.25" customHeight="1" x14ac:dyDescent="0.3">
      <c r="A40" s="218"/>
      <c r="B40" s="218"/>
      <c r="C40" s="318"/>
      <c r="D40" s="218"/>
      <c r="E40" s="218"/>
      <c r="F40" s="218"/>
      <c r="G40" s="218"/>
      <c r="H40" s="218"/>
      <c r="I40" s="218"/>
      <c r="J40" s="218"/>
      <c r="K40" s="218"/>
    </row>
    <row r="41" spans="1:11" ht="14.25" customHeight="1" x14ac:dyDescent="0.3">
      <c r="A41" s="218"/>
      <c r="B41" s="218"/>
      <c r="C41" s="318"/>
      <c r="D41" s="218"/>
      <c r="E41" s="218"/>
      <c r="F41" s="218"/>
      <c r="G41" s="218"/>
      <c r="H41" s="218"/>
      <c r="I41" s="218"/>
      <c r="J41" s="218"/>
      <c r="K41" s="218"/>
    </row>
    <row r="42" spans="1:11" ht="14.25" customHeight="1" x14ac:dyDescent="0.3">
      <c r="A42" s="218"/>
      <c r="B42" s="218"/>
      <c r="C42" s="318"/>
      <c r="D42" s="218"/>
      <c r="E42" s="218"/>
      <c r="F42" s="218"/>
      <c r="G42" s="218"/>
      <c r="H42" s="218"/>
      <c r="I42" s="218"/>
      <c r="J42" s="218"/>
      <c r="K42" s="218"/>
    </row>
    <row r="43" spans="1:11" ht="14.25" customHeight="1" x14ac:dyDescent="0.3">
      <c r="A43" s="218"/>
      <c r="B43" s="218"/>
      <c r="C43" s="318"/>
      <c r="D43" s="218"/>
      <c r="E43" s="218"/>
      <c r="F43" s="218"/>
      <c r="G43" s="218"/>
      <c r="H43" s="218"/>
      <c r="I43" s="218"/>
      <c r="J43" s="218"/>
      <c r="K43" s="218"/>
    </row>
    <row r="44" spans="1:11" ht="14.25" customHeight="1" x14ac:dyDescent="0.3">
      <c r="A44" s="218"/>
      <c r="B44" s="218"/>
      <c r="C44" s="318"/>
      <c r="D44" s="218"/>
      <c r="E44" s="218"/>
      <c r="F44" s="218"/>
      <c r="G44" s="218"/>
      <c r="H44" s="218"/>
      <c r="I44" s="218"/>
      <c r="J44" s="218"/>
      <c r="K44" s="218"/>
    </row>
    <row r="45" spans="1:11" ht="14.25" customHeight="1" x14ac:dyDescent="0.3">
      <c r="A45" s="218"/>
      <c r="B45" s="218"/>
      <c r="C45" s="318"/>
      <c r="D45" s="218"/>
      <c r="E45" s="218"/>
      <c r="F45" s="218"/>
      <c r="G45" s="218"/>
      <c r="H45" s="218"/>
      <c r="I45" s="218"/>
      <c r="J45" s="218"/>
      <c r="K45" s="218"/>
    </row>
    <row r="46" spans="1:11" ht="14.25" customHeight="1" x14ac:dyDescent="0.3">
      <c r="A46" s="218"/>
      <c r="B46" s="218"/>
      <c r="C46" s="318"/>
      <c r="D46" s="218"/>
      <c r="E46" s="218"/>
      <c r="F46" s="218"/>
      <c r="G46" s="218"/>
      <c r="H46" s="218"/>
      <c r="I46" s="218"/>
      <c r="J46" s="218"/>
      <c r="K46" s="218"/>
    </row>
    <row r="47" spans="1:11" ht="14.25" customHeight="1" x14ac:dyDescent="0.3">
      <c r="A47" s="218"/>
      <c r="B47" s="218"/>
      <c r="C47" s="318"/>
      <c r="D47" s="218"/>
      <c r="E47" s="218"/>
      <c r="F47" s="218"/>
      <c r="G47" s="218"/>
      <c r="H47" s="218"/>
      <c r="I47" s="218"/>
      <c r="J47" s="218"/>
      <c r="K47" s="218"/>
    </row>
    <row r="48" spans="1:11" ht="14.25" customHeight="1" x14ac:dyDescent="0.3">
      <c r="A48" s="218"/>
      <c r="B48" s="218"/>
      <c r="C48" s="318"/>
      <c r="D48" s="218"/>
      <c r="E48" s="218"/>
      <c r="F48" s="218"/>
      <c r="G48" s="218"/>
      <c r="H48" s="218"/>
      <c r="I48" s="218"/>
      <c r="J48" s="218"/>
      <c r="K48" s="218"/>
    </row>
    <row r="49" spans="1:11" ht="14.25" customHeight="1" x14ac:dyDescent="0.3">
      <c r="A49" s="218"/>
      <c r="B49" s="218"/>
      <c r="C49" s="318"/>
      <c r="D49" s="218"/>
      <c r="E49" s="218"/>
      <c r="F49" s="218"/>
      <c r="G49" s="218"/>
      <c r="H49" s="218"/>
      <c r="I49" s="218"/>
      <c r="J49" s="218"/>
      <c r="K49" s="218"/>
    </row>
    <row r="50" spans="1:11" ht="14.25" customHeight="1" x14ac:dyDescent="0.3">
      <c r="A50" s="218"/>
      <c r="B50" s="218"/>
      <c r="C50" s="318"/>
      <c r="D50" s="218"/>
      <c r="E50" s="218"/>
      <c r="F50" s="218"/>
      <c r="G50" s="218"/>
      <c r="H50" s="218"/>
      <c r="I50" s="218"/>
      <c r="J50" s="218"/>
      <c r="K50" s="218"/>
    </row>
    <row r="51" spans="1:11" ht="14.25" customHeight="1" x14ac:dyDescent="0.3">
      <c r="A51" s="218"/>
      <c r="B51" s="218"/>
      <c r="C51" s="318"/>
      <c r="D51" s="218"/>
      <c r="E51" s="218"/>
      <c r="F51" s="218"/>
      <c r="G51" s="218"/>
      <c r="H51" s="218"/>
      <c r="I51" s="218"/>
      <c r="J51" s="218"/>
      <c r="K51" s="218"/>
    </row>
    <row r="52" spans="1:11" ht="14.25" customHeight="1" x14ac:dyDescent="0.3">
      <c r="A52" s="218"/>
      <c r="B52" s="218"/>
      <c r="C52" s="318"/>
      <c r="D52" s="218"/>
      <c r="E52" s="218"/>
      <c r="F52" s="218"/>
      <c r="G52" s="218"/>
      <c r="H52" s="218"/>
      <c r="I52" s="218"/>
      <c r="J52" s="218"/>
      <c r="K52" s="218"/>
    </row>
    <row r="53" spans="1:11" ht="14.25" customHeight="1" x14ac:dyDescent="0.3">
      <c r="A53" s="218"/>
      <c r="B53" s="218"/>
      <c r="C53" s="318"/>
      <c r="D53" s="218"/>
      <c r="E53" s="218"/>
      <c r="F53" s="218"/>
      <c r="G53" s="218"/>
      <c r="H53" s="218"/>
      <c r="I53" s="218"/>
      <c r="J53" s="218"/>
      <c r="K53" s="218"/>
    </row>
    <row r="54" spans="1:11" ht="14.25" customHeight="1" x14ac:dyDescent="0.3">
      <c r="A54" s="218"/>
      <c r="B54" s="218"/>
      <c r="C54" s="318"/>
      <c r="D54" s="218"/>
      <c r="E54" s="218"/>
      <c r="F54" s="218"/>
      <c r="G54" s="218"/>
      <c r="H54" s="218"/>
      <c r="I54" s="218"/>
      <c r="J54" s="218"/>
      <c r="K54" s="218"/>
    </row>
    <row r="55" spans="1:11" ht="14.25" customHeight="1" x14ac:dyDescent="0.3">
      <c r="A55" s="218"/>
      <c r="B55" s="218"/>
      <c r="C55" s="318"/>
      <c r="D55" s="218"/>
      <c r="E55" s="218"/>
      <c r="F55" s="218"/>
      <c r="G55" s="218"/>
      <c r="H55" s="218"/>
      <c r="I55" s="218"/>
      <c r="J55" s="218"/>
      <c r="K55" s="218"/>
    </row>
    <row r="56" spans="1:11" ht="14.25" customHeight="1" x14ac:dyDescent="0.3">
      <c r="A56" s="218"/>
      <c r="B56" s="218"/>
      <c r="C56" s="318"/>
      <c r="D56" s="218"/>
      <c r="E56" s="218"/>
      <c r="F56" s="218"/>
      <c r="G56" s="218"/>
      <c r="H56" s="218"/>
      <c r="I56" s="218"/>
      <c r="J56" s="218"/>
      <c r="K56" s="218"/>
    </row>
    <row r="57" spans="1:11" ht="14.25" customHeight="1" x14ac:dyDescent="0.3">
      <c r="A57" s="218"/>
      <c r="B57" s="218"/>
      <c r="C57" s="318"/>
      <c r="D57" s="218"/>
      <c r="E57" s="218"/>
      <c r="F57" s="218"/>
      <c r="G57" s="218"/>
      <c r="H57" s="218"/>
      <c r="I57" s="218"/>
      <c r="J57" s="218"/>
      <c r="K57" s="218"/>
    </row>
    <row r="58" spans="1:11" ht="14.25" customHeight="1" x14ac:dyDescent="0.3">
      <c r="A58" s="218"/>
      <c r="B58" s="218"/>
      <c r="C58" s="318"/>
      <c r="D58" s="218"/>
      <c r="E58" s="218"/>
      <c r="F58" s="218"/>
      <c r="G58" s="218"/>
      <c r="H58" s="218"/>
      <c r="I58" s="218"/>
      <c r="J58" s="218"/>
      <c r="K58" s="218"/>
    </row>
    <row r="59" spans="1:11" ht="14.25" customHeight="1" x14ac:dyDescent="0.3">
      <c r="A59" s="218"/>
      <c r="B59" s="218"/>
      <c r="C59" s="318"/>
      <c r="D59" s="218"/>
      <c r="E59" s="218"/>
      <c r="F59" s="218"/>
      <c r="G59" s="218"/>
      <c r="H59" s="218"/>
      <c r="I59" s="218"/>
      <c r="J59" s="218"/>
      <c r="K59" s="218"/>
    </row>
    <row r="60" spans="1:11" ht="14.25" customHeight="1" x14ac:dyDescent="0.3">
      <c r="A60" s="218"/>
      <c r="B60" s="218"/>
      <c r="C60" s="318"/>
      <c r="D60" s="218"/>
      <c r="E60" s="218"/>
      <c r="F60" s="218"/>
      <c r="G60" s="218"/>
      <c r="H60" s="218"/>
      <c r="I60" s="218"/>
      <c r="J60" s="218"/>
      <c r="K60" s="218"/>
    </row>
    <row r="61" spans="1:11" ht="14.25" customHeight="1" x14ac:dyDescent="0.3">
      <c r="A61" s="218"/>
      <c r="B61" s="218"/>
      <c r="C61" s="318"/>
      <c r="D61" s="218"/>
      <c r="E61" s="218"/>
      <c r="F61" s="218"/>
      <c r="G61" s="218"/>
      <c r="H61" s="218"/>
      <c r="I61" s="218"/>
      <c r="J61" s="218"/>
      <c r="K61" s="218"/>
    </row>
    <row r="62" spans="1:11" ht="14.25" customHeight="1" x14ac:dyDescent="0.3">
      <c r="A62" s="218"/>
      <c r="B62" s="218"/>
      <c r="C62" s="318"/>
      <c r="D62" s="218"/>
      <c r="E62" s="218"/>
      <c r="F62" s="218"/>
      <c r="G62" s="218"/>
      <c r="H62" s="218"/>
      <c r="I62" s="218"/>
      <c r="J62" s="218"/>
      <c r="K62" s="218"/>
    </row>
    <row r="63" spans="1:11" ht="14.25" customHeight="1" x14ac:dyDescent="0.3">
      <c r="A63" s="218"/>
      <c r="B63" s="218"/>
      <c r="C63" s="318"/>
      <c r="D63" s="218"/>
      <c r="E63" s="218"/>
      <c r="F63" s="218"/>
      <c r="G63" s="218"/>
      <c r="H63" s="218"/>
      <c r="I63" s="218"/>
      <c r="J63" s="218"/>
      <c r="K63" s="218"/>
    </row>
    <row r="64" spans="1:11" ht="14.25" customHeight="1" x14ac:dyDescent="0.3">
      <c r="A64" s="218"/>
      <c r="B64" s="218"/>
      <c r="C64" s="318"/>
      <c r="D64" s="218"/>
      <c r="E64" s="218"/>
      <c r="F64" s="218"/>
      <c r="G64" s="218"/>
      <c r="H64" s="218"/>
      <c r="I64" s="218"/>
      <c r="J64" s="218"/>
      <c r="K64" s="218"/>
    </row>
    <row r="65" spans="1:11" ht="14.25" customHeight="1" x14ac:dyDescent="0.3">
      <c r="A65" s="218"/>
      <c r="B65" s="218"/>
      <c r="C65" s="318"/>
      <c r="D65" s="218"/>
      <c r="E65" s="218"/>
      <c r="F65" s="218"/>
      <c r="G65" s="218"/>
      <c r="H65" s="218"/>
      <c r="I65" s="218"/>
      <c r="J65" s="218"/>
      <c r="K65" s="218"/>
    </row>
    <row r="66" spans="1:11" ht="14.25" customHeight="1" x14ac:dyDescent="0.3">
      <c r="A66" s="218"/>
      <c r="B66" s="218"/>
      <c r="C66" s="318"/>
      <c r="D66" s="218"/>
      <c r="E66" s="218"/>
      <c r="F66" s="218"/>
      <c r="G66" s="218"/>
      <c r="H66" s="218"/>
      <c r="I66" s="218"/>
      <c r="J66" s="218"/>
      <c r="K66" s="218"/>
    </row>
    <row r="67" spans="1:11" ht="14.25" customHeight="1" x14ac:dyDescent="0.3">
      <c r="A67" s="218"/>
      <c r="B67" s="218"/>
      <c r="C67" s="318"/>
      <c r="D67" s="218"/>
      <c r="E67" s="218"/>
      <c r="F67" s="218"/>
      <c r="G67" s="218"/>
      <c r="H67" s="218"/>
      <c r="I67" s="218"/>
      <c r="J67" s="218"/>
      <c r="K67" s="218"/>
    </row>
    <row r="68" spans="1:11" ht="14.25" customHeight="1" x14ac:dyDescent="0.3">
      <c r="A68" s="218"/>
      <c r="B68" s="218"/>
      <c r="C68" s="318"/>
      <c r="D68" s="218"/>
      <c r="E68" s="218"/>
      <c r="F68" s="218"/>
      <c r="G68" s="218"/>
      <c r="H68" s="218"/>
      <c r="I68" s="218"/>
      <c r="J68" s="218"/>
      <c r="K68" s="218"/>
    </row>
    <row r="69" spans="1:11" ht="14.25" customHeight="1" x14ac:dyDescent="0.3">
      <c r="A69" s="218"/>
      <c r="B69" s="218"/>
      <c r="C69" s="318"/>
      <c r="D69" s="218"/>
      <c r="E69" s="218"/>
      <c r="F69" s="218"/>
      <c r="G69" s="218"/>
      <c r="H69" s="218"/>
      <c r="I69" s="218"/>
      <c r="J69" s="218"/>
      <c r="K69" s="218"/>
    </row>
    <row r="70" spans="1:11" ht="14.25" customHeight="1" x14ac:dyDescent="0.3">
      <c r="A70" s="218"/>
      <c r="B70" s="218"/>
      <c r="C70" s="318"/>
      <c r="D70" s="218"/>
      <c r="E70" s="218"/>
      <c r="F70" s="218"/>
      <c r="G70" s="218"/>
      <c r="H70" s="218"/>
      <c r="I70" s="218"/>
      <c r="J70" s="218"/>
      <c r="K70" s="218"/>
    </row>
    <row r="71" spans="1:11" ht="14.25" customHeight="1" x14ac:dyDescent="0.3">
      <c r="A71" s="218"/>
      <c r="B71" s="218"/>
      <c r="C71" s="318"/>
      <c r="D71" s="218"/>
      <c r="E71" s="218"/>
      <c r="F71" s="218"/>
      <c r="G71" s="218"/>
      <c r="H71" s="218"/>
      <c r="I71" s="218"/>
      <c r="J71" s="218"/>
      <c r="K71" s="218"/>
    </row>
    <row r="72" spans="1:11" ht="14.25" customHeight="1" x14ac:dyDescent="0.3">
      <c r="A72" s="218"/>
      <c r="B72" s="218"/>
      <c r="C72" s="318"/>
      <c r="D72" s="218"/>
      <c r="E72" s="218"/>
      <c r="F72" s="218"/>
      <c r="G72" s="218"/>
      <c r="H72" s="218"/>
      <c r="I72" s="218"/>
      <c r="J72" s="218"/>
      <c r="K72" s="218"/>
    </row>
    <row r="73" spans="1:11" ht="14.25" customHeight="1" x14ac:dyDescent="0.3">
      <c r="A73" s="218"/>
      <c r="B73" s="218"/>
      <c r="C73" s="318"/>
      <c r="D73" s="218"/>
      <c r="E73" s="218"/>
      <c r="F73" s="218"/>
      <c r="G73" s="218"/>
      <c r="H73" s="218"/>
      <c r="I73" s="218"/>
      <c r="J73" s="218"/>
      <c r="K73" s="218"/>
    </row>
    <row r="74" spans="1:11" ht="14.25" customHeight="1" x14ac:dyDescent="0.3">
      <c r="A74" s="218"/>
      <c r="B74" s="218"/>
      <c r="C74" s="318"/>
      <c r="D74" s="218"/>
      <c r="E74" s="218"/>
      <c r="F74" s="218"/>
      <c r="G74" s="218"/>
      <c r="H74" s="218"/>
      <c r="I74" s="218"/>
      <c r="J74" s="218"/>
      <c r="K74" s="218"/>
    </row>
    <row r="75" spans="1:11" ht="14.25" customHeight="1" x14ac:dyDescent="0.3">
      <c r="A75" s="218"/>
      <c r="B75" s="218"/>
      <c r="C75" s="318"/>
      <c r="D75" s="218"/>
      <c r="E75" s="218"/>
      <c r="F75" s="218"/>
      <c r="G75" s="218"/>
      <c r="H75" s="218"/>
      <c r="I75" s="218"/>
      <c r="J75" s="218"/>
      <c r="K75" s="218"/>
    </row>
    <row r="76" spans="1:11" ht="14.25" customHeight="1" x14ac:dyDescent="0.3">
      <c r="A76" s="218"/>
      <c r="B76" s="218"/>
      <c r="C76" s="318"/>
      <c r="D76" s="218"/>
      <c r="E76" s="218"/>
      <c r="F76" s="218"/>
      <c r="G76" s="218"/>
      <c r="H76" s="218"/>
      <c r="I76" s="218"/>
      <c r="J76" s="218"/>
      <c r="K76" s="218"/>
    </row>
    <row r="77" spans="1:11" ht="14.25" customHeight="1" x14ac:dyDescent="0.3">
      <c r="A77" s="218"/>
      <c r="B77" s="218"/>
      <c r="C77" s="318"/>
      <c r="D77" s="218"/>
      <c r="E77" s="218"/>
      <c r="F77" s="218"/>
      <c r="G77" s="218"/>
      <c r="H77" s="218"/>
      <c r="I77" s="218"/>
      <c r="J77" s="218"/>
      <c r="K77" s="218"/>
    </row>
    <row r="78" spans="1:11" ht="14.25" customHeight="1" x14ac:dyDescent="0.3">
      <c r="A78" s="218"/>
      <c r="B78" s="218"/>
      <c r="C78" s="318"/>
      <c r="D78" s="218"/>
      <c r="E78" s="218"/>
      <c r="F78" s="218"/>
      <c r="G78" s="218"/>
      <c r="H78" s="218"/>
      <c r="I78" s="218"/>
      <c r="J78" s="218"/>
      <c r="K78" s="218"/>
    </row>
    <row r="79" spans="1:11" ht="14.25" customHeight="1" x14ac:dyDescent="0.3">
      <c r="A79" s="218"/>
      <c r="B79" s="218"/>
      <c r="C79" s="318"/>
      <c r="D79" s="218"/>
      <c r="E79" s="218"/>
      <c r="F79" s="218"/>
      <c r="G79" s="218"/>
      <c r="H79" s="218"/>
      <c r="I79" s="218"/>
      <c r="J79" s="218"/>
      <c r="K79" s="218"/>
    </row>
    <row r="80" spans="1:11" ht="14.25" customHeight="1" x14ac:dyDescent="0.3">
      <c r="A80" s="218"/>
      <c r="B80" s="218"/>
      <c r="C80" s="318"/>
      <c r="D80" s="218"/>
      <c r="E80" s="218"/>
      <c r="F80" s="218"/>
      <c r="G80" s="218"/>
      <c r="H80" s="218"/>
      <c r="I80" s="218"/>
      <c r="J80" s="218"/>
      <c r="K80" s="218"/>
    </row>
    <row r="81" spans="1:11" ht="14.25" customHeight="1" x14ac:dyDescent="0.3">
      <c r="A81" s="218"/>
      <c r="B81" s="218"/>
      <c r="C81" s="318"/>
      <c r="D81" s="218"/>
      <c r="E81" s="218"/>
      <c r="F81" s="218"/>
      <c r="G81" s="218"/>
      <c r="H81" s="218"/>
      <c r="I81" s="218"/>
      <c r="J81" s="218"/>
      <c r="K81" s="218"/>
    </row>
    <row r="82" spans="1:11" ht="14.25" customHeight="1" x14ac:dyDescent="0.3">
      <c r="A82" s="218"/>
      <c r="B82" s="218"/>
      <c r="C82" s="318"/>
      <c r="D82" s="218"/>
      <c r="E82" s="218"/>
      <c r="F82" s="218"/>
      <c r="G82" s="218"/>
      <c r="H82" s="218"/>
      <c r="I82" s="218"/>
      <c r="J82" s="218"/>
      <c r="K82" s="218"/>
    </row>
    <row r="83" spans="1:11" ht="14.25" customHeight="1" x14ac:dyDescent="0.3">
      <c r="A83" s="218"/>
      <c r="B83" s="218"/>
      <c r="C83" s="318"/>
      <c r="D83" s="218"/>
      <c r="E83" s="218"/>
      <c r="F83" s="218"/>
      <c r="G83" s="218"/>
      <c r="H83" s="218"/>
      <c r="I83" s="218"/>
      <c r="J83" s="218"/>
      <c r="K83" s="218"/>
    </row>
    <row r="84" spans="1:11" ht="14.25" customHeight="1" x14ac:dyDescent="0.3">
      <c r="A84" s="218"/>
      <c r="B84" s="218"/>
      <c r="C84" s="318"/>
      <c r="D84" s="218"/>
      <c r="E84" s="218"/>
      <c r="F84" s="218"/>
      <c r="G84" s="218"/>
      <c r="H84" s="218"/>
      <c r="I84" s="218"/>
      <c r="J84" s="218"/>
      <c r="K84" s="218"/>
    </row>
    <row r="85" spans="1:11" ht="14.25" customHeight="1" x14ac:dyDescent="0.3">
      <c r="A85" s="218"/>
      <c r="B85" s="218"/>
      <c r="C85" s="318"/>
      <c r="D85" s="218"/>
      <c r="E85" s="218"/>
      <c r="F85" s="218"/>
      <c r="G85" s="218"/>
      <c r="H85" s="218"/>
      <c r="I85" s="218"/>
      <c r="J85" s="218"/>
      <c r="K85" s="218"/>
    </row>
    <row r="86" spans="1:11" ht="14.25" customHeight="1" x14ac:dyDescent="0.3">
      <c r="A86" s="218"/>
      <c r="B86" s="218"/>
      <c r="C86" s="318"/>
      <c r="D86" s="218"/>
      <c r="E86" s="218"/>
      <c r="F86" s="218"/>
      <c r="G86" s="218"/>
      <c r="H86" s="218"/>
      <c r="I86" s="218"/>
      <c r="J86" s="218"/>
      <c r="K86" s="218"/>
    </row>
    <row r="87" spans="1:11" ht="14.25" customHeight="1" x14ac:dyDescent="0.3">
      <c r="A87" s="218"/>
      <c r="B87" s="218"/>
      <c r="C87" s="318"/>
      <c r="D87" s="218"/>
      <c r="E87" s="218"/>
      <c r="F87" s="218"/>
      <c r="G87" s="218"/>
      <c r="H87" s="218"/>
      <c r="I87" s="218"/>
      <c r="J87" s="218"/>
      <c r="K87" s="218"/>
    </row>
    <row r="88" spans="1:11" ht="14.25" customHeight="1" x14ac:dyDescent="0.3">
      <c r="A88" s="218"/>
      <c r="B88" s="218"/>
      <c r="C88" s="318"/>
      <c r="D88" s="218"/>
      <c r="E88" s="218"/>
      <c r="F88" s="218"/>
      <c r="G88" s="218"/>
      <c r="H88" s="218"/>
      <c r="I88" s="218"/>
      <c r="J88" s="218"/>
      <c r="K88" s="218"/>
    </row>
    <row r="89" spans="1:11" ht="14.25" customHeight="1" x14ac:dyDescent="0.3">
      <c r="A89" s="218"/>
      <c r="B89" s="218"/>
      <c r="C89" s="318"/>
      <c r="D89" s="218"/>
      <c r="E89" s="218"/>
      <c r="F89" s="218"/>
      <c r="G89" s="218"/>
      <c r="H89" s="218"/>
      <c r="I89" s="218"/>
      <c r="J89" s="218"/>
      <c r="K89" s="218"/>
    </row>
    <row r="90" spans="1:11" ht="14.25" customHeight="1" x14ac:dyDescent="0.3">
      <c r="A90" s="218"/>
      <c r="B90" s="218"/>
      <c r="C90" s="318"/>
      <c r="D90" s="218"/>
      <c r="E90" s="218"/>
      <c r="F90" s="218"/>
      <c r="G90" s="218"/>
      <c r="H90" s="218"/>
      <c r="I90" s="218"/>
      <c r="J90" s="218"/>
      <c r="K90" s="218"/>
    </row>
    <row r="91" spans="1:11" ht="14.25" customHeight="1" x14ac:dyDescent="0.3">
      <c r="A91" s="218"/>
      <c r="B91" s="218"/>
      <c r="C91" s="318"/>
      <c r="D91" s="218"/>
      <c r="E91" s="218"/>
      <c r="F91" s="218"/>
      <c r="G91" s="218"/>
      <c r="H91" s="218"/>
      <c r="I91" s="218"/>
      <c r="J91" s="218"/>
      <c r="K91" s="218"/>
    </row>
    <row r="92" spans="1:11" ht="14.25" customHeight="1" x14ac:dyDescent="0.3">
      <c r="A92" s="218"/>
      <c r="B92" s="218"/>
      <c r="C92" s="318"/>
      <c r="D92" s="218"/>
      <c r="E92" s="218"/>
      <c r="F92" s="218"/>
      <c r="G92" s="218"/>
      <c r="H92" s="218"/>
      <c r="I92" s="218"/>
      <c r="J92" s="218"/>
      <c r="K92" s="218"/>
    </row>
    <row r="93" spans="1:11" ht="14.25" customHeight="1" x14ac:dyDescent="0.3">
      <c r="A93" s="218"/>
      <c r="B93" s="218"/>
      <c r="C93" s="318"/>
      <c r="D93" s="218"/>
      <c r="E93" s="218"/>
      <c r="F93" s="218"/>
      <c r="G93" s="218"/>
      <c r="H93" s="218"/>
      <c r="I93" s="218"/>
      <c r="J93" s="218"/>
      <c r="K93" s="218"/>
    </row>
    <row r="94" spans="1:11" ht="14.25" customHeight="1" x14ac:dyDescent="0.3">
      <c r="A94" s="218"/>
      <c r="B94" s="218"/>
      <c r="C94" s="318"/>
      <c r="D94" s="218"/>
      <c r="E94" s="218"/>
      <c r="F94" s="218"/>
      <c r="G94" s="218"/>
      <c r="H94" s="218"/>
      <c r="I94" s="218"/>
      <c r="J94" s="218"/>
      <c r="K94" s="218"/>
    </row>
    <row r="95" spans="1:11" ht="14.25" customHeight="1" x14ac:dyDescent="0.3">
      <c r="A95" s="218"/>
      <c r="B95" s="218"/>
      <c r="C95" s="318"/>
      <c r="D95" s="218"/>
      <c r="E95" s="218"/>
      <c r="F95" s="218"/>
      <c r="G95" s="218"/>
      <c r="H95" s="218"/>
      <c r="I95" s="218"/>
      <c r="J95" s="218"/>
      <c r="K95" s="218"/>
    </row>
    <row r="96" spans="1:11" ht="14.25" customHeight="1" x14ac:dyDescent="0.3">
      <c r="A96" s="218"/>
      <c r="B96" s="218"/>
      <c r="C96" s="318"/>
      <c r="D96" s="218"/>
      <c r="E96" s="218"/>
      <c r="F96" s="218"/>
      <c r="G96" s="218"/>
      <c r="H96" s="218"/>
      <c r="I96" s="218"/>
      <c r="J96" s="218"/>
      <c r="K96" s="218"/>
    </row>
    <row r="97" spans="1:11" ht="14.25" customHeight="1" x14ac:dyDescent="0.3">
      <c r="A97" s="218"/>
      <c r="B97" s="218"/>
      <c r="C97" s="318"/>
      <c r="D97" s="218"/>
      <c r="E97" s="218"/>
      <c r="F97" s="218"/>
      <c r="G97" s="218"/>
      <c r="H97" s="218"/>
      <c r="I97" s="218"/>
      <c r="J97" s="218"/>
      <c r="K97" s="218"/>
    </row>
    <row r="98" spans="1:11" ht="14.25" customHeight="1" x14ac:dyDescent="0.3">
      <c r="A98" s="218"/>
      <c r="B98" s="218"/>
      <c r="C98" s="318"/>
      <c r="D98" s="218"/>
      <c r="E98" s="218"/>
      <c r="F98" s="218"/>
      <c r="G98" s="218"/>
      <c r="H98" s="218"/>
      <c r="I98" s="218"/>
      <c r="J98" s="218"/>
      <c r="K98" s="218"/>
    </row>
    <row r="99" spans="1:11" ht="14.25" customHeight="1" x14ac:dyDescent="0.3">
      <c r="A99" s="218"/>
      <c r="B99" s="218"/>
      <c r="C99" s="318"/>
      <c r="D99" s="218"/>
      <c r="E99" s="218"/>
      <c r="F99" s="218"/>
      <c r="G99" s="218"/>
      <c r="H99" s="218"/>
      <c r="I99" s="218"/>
      <c r="J99" s="218"/>
      <c r="K99" s="218"/>
    </row>
    <row r="100" spans="1:11" ht="14.25" customHeight="1" x14ac:dyDescent="0.3">
      <c r="A100" s="218"/>
      <c r="B100" s="218"/>
      <c r="C100" s="318"/>
      <c r="D100" s="218"/>
      <c r="E100" s="218"/>
      <c r="F100" s="218"/>
      <c r="G100" s="218"/>
      <c r="H100" s="218"/>
      <c r="I100" s="218"/>
      <c r="J100" s="218"/>
      <c r="K100" s="218"/>
    </row>
    <row r="101" spans="1:11" ht="15.75" customHeight="1" x14ac:dyDescent="0.3"/>
    <row r="102" spans="1:11" ht="15.75" customHeight="1" x14ac:dyDescent="0.3"/>
    <row r="103" spans="1:11" ht="15.75" customHeight="1" x14ac:dyDescent="0.3"/>
    <row r="104" spans="1:11" ht="15.75" customHeight="1" x14ac:dyDescent="0.3"/>
    <row r="105" spans="1:11" ht="15.75" customHeight="1" x14ac:dyDescent="0.3"/>
    <row r="106" spans="1:11" ht="15.75" customHeight="1" x14ac:dyDescent="0.3"/>
    <row r="107" spans="1:11" ht="15.75" customHeight="1" x14ac:dyDescent="0.3"/>
    <row r="108" spans="1:11" ht="15.75" customHeight="1" x14ac:dyDescent="0.3"/>
    <row r="109" spans="1:11" ht="15.75" customHeight="1" x14ac:dyDescent="0.3"/>
    <row r="110" spans="1:11" ht="15.75" customHeight="1" x14ac:dyDescent="0.3"/>
    <row r="111" spans="1:11" ht="15.75" customHeight="1" x14ac:dyDescent="0.3"/>
    <row r="112" spans="1:11"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sheetData>
  <mergeCells count="11">
    <mergeCell ref="C14:D14"/>
    <mergeCell ref="C15:D15"/>
    <mergeCell ref="C16:D16"/>
    <mergeCell ref="C1:D1"/>
    <mergeCell ref="C5:D5"/>
    <mergeCell ref="C6:D6"/>
    <mergeCell ref="C7:D7"/>
    <mergeCell ref="C8:D8"/>
    <mergeCell ref="C9:D9"/>
    <mergeCell ref="C10:D10"/>
    <mergeCell ref="C11:D11"/>
  </mergeCells>
  <hyperlinks>
    <hyperlink ref="C23" location="null!Área_de_impresión" display="'1. SEGUIMIENTO EJECUCIÓN PRESU'!Área_de_impresión" xr:uid="{00000000-0004-0000-0A00-000000000000}"/>
    <hyperlink ref="C25" location="null!_Toc461442754" display="'2. SEGUIMIENTO METAS PRODUCTO'!_Toc461442754" xr:uid="{00000000-0004-0000-0A00-000001000000}"/>
    <hyperlink ref="C26" location="null!Área_de_impresión" display="'4. METAS RESULTADO PDD'!Área_de_impresión" xr:uid="{00000000-0004-0000-0A00-000002000000}"/>
  </hyperlinks>
  <pageMargins left="0.25" right="0.25" top="0.75" bottom="0.75" header="0" footer="0"/>
  <pageSetup orientation="portrait"/>
  <colBreaks count="1" manualBreakCount="1">
    <brk id="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38030"/>
  </sheetPr>
  <dimension ref="A1:AR285"/>
  <sheetViews>
    <sheetView workbookViewId="0"/>
  </sheetViews>
  <sheetFormatPr baseColWidth="10" defaultColWidth="12.5546875" defaultRowHeight="15" customHeight="1" x14ac:dyDescent="0.3"/>
  <cols>
    <col min="1" max="2" width="10" customWidth="1"/>
    <col min="3" max="3" width="8.88671875" customWidth="1"/>
    <col min="4" max="4" width="33.44140625" customWidth="1"/>
    <col min="5" max="7" width="30" customWidth="1"/>
    <col min="8" max="8" width="14.109375" customWidth="1"/>
    <col min="9" max="9" width="15.5546875" customWidth="1"/>
    <col min="10" max="11" width="14.109375" customWidth="1"/>
    <col min="12" max="12" width="33.5546875" customWidth="1"/>
    <col min="13" max="13" width="32.6640625" customWidth="1"/>
    <col min="14" max="14" width="16.109375" customWidth="1"/>
    <col min="15" max="18" width="10" customWidth="1"/>
    <col min="19" max="19" width="11.44140625" customWidth="1"/>
    <col min="20" max="23" width="10" customWidth="1"/>
    <col min="24" max="24" width="19.33203125" customWidth="1"/>
    <col min="25" max="25" width="21.44140625" customWidth="1"/>
    <col min="26" max="26" width="20.6640625" customWidth="1"/>
    <col min="27" max="27" width="15.33203125" customWidth="1"/>
    <col min="28" max="28" width="45.109375" customWidth="1"/>
    <col min="29" max="29" width="22.33203125" customWidth="1"/>
    <col min="30" max="30" width="40.44140625" customWidth="1"/>
    <col min="31" max="31" width="14.44140625" customWidth="1"/>
    <col min="32" max="32" width="26.88671875" customWidth="1"/>
    <col min="33" max="33" width="24.44140625" customWidth="1"/>
    <col min="34" max="36" width="23" customWidth="1"/>
    <col min="37" max="37" width="29.5546875" customWidth="1"/>
    <col min="38" max="38" width="10" customWidth="1"/>
    <col min="39" max="39" width="24.88671875" customWidth="1"/>
    <col min="40" max="40" width="12.88671875" customWidth="1"/>
    <col min="41" max="41" width="18.109375" customWidth="1"/>
    <col min="42" max="42" width="24.6640625" customWidth="1"/>
    <col min="43" max="43" width="32.44140625" customWidth="1"/>
    <col min="44" max="44" width="10" customWidth="1"/>
  </cols>
  <sheetData>
    <row r="1" spans="1:44" ht="51" customHeight="1" x14ac:dyDescent="0.3">
      <c r="A1" s="319" t="s">
        <v>1000</v>
      </c>
      <c r="B1" s="319" t="s">
        <v>1001</v>
      </c>
      <c r="C1" s="319" t="s">
        <v>1002</v>
      </c>
      <c r="D1" s="319" t="s">
        <v>28</v>
      </c>
      <c r="E1" s="319" t="s">
        <v>1003</v>
      </c>
      <c r="F1" s="319" t="s">
        <v>1004</v>
      </c>
      <c r="G1" s="319" t="s">
        <v>13</v>
      </c>
      <c r="H1" s="320" t="s">
        <v>1005</v>
      </c>
      <c r="I1" s="321" t="s">
        <v>21</v>
      </c>
      <c r="J1" s="320" t="s">
        <v>1006</v>
      </c>
      <c r="K1" s="320" t="s">
        <v>1007</v>
      </c>
      <c r="L1" s="320" t="s">
        <v>1008</v>
      </c>
      <c r="M1" s="320" t="s">
        <v>1009</v>
      </c>
      <c r="N1" s="320" t="s">
        <v>1010</v>
      </c>
      <c r="O1" s="320" t="s">
        <v>1011</v>
      </c>
      <c r="P1" s="320" t="s">
        <v>1012</v>
      </c>
      <c r="Q1" s="320" t="s">
        <v>1013</v>
      </c>
      <c r="R1" s="320" t="s">
        <v>1014</v>
      </c>
      <c r="S1" s="320" t="s">
        <v>1015</v>
      </c>
      <c r="T1" s="320" t="s">
        <v>1016</v>
      </c>
      <c r="U1" s="320" t="s">
        <v>1017</v>
      </c>
      <c r="V1" s="320" t="s">
        <v>1018</v>
      </c>
      <c r="W1" s="320" t="s">
        <v>1019</v>
      </c>
      <c r="X1" s="320" t="s">
        <v>1020</v>
      </c>
      <c r="Y1" s="319" t="s">
        <v>1021</v>
      </c>
      <c r="Z1" s="319" t="s">
        <v>1022</v>
      </c>
      <c r="AA1" s="319" t="s">
        <v>1023</v>
      </c>
      <c r="AB1" s="322" t="s">
        <v>1024</v>
      </c>
      <c r="AC1" s="319" t="s">
        <v>1025</v>
      </c>
      <c r="AD1" s="319" t="s">
        <v>1026</v>
      </c>
      <c r="AE1" s="319" t="s">
        <v>1027</v>
      </c>
      <c r="AF1" s="320" t="s">
        <v>1028</v>
      </c>
      <c r="AG1" s="320" t="s">
        <v>357</v>
      </c>
      <c r="AH1" s="320" t="s">
        <v>1029</v>
      </c>
      <c r="AI1" s="320" t="s">
        <v>1030</v>
      </c>
      <c r="AJ1" s="320" t="s">
        <v>1031</v>
      </c>
      <c r="AK1" s="323" t="s">
        <v>1032</v>
      </c>
      <c r="AL1" s="324" t="s">
        <v>1033</v>
      </c>
      <c r="AM1" s="324" t="s">
        <v>1034</v>
      </c>
      <c r="AN1" s="324" t="s">
        <v>1035</v>
      </c>
      <c r="AO1" s="324" t="s">
        <v>377</v>
      </c>
      <c r="AP1" s="324" t="s">
        <v>378</v>
      </c>
      <c r="AQ1" s="325" t="s">
        <v>1036</v>
      </c>
      <c r="AR1" s="324" t="s">
        <v>1037</v>
      </c>
    </row>
    <row r="2" spans="1:44" ht="11.25" customHeight="1" x14ac:dyDescent="0.3">
      <c r="A2" s="326" t="s">
        <v>7</v>
      </c>
      <c r="B2" s="326" t="s">
        <v>33</v>
      </c>
      <c r="C2" s="326">
        <v>2020</v>
      </c>
      <c r="D2" s="326" t="s">
        <v>27</v>
      </c>
      <c r="E2" s="326" t="s">
        <v>1038</v>
      </c>
      <c r="F2" s="326" t="s">
        <v>1039</v>
      </c>
      <c r="G2" s="326" t="s">
        <v>1040</v>
      </c>
      <c r="H2" s="327" t="s">
        <v>1039</v>
      </c>
      <c r="I2" s="328">
        <v>202010010094</v>
      </c>
      <c r="J2" s="327">
        <v>7563</v>
      </c>
      <c r="K2" s="327" t="s">
        <v>1041</v>
      </c>
      <c r="L2" s="327" t="s">
        <v>1042</v>
      </c>
      <c r="M2" s="327" t="s">
        <v>1043</v>
      </c>
      <c r="N2" s="327" t="s">
        <v>1044</v>
      </c>
      <c r="O2" s="327" t="s">
        <v>479</v>
      </c>
      <c r="P2" s="329" t="s">
        <v>1045</v>
      </c>
      <c r="Q2" s="329" t="s">
        <v>1046</v>
      </c>
      <c r="R2" s="329" t="s">
        <v>1047</v>
      </c>
      <c r="S2" s="329" t="s">
        <v>1048</v>
      </c>
      <c r="T2" s="327" t="s">
        <v>394</v>
      </c>
      <c r="U2" s="327" t="s">
        <v>1049</v>
      </c>
      <c r="V2" s="327" t="s">
        <v>1050</v>
      </c>
      <c r="W2" s="327" t="s">
        <v>557</v>
      </c>
      <c r="X2" s="327" t="s">
        <v>796</v>
      </c>
      <c r="Y2" s="326" t="s">
        <v>412</v>
      </c>
      <c r="Z2" s="326" t="s">
        <v>413</v>
      </c>
      <c r="AA2" s="326" t="s">
        <v>1051</v>
      </c>
      <c r="AB2" s="330" t="s">
        <v>1052</v>
      </c>
      <c r="AC2" s="327" t="s">
        <v>1053</v>
      </c>
      <c r="AD2" s="331" t="s">
        <v>1054</v>
      </c>
      <c r="AE2" s="332">
        <v>2020110010119</v>
      </c>
      <c r="AF2" s="327" t="s">
        <v>1055</v>
      </c>
      <c r="AG2" s="327" t="s">
        <v>1056</v>
      </c>
      <c r="AH2" s="327" t="s">
        <v>1057</v>
      </c>
      <c r="AI2" s="327" t="s">
        <v>1058</v>
      </c>
      <c r="AJ2" s="327" t="s">
        <v>1059</v>
      </c>
      <c r="AK2" s="333" t="s">
        <v>1060</v>
      </c>
      <c r="AL2" s="326" t="s">
        <v>387</v>
      </c>
      <c r="AM2" s="334" t="s">
        <v>1061</v>
      </c>
      <c r="AN2" s="326" t="s">
        <v>1062</v>
      </c>
      <c r="AO2" s="326" t="s">
        <v>1063</v>
      </c>
      <c r="AP2" s="333" t="s">
        <v>1064</v>
      </c>
      <c r="AQ2" s="333" t="s">
        <v>1065</v>
      </c>
      <c r="AR2" s="326" t="s">
        <v>1066</v>
      </c>
    </row>
    <row r="3" spans="1:44" ht="11.25" customHeight="1" x14ac:dyDescent="0.3">
      <c r="A3" s="326"/>
      <c r="B3" s="326" t="s">
        <v>1067</v>
      </c>
      <c r="C3" s="326">
        <v>2021</v>
      </c>
      <c r="D3" s="326" t="s">
        <v>1068</v>
      </c>
      <c r="E3" s="326" t="s">
        <v>9</v>
      </c>
      <c r="F3" s="326" t="s">
        <v>11</v>
      </c>
      <c r="G3" s="326" t="s">
        <v>14</v>
      </c>
      <c r="H3" s="327" t="s">
        <v>1069</v>
      </c>
      <c r="I3" s="328">
        <v>2020110010080</v>
      </c>
      <c r="J3" s="327">
        <v>7568</v>
      </c>
      <c r="K3" s="327" t="s">
        <v>1070</v>
      </c>
      <c r="L3" s="327" t="s">
        <v>1071</v>
      </c>
      <c r="M3" s="327" t="s">
        <v>1072</v>
      </c>
      <c r="N3" s="327" t="s">
        <v>1073</v>
      </c>
      <c r="O3" s="327" t="s">
        <v>1074</v>
      </c>
      <c r="P3" s="329" t="s">
        <v>1075</v>
      </c>
      <c r="Q3" s="329" t="s">
        <v>1076</v>
      </c>
      <c r="R3" s="329" t="s">
        <v>1077</v>
      </c>
      <c r="S3" s="329" t="s">
        <v>112</v>
      </c>
      <c r="T3" s="327" t="s">
        <v>393</v>
      </c>
      <c r="U3" s="327" t="s">
        <v>1078</v>
      </c>
      <c r="V3" s="327" t="s">
        <v>1079</v>
      </c>
      <c r="W3" s="327" t="s">
        <v>558</v>
      </c>
      <c r="X3" s="327" t="s">
        <v>423</v>
      </c>
      <c r="Y3" s="326" t="s">
        <v>382</v>
      </c>
      <c r="Z3" s="326" t="s">
        <v>422</v>
      </c>
      <c r="AA3" s="326" t="s">
        <v>414</v>
      </c>
      <c r="AB3" s="327" t="s">
        <v>1080</v>
      </c>
      <c r="AC3" s="327" t="s">
        <v>1081</v>
      </c>
      <c r="AD3" s="331" t="s">
        <v>1082</v>
      </c>
      <c r="AE3" s="332">
        <v>2020110010120</v>
      </c>
      <c r="AF3" s="327" t="s">
        <v>1083</v>
      </c>
      <c r="AG3" s="326" t="s">
        <v>1084</v>
      </c>
      <c r="AH3" s="327" t="s">
        <v>1085</v>
      </c>
      <c r="AI3" s="327" t="s">
        <v>1086</v>
      </c>
      <c r="AJ3" s="327" t="s">
        <v>1087</v>
      </c>
      <c r="AK3" s="333" t="s">
        <v>1088</v>
      </c>
      <c r="AL3" s="326" t="s">
        <v>424</v>
      </c>
      <c r="AM3" s="333" t="s">
        <v>1089</v>
      </c>
      <c r="AN3" s="326" t="s">
        <v>1090</v>
      </c>
      <c r="AO3" s="327" t="s">
        <v>1091</v>
      </c>
      <c r="AP3" s="333" t="s">
        <v>1092</v>
      </c>
      <c r="AQ3" s="333" t="s">
        <v>1093</v>
      </c>
      <c r="AR3" s="326" t="s">
        <v>1094</v>
      </c>
    </row>
    <row r="4" spans="1:44" ht="11.25" customHeight="1" x14ac:dyDescent="0.3">
      <c r="A4" s="326"/>
      <c r="B4" s="326" t="s">
        <v>1095</v>
      </c>
      <c r="C4" s="326">
        <v>2022</v>
      </c>
      <c r="D4" s="326" t="s">
        <v>1096</v>
      </c>
      <c r="E4" s="326" t="s">
        <v>1097</v>
      </c>
      <c r="F4" s="326" t="s">
        <v>1098</v>
      </c>
      <c r="G4" s="326" t="s">
        <v>1099</v>
      </c>
      <c r="H4" s="327" t="s">
        <v>1100</v>
      </c>
      <c r="I4" s="328">
        <v>2020110010091</v>
      </c>
      <c r="J4" s="327">
        <v>7570</v>
      </c>
      <c r="K4" s="327" t="s">
        <v>1101</v>
      </c>
      <c r="L4" s="327" t="s">
        <v>1102</v>
      </c>
      <c r="M4" s="327" t="s">
        <v>434</v>
      </c>
      <c r="N4" s="327" t="s">
        <v>1103</v>
      </c>
      <c r="O4" s="327" t="s">
        <v>1104</v>
      </c>
      <c r="P4" s="329" t="s">
        <v>1105</v>
      </c>
      <c r="Q4" s="329" t="s">
        <v>1106</v>
      </c>
      <c r="R4" s="329" t="s">
        <v>1107</v>
      </c>
      <c r="S4" s="329" t="s">
        <v>1108</v>
      </c>
      <c r="T4" s="327" t="s">
        <v>1109</v>
      </c>
      <c r="U4" s="327" t="s">
        <v>1110</v>
      </c>
      <c r="V4" s="327"/>
      <c r="W4" s="327" t="s">
        <v>1111</v>
      </c>
      <c r="X4" s="327" t="s">
        <v>801</v>
      </c>
      <c r="Y4" s="326" t="s">
        <v>1112</v>
      </c>
      <c r="Z4" s="326" t="s">
        <v>1113</v>
      </c>
      <c r="AA4" s="326" t="s">
        <v>384</v>
      </c>
      <c r="AB4" s="335" t="s">
        <v>1114</v>
      </c>
      <c r="AC4" s="326" t="s">
        <v>1115</v>
      </c>
      <c r="AD4" s="331" t="s">
        <v>1116</v>
      </c>
      <c r="AE4" s="336">
        <v>2020110010093</v>
      </c>
      <c r="AF4" s="327" t="s">
        <v>1117</v>
      </c>
      <c r="AG4" s="327" t="s">
        <v>1118</v>
      </c>
      <c r="AH4" s="327" t="s">
        <v>1119</v>
      </c>
      <c r="AI4" s="327" t="s">
        <v>1120</v>
      </c>
      <c r="AJ4" s="327" t="s">
        <v>1121</v>
      </c>
      <c r="AK4" s="333" t="s">
        <v>1122</v>
      </c>
      <c r="AL4" s="326"/>
      <c r="AM4" s="333" t="s">
        <v>388</v>
      </c>
      <c r="AN4" s="326" t="s">
        <v>1123</v>
      </c>
      <c r="AO4" s="327" t="s">
        <v>1124</v>
      </c>
      <c r="AP4" s="333" t="s">
        <v>1125</v>
      </c>
      <c r="AQ4" s="333" t="s">
        <v>1126</v>
      </c>
      <c r="AR4" s="326" t="s">
        <v>1127</v>
      </c>
    </row>
    <row r="5" spans="1:44" ht="11.25" customHeight="1" x14ac:dyDescent="0.3">
      <c r="A5" s="326"/>
      <c r="B5" s="326" t="s">
        <v>1128</v>
      </c>
      <c r="C5" s="326">
        <v>2023</v>
      </c>
      <c r="D5" s="326" t="s">
        <v>1129</v>
      </c>
      <c r="E5" s="326" t="s">
        <v>1130</v>
      </c>
      <c r="F5" s="326" t="s">
        <v>1131</v>
      </c>
      <c r="G5" s="326" t="s">
        <v>1132</v>
      </c>
      <c r="H5" s="327" t="s">
        <v>1133</v>
      </c>
      <c r="I5" s="328">
        <v>2020110010093</v>
      </c>
      <c r="J5" s="327">
        <v>7573</v>
      </c>
      <c r="K5" s="327" t="s">
        <v>1134</v>
      </c>
      <c r="L5" s="327" t="s">
        <v>1135</v>
      </c>
      <c r="M5" s="327" t="s">
        <v>1136</v>
      </c>
      <c r="N5" s="327" t="s">
        <v>1137</v>
      </c>
      <c r="O5" s="327" t="s">
        <v>1138</v>
      </c>
      <c r="P5" s="329" t="s">
        <v>1139</v>
      </c>
      <c r="Q5" s="329" t="s">
        <v>1140</v>
      </c>
      <c r="R5" s="327" t="s">
        <v>1109</v>
      </c>
      <c r="S5" s="329" t="s">
        <v>204</v>
      </c>
      <c r="T5" s="327" t="s">
        <v>1109</v>
      </c>
      <c r="U5" s="327" t="s">
        <v>1141</v>
      </c>
      <c r="V5" s="327"/>
      <c r="W5" s="327" t="s">
        <v>560</v>
      </c>
      <c r="X5" s="327" t="s">
        <v>805</v>
      </c>
      <c r="Y5" s="326"/>
      <c r="Z5" s="326" t="s">
        <v>383</v>
      </c>
      <c r="AA5" s="326" t="s">
        <v>1142</v>
      </c>
      <c r="AB5" s="335" t="s">
        <v>1143</v>
      </c>
      <c r="AC5" s="327" t="s">
        <v>1144</v>
      </c>
      <c r="AD5" s="331" t="s">
        <v>1145</v>
      </c>
      <c r="AE5" s="332">
        <v>2020110010080</v>
      </c>
      <c r="AF5" s="327" t="s">
        <v>1146</v>
      </c>
      <c r="AG5" s="326" t="s">
        <v>1147</v>
      </c>
      <c r="AH5" s="327" t="s">
        <v>395</v>
      </c>
      <c r="AI5" s="327" t="s">
        <v>1148</v>
      </c>
      <c r="AJ5" s="327" t="s">
        <v>1149</v>
      </c>
      <c r="AK5" s="333" t="s">
        <v>1150</v>
      </c>
      <c r="AL5" s="326"/>
      <c r="AM5" s="333" t="s">
        <v>1151</v>
      </c>
      <c r="AN5" s="326" t="s">
        <v>389</v>
      </c>
      <c r="AO5" s="326" t="s">
        <v>405</v>
      </c>
      <c r="AP5" s="333" t="s">
        <v>1152</v>
      </c>
      <c r="AQ5" s="333" t="s">
        <v>1153</v>
      </c>
      <c r="AR5" s="326"/>
    </row>
    <row r="6" spans="1:44" ht="11.25" customHeight="1" x14ac:dyDescent="0.3">
      <c r="A6" s="326"/>
      <c r="B6" s="326" t="s">
        <v>35</v>
      </c>
      <c r="C6" s="326">
        <v>2024</v>
      </c>
      <c r="D6" s="326" t="s">
        <v>1154</v>
      </c>
      <c r="E6" s="326" t="s">
        <v>1109</v>
      </c>
      <c r="F6" s="326" t="s">
        <v>1155</v>
      </c>
      <c r="G6" s="326" t="s">
        <v>1156</v>
      </c>
      <c r="H6" s="327" t="s">
        <v>1157</v>
      </c>
      <c r="I6" s="328">
        <v>2020110010096</v>
      </c>
      <c r="J6" s="327">
        <v>7574</v>
      </c>
      <c r="K6" s="327" t="s">
        <v>1158</v>
      </c>
      <c r="L6" s="327" t="s">
        <v>1159</v>
      </c>
      <c r="M6" s="327" t="s">
        <v>1160</v>
      </c>
      <c r="N6" s="327" t="s">
        <v>1161</v>
      </c>
      <c r="O6" s="327" t="s">
        <v>1109</v>
      </c>
      <c r="P6" s="329" t="s">
        <v>1162</v>
      </c>
      <c r="Q6" s="329" t="s">
        <v>1163</v>
      </c>
      <c r="R6" s="327" t="s">
        <v>1109</v>
      </c>
      <c r="S6" s="327" t="s">
        <v>1109</v>
      </c>
      <c r="T6" s="327" t="s">
        <v>1109</v>
      </c>
      <c r="U6" s="327" t="s">
        <v>1164</v>
      </c>
      <c r="V6" s="327"/>
      <c r="W6" s="327" t="s">
        <v>561</v>
      </c>
      <c r="X6" s="327" t="s">
        <v>810</v>
      </c>
      <c r="Y6" s="326"/>
      <c r="Z6" s="326" t="s">
        <v>1165</v>
      </c>
      <c r="AA6" s="326" t="s">
        <v>1166</v>
      </c>
      <c r="AB6" s="335" t="s">
        <v>1167</v>
      </c>
      <c r="AC6" s="327" t="s">
        <v>1168</v>
      </c>
      <c r="AD6" s="331" t="s">
        <v>1169</v>
      </c>
      <c r="AE6" s="332">
        <v>2020110010096</v>
      </c>
      <c r="AF6" s="327" t="s">
        <v>1170</v>
      </c>
      <c r="AG6" s="326" t="s">
        <v>1171</v>
      </c>
      <c r="AH6" s="327" t="s">
        <v>1172</v>
      </c>
      <c r="AI6" s="327" t="s">
        <v>1173</v>
      </c>
      <c r="AJ6" s="327" t="s">
        <v>1174</v>
      </c>
      <c r="AK6" s="333" t="s">
        <v>1175</v>
      </c>
      <c r="AL6" s="326"/>
      <c r="AM6" s="326" t="s">
        <v>73</v>
      </c>
      <c r="AN6" s="326" t="s">
        <v>1176</v>
      </c>
      <c r="AO6" s="326" t="s">
        <v>1177</v>
      </c>
      <c r="AP6" s="333" t="s">
        <v>1178</v>
      </c>
      <c r="AQ6" s="326" t="s">
        <v>1179</v>
      </c>
      <c r="AR6" s="326"/>
    </row>
    <row r="7" spans="1:44" ht="11.25" customHeight="1" x14ac:dyDescent="0.3">
      <c r="A7" s="326"/>
      <c r="B7" s="326" t="s">
        <v>1180</v>
      </c>
      <c r="C7" s="326" t="s">
        <v>1109</v>
      </c>
      <c r="D7" s="326" t="s">
        <v>1181</v>
      </c>
      <c r="E7" s="326" t="s">
        <v>1109</v>
      </c>
      <c r="F7" s="326"/>
      <c r="G7" s="326"/>
      <c r="H7" s="327" t="s">
        <v>1182</v>
      </c>
      <c r="I7" s="328">
        <v>2020110010101</v>
      </c>
      <c r="J7" s="327">
        <v>7576</v>
      </c>
      <c r="K7" s="327" t="s">
        <v>1183</v>
      </c>
      <c r="L7" s="327" t="s">
        <v>1184</v>
      </c>
      <c r="M7" s="327" t="s">
        <v>1185</v>
      </c>
      <c r="N7" s="327" t="s">
        <v>1186</v>
      </c>
      <c r="O7" s="327" t="s">
        <v>1109</v>
      </c>
      <c r="P7" s="329" t="s">
        <v>1187</v>
      </c>
      <c r="Q7" s="329" t="s">
        <v>1188</v>
      </c>
      <c r="R7" s="327" t="s">
        <v>1109</v>
      </c>
      <c r="S7" s="327" t="s">
        <v>1109</v>
      </c>
      <c r="T7" s="327" t="s">
        <v>1109</v>
      </c>
      <c r="U7" s="327" t="s">
        <v>1189</v>
      </c>
      <c r="V7" s="327"/>
      <c r="W7" s="327" t="s">
        <v>562</v>
      </c>
      <c r="X7" s="327" t="s">
        <v>815</v>
      </c>
      <c r="Y7" s="326"/>
      <c r="Z7" s="326" t="s">
        <v>1190</v>
      </c>
      <c r="AA7" s="326" t="s">
        <v>1191</v>
      </c>
      <c r="AB7" s="335" t="s">
        <v>1192</v>
      </c>
      <c r="AC7" s="326" t="s">
        <v>1193</v>
      </c>
      <c r="AD7" s="331" t="s">
        <v>1194</v>
      </c>
      <c r="AE7" s="332">
        <v>2020110010107</v>
      </c>
      <c r="AF7" s="327"/>
      <c r="AG7" s="326" t="s">
        <v>1195</v>
      </c>
      <c r="AH7" s="327" t="s">
        <v>1196</v>
      </c>
      <c r="AI7" s="327" t="s">
        <v>1197</v>
      </c>
      <c r="AJ7" s="327" t="s">
        <v>1198</v>
      </c>
      <c r="AK7" s="333" t="s">
        <v>1199</v>
      </c>
      <c r="AL7" s="326"/>
      <c r="AM7" s="326"/>
      <c r="AN7" s="326" t="s">
        <v>73</v>
      </c>
      <c r="AO7" s="326" t="s">
        <v>1200</v>
      </c>
      <c r="AP7" s="326" t="s">
        <v>1201</v>
      </c>
      <c r="AQ7" s="326" t="s">
        <v>1202</v>
      </c>
      <c r="AR7" s="326"/>
    </row>
    <row r="8" spans="1:44" ht="11.25" customHeight="1" x14ac:dyDescent="0.3">
      <c r="A8" s="326"/>
      <c r="B8" s="326" t="s">
        <v>1203</v>
      </c>
      <c r="C8" s="326" t="s">
        <v>1109</v>
      </c>
      <c r="D8" s="326" t="s">
        <v>1204</v>
      </c>
      <c r="E8" s="326" t="s">
        <v>1109</v>
      </c>
      <c r="F8" s="326"/>
      <c r="G8" s="326"/>
      <c r="H8" s="327" t="s">
        <v>1205</v>
      </c>
      <c r="I8" s="328">
        <v>2020110010102</v>
      </c>
      <c r="J8" s="327">
        <v>7578</v>
      </c>
      <c r="K8" s="327" t="s">
        <v>1206</v>
      </c>
      <c r="L8" s="327" t="s">
        <v>1207</v>
      </c>
      <c r="M8" s="327" t="s">
        <v>1208</v>
      </c>
      <c r="N8" s="327" t="s">
        <v>1209</v>
      </c>
      <c r="O8" s="327" t="s">
        <v>1109</v>
      </c>
      <c r="P8" s="329" t="s">
        <v>1210</v>
      </c>
      <c r="Q8" s="329" t="s">
        <v>1211</v>
      </c>
      <c r="R8" s="327" t="s">
        <v>1109</v>
      </c>
      <c r="S8" s="327" t="s">
        <v>1109</v>
      </c>
      <c r="T8" s="327" t="s">
        <v>1109</v>
      </c>
      <c r="U8" s="327" t="s">
        <v>1212</v>
      </c>
      <c r="V8" s="327"/>
      <c r="W8" s="327" t="s">
        <v>563</v>
      </c>
      <c r="X8" s="327" t="s">
        <v>386</v>
      </c>
      <c r="Y8" s="327"/>
      <c r="Z8" s="326"/>
      <c r="AA8" s="327" t="s">
        <v>1213</v>
      </c>
      <c r="AB8" s="335" t="s">
        <v>1214</v>
      </c>
      <c r="AC8" s="327" t="s">
        <v>1215</v>
      </c>
      <c r="AD8" s="331" t="s">
        <v>1216</v>
      </c>
      <c r="AE8" s="332">
        <v>2020110010114</v>
      </c>
      <c r="AF8" s="327"/>
      <c r="AG8" s="327" t="s">
        <v>1217</v>
      </c>
      <c r="AH8" s="327" t="s">
        <v>1218</v>
      </c>
      <c r="AI8" s="327" t="s">
        <v>1219</v>
      </c>
      <c r="AJ8" s="327" t="s">
        <v>1220</v>
      </c>
      <c r="AK8" s="333" t="s">
        <v>1221</v>
      </c>
      <c r="AL8" s="326"/>
      <c r="AM8" s="326"/>
      <c r="AN8" s="326"/>
      <c r="AO8" s="326" t="s">
        <v>73</v>
      </c>
      <c r="AP8" s="326" t="s">
        <v>1222</v>
      </c>
      <c r="AQ8" s="326" t="s">
        <v>73</v>
      </c>
      <c r="AR8" s="326"/>
    </row>
    <row r="9" spans="1:44" ht="11.25" customHeight="1" x14ac:dyDescent="0.3">
      <c r="A9" s="326"/>
      <c r="B9" s="326" t="s">
        <v>1223</v>
      </c>
      <c r="C9" s="326" t="s">
        <v>1109</v>
      </c>
      <c r="D9" s="326" t="s">
        <v>1224</v>
      </c>
      <c r="E9" s="326" t="s">
        <v>1109</v>
      </c>
      <c r="F9" s="326"/>
      <c r="G9" s="326"/>
      <c r="H9" s="327" t="s">
        <v>1225</v>
      </c>
      <c r="I9" s="328">
        <v>2020110010103</v>
      </c>
      <c r="J9" s="327">
        <v>7579</v>
      </c>
      <c r="K9" s="327" t="s">
        <v>1226</v>
      </c>
      <c r="L9" s="327" t="s">
        <v>1227</v>
      </c>
      <c r="M9" s="327" t="s">
        <v>1228</v>
      </c>
      <c r="N9" s="327" t="s">
        <v>1229</v>
      </c>
      <c r="O9" s="327" t="s">
        <v>1109</v>
      </c>
      <c r="P9" s="329" t="s">
        <v>1230</v>
      </c>
      <c r="Q9" s="329" t="s">
        <v>118</v>
      </c>
      <c r="R9" s="327" t="s">
        <v>1109</v>
      </c>
      <c r="S9" s="327" t="s">
        <v>1109</v>
      </c>
      <c r="T9" s="327" t="s">
        <v>1109</v>
      </c>
      <c r="U9" s="327"/>
      <c r="V9" s="327"/>
      <c r="W9" s="327" t="s">
        <v>564</v>
      </c>
      <c r="X9" s="327" t="s">
        <v>822</v>
      </c>
      <c r="Y9" s="327"/>
      <c r="Z9" s="326"/>
      <c r="AA9" s="337"/>
      <c r="AB9" s="338" t="s">
        <v>1231</v>
      </c>
      <c r="AC9" s="327" t="s">
        <v>1232</v>
      </c>
      <c r="AD9" s="331" t="s">
        <v>1233</v>
      </c>
      <c r="AE9" s="336">
        <v>2020110010102</v>
      </c>
      <c r="AF9" s="327"/>
      <c r="AG9" s="326" t="s">
        <v>1234</v>
      </c>
      <c r="AH9" s="327" t="s">
        <v>1235</v>
      </c>
      <c r="AI9" s="327"/>
      <c r="AJ9" s="327" t="s">
        <v>1236</v>
      </c>
      <c r="AK9" s="333" t="s">
        <v>1237</v>
      </c>
      <c r="AL9" s="326"/>
      <c r="AM9" s="326"/>
      <c r="AN9" s="326"/>
      <c r="AO9" s="326"/>
      <c r="AP9" s="326" t="s">
        <v>1238</v>
      </c>
      <c r="AQ9" s="326"/>
      <c r="AR9" s="326"/>
    </row>
    <row r="10" spans="1:44" ht="11.25" customHeight="1" x14ac:dyDescent="0.3">
      <c r="A10" s="326"/>
      <c r="B10" s="326" t="s">
        <v>1239</v>
      </c>
      <c r="C10" s="326" t="s">
        <v>1109</v>
      </c>
      <c r="D10" s="326" t="s">
        <v>1240</v>
      </c>
      <c r="E10" s="326" t="s">
        <v>1109</v>
      </c>
      <c r="F10" s="326"/>
      <c r="G10" s="326"/>
      <c r="H10" s="327" t="s">
        <v>1241</v>
      </c>
      <c r="I10" s="328">
        <v>2020110010104</v>
      </c>
      <c r="J10" s="327">
        <v>7581</v>
      </c>
      <c r="K10" s="327" t="s">
        <v>1242</v>
      </c>
      <c r="L10" s="327" t="s">
        <v>1243</v>
      </c>
      <c r="M10" s="327" t="s">
        <v>1244</v>
      </c>
      <c r="N10" s="327" t="s">
        <v>1245</v>
      </c>
      <c r="O10" s="327" t="s">
        <v>1109</v>
      </c>
      <c r="P10" s="329" t="s">
        <v>1246</v>
      </c>
      <c r="Q10" s="327" t="s">
        <v>1109</v>
      </c>
      <c r="R10" s="327" t="s">
        <v>1109</v>
      </c>
      <c r="S10" s="327" t="s">
        <v>1109</v>
      </c>
      <c r="T10" s="327" t="s">
        <v>1109</v>
      </c>
      <c r="U10" s="327"/>
      <c r="V10" s="327"/>
      <c r="W10" s="327" t="s">
        <v>565</v>
      </c>
      <c r="X10" s="327" t="s">
        <v>826</v>
      </c>
      <c r="Y10" s="327"/>
      <c r="Z10" s="326"/>
      <c r="AA10" s="337"/>
      <c r="AB10" s="338" t="s">
        <v>1247</v>
      </c>
      <c r="AC10" s="326" t="s">
        <v>1248</v>
      </c>
      <c r="AD10" s="331" t="s">
        <v>1249</v>
      </c>
      <c r="AE10" s="332">
        <v>2020110010123</v>
      </c>
      <c r="AF10" s="327"/>
      <c r="AG10" s="326" t="s">
        <v>1127</v>
      </c>
      <c r="AH10" s="327" t="s">
        <v>1250</v>
      </c>
      <c r="AI10" s="327"/>
      <c r="AJ10" s="327" t="s">
        <v>1251</v>
      </c>
      <c r="AK10" s="333" t="s">
        <v>1252</v>
      </c>
      <c r="AL10" s="326"/>
      <c r="AM10" s="326"/>
      <c r="AN10" s="326"/>
      <c r="AO10" s="326"/>
      <c r="AP10" s="326" t="s">
        <v>1253</v>
      </c>
      <c r="AQ10" s="326"/>
      <c r="AR10" s="326"/>
    </row>
    <row r="11" spans="1:44" ht="11.25" customHeight="1" x14ac:dyDescent="0.3">
      <c r="A11" s="326"/>
      <c r="B11" s="326" t="s">
        <v>1254</v>
      </c>
      <c r="C11" s="326" t="s">
        <v>1109</v>
      </c>
      <c r="D11" s="326" t="s">
        <v>1255</v>
      </c>
      <c r="E11" s="326" t="s">
        <v>1109</v>
      </c>
      <c r="F11" s="326"/>
      <c r="G11" s="326"/>
      <c r="H11" s="327" t="s">
        <v>1256</v>
      </c>
      <c r="I11" s="328">
        <v>2020110010106</v>
      </c>
      <c r="J11" s="327">
        <v>7583</v>
      </c>
      <c r="K11" s="327" t="s">
        <v>1257</v>
      </c>
      <c r="L11" s="327" t="s">
        <v>18</v>
      </c>
      <c r="M11" s="327" t="s">
        <v>1258</v>
      </c>
      <c r="N11" s="327" t="s">
        <v>1259</v>
      </c>
      <c r="O11" s="327" t="s">
        <v>1109</v>
      </c>
      <c r="P11" s="329" t="s">
        <v>1260</v>
      </c>
      <c r="Q11" s="327" t="s">
        <v>1109</v>
      </c>
      <c r="R11" s="327" t="s">
        <v>1109</v>
      </c>
      <c r="S11" s="327" t="s">
        <v>1109</v>
      </c>
      <c r="T11" s="327" t="s">
        <v>1109</v>
      </c>
      <c r="U11" s="327"/>
      <c r="V11" s="327"/>
      <c r="W11" s="327" t="s">
        <v>566</v>
      </c>
      <c r="X11" s="327" t="s">
        <v>831</v>
      </c>
      <c r="Y11" s="327"/>
      <c r="Z11" s="326"/>
      <c r="AA11" s="337"/>
      <c r="AB11" s="338" t="s">
        <v>1261</v>
      </c>
      <c r="AC11" s="327" t="s">
        <v>1262</v>
      </c>
      <c r="AD11" s="331" t="s">
        <v>1263</v>
      </c>
      <c r="AE11" s="332">
        <v>2020110010112</v>
      </c>
      <c r="AF11" s="327"/>
      <c r="AG11" s="326"/>
      <c r="AH11" s="327" t="s">
        <v>1264</v>
      </c>
      <c r="AI11" s="327"/>
      <c r="AJ11" s="327" t="s">
        <v>1265</v>
      </c>
      <c r="AK11" s="333" t="s">
        <v>1266</v>
      </c>
      <c r="AL11" s="326"/>
      <c r="AM11" s="326"/>
      <c r="AN11" s="326"/>
      <c r="AO11" s="326"/>
      <c r="AP11" s="326" t="s">
        <v>1267</v>
      </c>
      <c r="AQ11" s="326"/>
      <c r="AR11" s="326"/>
    </row>
    <row r="12" spans="1:44" ht="11.25" customHeight="1" x14ac:dyDescent="0.3">
      <c r="A12" s="326"/>
      <c r="B12" s="326" t="s">
        <v>1268</v>
      </c>
      <c r="C12" s="326" t="s">
        <v>1109</v>
      </c>
      <c r="D12" s="326" t="s">
        <v>1269</v>
      </c>
      <c r="E12" s="326" t="s">
        <v>1109</v>
      </c>
      <c r="F12" s="326"/>
      <c r="G12" s="326"/>
      <c r="H12" s="327" t="s">
        <v>1270</v>
      </c>
      <c r="I12" s="328">
        <v>2020110010107</v>
      </c>
      <c r="J12" s="327">
        <v>7587</v>
      </c>
      <c r="K12" s="327" t="s">
        <v>1271</v>
      </c>
      <c r="L12" s="327" t="s">
        <v>1272</v>
      </c>
      <c r="M12" s="327" t="s">
        <v>391</v>
      </c>
      <c r="N12" s="327" t="s">
        <v>1273</v>
      </c>
      <c r="O12" s="327" t="s">
        <v>1109</v>
      </c>
      <c r="P12" s="329" t="s">
        <v>1274</v>
      </c>
      <c r="Q12" s="327" t="s">
        <v>1109</v>
      </c>
      <c r="R12" s="327" t="s">
        <v>1109</v>
      </c>
      <c r="S12" s="327" t="s">
        <v>1109</v>
      </c>
      <c r="T12" s="327" t="s">
        <v>1109</v>
      </c>
      <c r="U12" s="327"/>
      <c r="V12" s="327"/>
      <c r="W12" s="334" t="s">
        <v>567</v>
      </c>
      <c r="X12" s="334"/>
      <c r="Y12" s="327"/>
      <c r="Z12" s="326"/>
      <c r="AA12" s="327"/>
      <c r="AB12" s="338" t="s">
        <v>1275</v>
      </c>
      <c r="AC12" s="327" t="s">
        <v>1276</v>
      </c>
      <c r="AD12" s="331" t="s">
        <v>1277</v>
      </c>
      <c r="AE12" s="332">
        <v>2020110010091</v>
      </c>
      <c r="AF12" s="327"/>
      <c r="AG12" s="326"/>
      <c r="AH12" s="327" t="s">
        <v>1278</v>
      </c>
      <c r="AI12" s="327"/>
      <c r="AJ12" s="327" t="s">
        <v>1279</v>
      </c>
      <c r="AK12" s="333" t="s">
        <v>1280</v>
      </c>
      <c r="AL12" s="326"/>
      <c r="AM12" s="326"/>
      <c r="AN12" s="326"/>
      <c r="AO12" s="326"/>
      <c r="AP12" s="326" t="s">
        <v>1281</v>
      </c>
      <c r="AQ12" s="326"/>
      <c r="AR12" s="326"/>
    </row>
    <row r="13" spans="1:44" ht="11.25" customHeight="1" x14ac:dyDescent="0.3">
      <c r="A13" s="326"/>
      <c r="B13" s="326" t="s">
        <v>1282</v>
      </c>
      <c r="C13" s="326" t="s">
        <v>1109</v>
      </c>
      <c r="D13" s="326" t="s">
        <v>1283</v>
      </c>
      <c r="E13" s="326" t="s">
        <v>1109</v>
      </c>
      <c r="F13" s="326"/>
      <c r="G13" s="326"/>
      <c r="H13" s="327" t="s">
        <v>1284</v>
      </c>
      <c r="I13" s="328">
        <v>2020110010111</v>
      </c>
      <c r="J13" s="327">
        <v>7588</v>
      </c>
      <c r="K13" s="327" t="s">
        <v>1285</v>
      </c>
      <c r="L13" s="327" t="s">
        <v>1286</v>
      </c>
      <c r="M13" s="327" t="s">
        <v>1287</v>
      </c>
      <c r="N13" s="327" t="s">
        <v>1288</v>
      </c>
      <c r="O13" s="327" t="s">
        <v>1109</v>
      </c>
      <c r="P13" s="329" t="s">
        <v>1289</v>
      </c>
      <c r="Q13" s="327" t="s">
        <v>1109</v>
      </c>
      <c r="R13" s="327" t="s">
        <v>1109</v>
      </c>
      <c r="S13" s="327" t="s">
        <v>1109</v>
      </c>
      <c r="T13" s="327" t="s">
        <v>1109</v>
      </c>
      <c r="U13" s="327"/>
      <c r="V13" s="327"/>
      <c r="W13" s="334" t="s">
        <v>1290</v>
      </c>
      <c r="X13" s="334"/>
      <c r="Y13" s="334"/>
      <c r="Z13" s="326"/>
      <c r="AA13" s="327"/>
      <c r="AB13" s="338" t="s">
        <v>1291</v>
      </c>
      <c r="AC13" s="326" t="s">
        <v>1292</v>
      </c>
      <c r="AD13" s="331" t="s">
        <v>1293</v>
      </c>
      <c r="AE13" s="332">
        <v>202010010094</v>
      </c>
      <c r="AF13" s="327"/>
      <c r="AG13" s="326"/>
      <c r="AH13" s="327" t="s">
        <v>1294</v>
      </c>
      <c r="AI13" s="327"/>
      <c r="AJ13" s="327" t="s">
        <v>1295</v>
      </c>
      <c r="AK13" s="326" t="s">
        <v>1296</v>
      </c>
      <c r="AL13" s="326"/>
      <c r="AM13" s="326"/>
      <c r="AN13" s="326"/>
      <c r="AO13" s="326"/>
      <c r="AP13" s="326" t="s">
        <v>406</v>
      </c>
      <c r="AQ13" s="326"/>
      <c r="AR13" s="326"/>
    </row>
    <row r="14" spans="1:44" ht="11.25" customHeight="1" x14ac:dyDescent="0.3">
      <c r="A14" s="326"/>
      <c r="B14" s="326" t="s">
        <v>1109</v>
      </c>
      <c r="C14" s="326" t="s">
        <v>1109</v>
      </c>
      <c r="D14" s="326" t="s">
        <v>1297</v>
      </c>
      <c r="E14" s="326" t="s">
        <v>1109</v>
      </c>
      <c r="F14" s="326"/>
      <c r="G14" s="326"/>
      <c r="H14" s="327" t="s">
        <v>1298</v>
      </c>
      <c r="I14" s="328">
        <v>2020110010112</v>
      </c>
      <c r="J14" s="327">
        <v>7589</v>
      </c>
      <c r="K14" s="327" t="s">
        <v>1299</v>
      </c>
      <c r="L14" s="327" t="s">
        <v>1300</v>
      </c>
      <c r="M14" s="327" t="s">
        <v>1301</v>
      </c>
      <c r="N14" s="327" t="s">
        <v>1302</v>
      </c>
      <c r="O14" s="327" t="s">
        <v>1109</v>
      </c>
      <c r="P14" s="329" t="s">
        <v>1303</v>
      </c>
      <c r="Q14" s="327" t="s">
        <v>1109</v>
      </c>
      <c r="R14" s="327" t="s">
        <v>1109</v>
      </c>
      <c r="S14" s="327" t="s">
        <v>1109</v>
      </c>
      <c r="T14" s="327" t="s">
        <v>1109</v>
      </c>
      <c r="U14" s="327"/>
      <c r="V14" s="327"/>
      <c r="W14" s="334" t="s">
        <v>569</v>
      </c>
      <c r="X14" s="334"/>
      <c r="Y14" s="326"/>
      <c r="Z14" s="326"/>
      <c r="AA14" s="327"/>
      <c r="AB14" s="327" t="s">
        <v>1304</v>
      </c>
      <c r="AC14" s="327" t="s">
        <v>1305</v>
      </c>
      <c r="AD14" s="331" t="s">
        <v>1306</v>
      </c>
      <c r="AE14" s="332">
        <v>2020110010103</v>
      </c>
      <c r="AF14" s="327"/>
      <c r="AG14" s="326"/>
      <c r="AH14" s="327" t="s">
        <v>1307</v>
      </c>
      <c r="AI14" s="327"/>
      <c r="AJ14" s="327" t="s">
        <v>1308</v>
      </c>
      <c r="AK14" s="333" t="s">
        <v>1309</v>
      </c>
      <c r="AL14" s="326"/>
      <c r="AM14" s="326"/>
      <c r="AN14" s="326"/>
      <c r="AO14" s="326"/>
      <c r="AP14" s="339" t="s">
        <v>1310</v>
      </c>
      <c r="AQ14" s="326"/>
      <c r="AR14" s="326"/>
    </row>
    <row r="15" spans="1:44" ht="11.25" customHeight="1" x14ac:dyDescent="0.3">
      <c r="A15" s="326"/>
      <c r="B15" s="326" t="s">
        <v>1109</v>
      </c>
      <c r="C15" s="326" t="s">
        <v>1109</v>
      </c>
      <c r="D15" s="326" t="s">
        <v>1311</v>
      </c>
      <c r="E15" s="326" t="s">
        <v>1109</v>
      </c>
      <c r="F15" s="326"/>
      <c r="G15" s="326"/>
      <c r="H15" s="327" t="s">
        <v>1312</v>
      </c>
      <c r="I15" s="328">
        <v>2020110010114</v>
      </c>
      <c r="J15" s="327">
        <v>7593</v>
      </c>
      <c r="K15" s="327" t="s">
        <v>1299</v>
      </c>
      <c r="L15" s="327" t="s">
        <v>1313</v>
      </c>
      <c r="M15" s="327" t="s">
        <v>1314</v>
      </c>
      <c r="N15" s="327" t="s">
        <v>1315</v>
      </c>
      <c r="O15" s="327" t="s">
        <v>1109</v>
      </c>
      <c r="P15" s="327" t="s">
        <v>1109</v>
      </c>
      <c r="Q15" s="327" t="s">
        <v>1109</v>
      </c>
      <c r="R15" s="327" t="s">
        <v>1109</v>
      </c>
      <c r="S15" s="327" t="s">
        <v>1109</v>
      </c>
      <c r="T15" s="327" t="s">
        <v>1109</v>
      </c>
      <c r="U15" s="327"/>
      <c r="V15" s="327"/>
      <c r="W15" s="334" t="s">
        <v>570</v>
      </c>
      <c r="X15" s="334"/>
      <c r="Y15" s="326"/>
      <c r="Z15" s="326"/>
      <c r="AA15" s="327"/>
      <c r="AB15" s="327" t="s">
        <v>1316</v>
      </c>
      <c r="AC15" s="327" t="s">
        <v>1317</v>
      </c>
      <c r="AD15" s="331" t="s">
        <v>1318</v>
      </c>
      <c r="AE15" s="332">
        <v>2020110010101</v>
      </c>
      <c r="AF15" s="327"/>
      <c r="AG15" s="326"/>
      <c r="AH15" s="327" t="s">
        <v>1319</v>
      </c>
      <c r="AI15" s="327"/>
      <c r="AJ15" s="327" t="s">
        <v>1320</v>
      </c>
      <c r="AK15" s="333" t="s">
        <v>1321</v>
      </c>
      <c r="AL15" s="326"/>
      <c r="AM15" s="326"/>
      <c r="AN15" s="326"/>
      <c r="AO15" s="326"/>
      <c r="AP15" s="326" t="s">
        <v>1322</v>
      </c>
      <c r="AQ15" s="326"/>
      <c r="AR15" s="326"/>
    </row>
    <row r="16" spans="1:44" ht="11.25" customHeight="1" x14ac:dyDescent="0.3">
      <c r="A16" s="326"/>
      <c r="B16" s="326" t="s">
        <v>1109</v>
      </c>
      <c r="C16" s="326" t="s">
        <v>1109</v>
      </c>
      <c r="D16" s="326" t="s">
        <v>1323</v>
      </c>
      <c r="E16" s="326" t="s">
        <v>1109</v>
      </c>
      <c r="F16" s="326"/>
      <c r="G16" s="326"/>
      <c r="H16" s="327" t="s">
        <v>1324</v>
      </c>
      <c r="I16" s="328">
        <v>2020110010119</v>
      </c>
      <c r="J16" s="327">
        <v>7595</v>
      </c>
      <c r="K16" s="327" t="s">
        <v>1325</v>
      </c>
      <c r="L16" s="327" t="s">
        <v>1326</v>
      </c>
      <c r="M16" s="327" t="s">
        <v>1327</v>
      </c>
      <c r="N16" s="327" t="s">
        <v>1109</v>
      </c>
      <c r="O16" s="327" t="s">
        <v>1109</v>
      </c>
      <c r="P16" s="327" t="s">
        <v>1109</v>
      </c>
      <c r="Q16" s="327" t="s">
        <v>1109</v>
      </c>
      <c r="R16" s="327" t="s">
        <v>1109</v>
      </c>
      <c r="S16" s="327" t="s">
        <v>1109</v>
      </c>
      <c r="T16" s="327" t="s">
        <v>1109</v>
      </c>
      <c r="U16" s="327"/>
      <c r="V16" s="327"/>
      <c r="W16" s="334" t="s">
        <v>571</v>
      </c>
      <c r="X16" s="334"/>
      <c r="Y16" s="326"/>
      <c r="Z16" s="326"/>
      <c r="AA16" s="327"/>
      <c r="AB16" s="327" t="s">
        <v>1328</v>
      </c>
      <c r="AC16" s="326" t="s">
        <v>1329</v>
      </c>
      <c r="AD16" s="331" t="s">
        <v>1330</v>
      </c>
      <c r="AE16" s="332">
        <v>2020110010104</v>
      </c>
      <c r="AF16" s="327"/>
      <c r="AG16" s="326"/>
      <c r="AH16" s="327" t="s">
        <v>1331</v>
      </c>
      <c r="AI16" s="327"/>
      <c r="AJ16" s="327" t="s">
        <v>1332</v>
      </c>
      <c r="AK16" s="333" t="s">
        <v>1333</v>
      </c>
      <c r="AL16" s="326"/>
      <c r="AM16" s="326"/>
      <c r="AN16" s="326"/>
      <c r="AO16" s="326"/>
      <c r="AP16" s="326" t="s">
        <v>1334</v>
      </c>
      <c r="AQ16" s="326"/>
      <c r="AR16" s="326"/>
    </row>
    <row r="17" spans="1:44" ht="11.25" customHeight="1" x14ac:dyDescent="0.3">
      <c r="A17" s="326"/>
      <c r="B17" s="326" t="s">
        <v>1109</v>
      </c>
      <c r="C17" s="326" t="s">
        <v>1109</v>
      </c>
      <c r="D17" s="326" t="s">
        <v>1335</v>
      </c>
      <c r="E17" s="326" t="s">
        <v>1109</v>
      </c>
      <c r="F17" s="326"/>
      <c r="G17" s="326"/>
      <c r="H17" s="327" t="s">
        <v>1336</v>
      </c>
      <c r="I17" s="328">
        <v>2020110010120</v>
      </c>
      <c r="J17" s="327">
        <v>7596</v>
      </c>
      <c r="K17" s="327" t="s">
        <v>1337</v>
      </c>
      <c r="L17" s="327" t="s">
        <v>1338</v>
      </c>
      <c r="M17" s="327" t="s">
        <v>1339</v>
      </c>
      <c r="N17" s="327" t="s">
        <v>1109</v>
      </c>
      <c r="O17" s="327" t="s">
        <v>1109</v>
      </c>
      <c r="P17" s="327" t="s">
        <v>1109</v>
      </c>
      <c r="Q17" s="327" t="s">
        <v>1109</v>
      </c>
      <c r="R17" s="327" t="s">
        <v>1109</v>
      </c>
      <c r="S17" s="327" t="s">
        <v>1109</v>
      </c>
      <c r="T17" s="327" t="s">
        <v>1109</v>
      </c>
      <c r="U17" s="327"/>
      <c r="V17" s="327"/>
      <c r="W17" s="334" t="s">
        <v>572</v>
      </c>
      <c r="X17" s="334"/>
      <c r="Y17" s="326"/>
      <c r="Z17" s="326"/>
      <c r="AA17" s="326"/>
      <c r="AB17" s="327" t="s">
        <v>1340</v>
      </c>
      <c r="AC17" s="327" t="s">
        <v>1341</v>
      </c>
      <c r="AD17" s="331" t="s">
        <v>1342</v>
      </c>
      <c r="AE17" s="332">
        <v>2020110010106</v>
      </c>
      <c r="AF17" s="327"/>
      <c r="AG17" s="326"/>
      <c r="AH17" s="327" t="s">
        <v>1343</v>
      </c>
      <c r="AI17" s="327"/>
      <c r="AJ17" s="327" t="s">
        <v>1344</v>
      </c>
      <c r="AK17" s="333" t="s">
        <v>1345</v>
      </c>
      <c r="AL17" s="326"/>
      <c r="AM17" s="326"/>
      <c r="AN17" s="326"/>
      <c r="AO17" s="326"/>
      <c r="AP17" s="326" t="s">
        <v>1346</v>
      </c>
      <c r="AQ17" s="326"/>
      <c r="AR17" s="326"/>
    </row>
    <row r="18" spans="1:44" ht="11.25" customHeight="1" x14ac:dyDescent="0.3">
      <c r="A18" s="326"/>
      <c r="B18" s="326" t="s">
        <v>1109</v>
      </c>
      <c r="C18" s="326" t="s">
        <v>1109</v>
      </c>
      <c r="D18" s="326" t="s">
        <v>1347</v>
      </c>
      <c r="E18" s="326" t="s">
        <v>1109</v>
      </c>
      <c r="F18" s="326"/>
      <c r="G18" s="326"/>
      <c r="H18" s="327" t="s">
        <v>1348</v>
      </c>
      <c r="I18" s="328">
        <v>2020110010123</v>
      </c>
      <c r="J18" s="327">
        <v>7653</v>
      </c>
      <c r="K18" s="327" t="s">
        <v>1349</v>
      </c>
      <c r="L18" s="327" t="s">
        <v>1350</v>
      </c>
      <c r="M18" s="327" t="s">
        <v>1351</v>
      </c>
      <c r="N18" s="327" t="s">
        <v>1109</v>
      </c>
      <c r="O18" s="327" t="s">
        <v>1109</v>
      </c>
      <c r="P18" s="327" t="s">
        <v>1109</v>
      </c>
      <c r="Q18" s="327" t="s">
        <v>1109</v>
      </c>
      <c r="R18" s="327" t="s">
        <v>1109</v>
      </c>
      <c r="S18" s="327" t="s">
        <v>1109</v>
      </c>
      <c r="T18" s="327" t="s">
        <v>1109</v>
      </c>
      <c r="U18" s="327"/>
      <c r="V18" s="327"/>
      <c r="W18" s="334" t="s">
        <v>573</v>
      </c>
      <c r="X18" s="334"/>
      <c r="Y18" s="326"/>
      <c r="Z18" s="326"/>
      <c r="AA18" s="326"/>
      <c r="AB18" s="340" t="s">
        <v>1352</v>
      </c>
      <c r="AC18" s="327" t="s">
        <v>1353</v>
      </c>
      <c r="AD18" s="331" t="s">
        <v>1354</v>
      </c>
      <c r="AE18" s="332">
        <v>2020110010111</v>
      </c>
      <c r="AF18" s="327"/>
      <c r="AG18" s="326"/>
      <c r="AH18" s="327" t="s">
        <v>1355</v>
      </c>
      <c r="AI18" s="327"/>
      <c r="AJ18" s="327" t="s">
        <v>1356</v>
      </c>
      <c r="AK18" s="333" t="s">
        <v>1357</v>
      </c>
      <c r="AL18" s="326"/>
      <c r="AM18" s="326"/>
      <c r="AN18" s="326"/>
      <c r="AO18" s="326"/>
      <c r="AP18" s="326" t="s">
        <v>1358</v>
      </c>
      <c r="AQ18" s="326"/>
      <c r="AR18" s="326"/>
    </row>
    <row r="19" spans="1:44" ht="11.25" customHeight="1" x14ac:dyDescent="0.3">
      <c r="A19" s="326"/>
      <c r="B19" s="326" t="s">
        <v>1109</v>
      </c>
      <c r="C19" s="326" t="s">
        <v>1109</v>
      </c>
      <c r="D19" s="326" t="s">
        <v>1359</v>
      </c>
      <c r="E19" s="326" t="s">
        <v>1109</v>
      </c>
      <c r="F19" s="326"/>
      <c r="G19" s="326"/>
      <c r="H19" s="327" t="s">
        <v>1360</v>
      </c>
      <c r="I19" s="328"/>
      <c r="J19" s="327"/>
      <c r="K19" s="327"/>
      <c r="L19" s="327" t="s">
        <v>1361</v>
      </c>
      <c r="M19" s="327"/>
      <c r="N19" s="327" t="s">
        <v>1109</v>
      </c>
      <c r="O19" s="327" t="s">
        <v>1109</v>
      </c>
      <c r="P19" s="327" t="s">
        <v>1109</v>
      </c>
      <c r="Q19" s="327" t="s">
        <v>1109</v>
      </c>
      <c r="R19" s="327" t="s">
        <v>1109</v>
      </c>
      <c r="S19" s="327" t="s">
        <v>1109</v>
      </c>
      <c r="T19" s="327" t="s">
        <v>1109</v>
      </c>
      <c r="U19" s="327"/>
      <c r="V19" s="327"/>
      <c r="W19" s="334" t="s">
        <v>1362</v>
      </c>
      <c r="X19" s="334"/>
      <c r="Y19" s="326"/>
      <c r="Z19" s="326"/>
      <c r="AA19" s="326"/>
      <c r="AB19" s="340" t="s">
        <v>1363</v>
      </c>
      <c r="AC19" s="326" t="s">
        <v>1364</v>
      </c>
      <c r="AD19" s="331" t="s">
        <v>1365</v>
      </c>
      <c r="AE19" s="326"/>
      <c r="AF19" s="327"/>
      <c r="AG19" s="326"/>
      <c r="AH19" s="327" t="s">
        <v>1366</v>
      </c>
      <c r="AI19" s="327"/>
      <c r="AJ19" s="327" t="s">
        <v>1367</v>
      </c>
      <c r="AK19" s="333" t="s">
        <v>1368</v>
      </c>
      <c r="AL19" s="326"/>
      <c r="AM19" s="326"/>
      <c r="AN19" s="326"/>
      <c r="AO19" s="326"/>
      <c r="AP19" s="326" t="s">
        <v>1369</v>
      </c>
      <c r="AQ19" s="326"/>
      <c r="AR19" s="326"/>
    </row>
    <row r="20" spans="1:44" ht="11.25" customHeight="1" x14ac:dyDescent="0.3">
      <c r="A20" s="326"/>
      <c r="B20" s="326" t="s">
        <v>1109</v>
      </c>
      <c r="C20" s="326" t="s">
        <v>1109</v>
      </c>
      <c r="D20" s="326" t="s">
        <v>1370</v>
      </c>
      <c r="E20" s="326" t="s">
        <v>1109</v>
      </c>
      <c r="F20" s="326"/>
      <c r="G20" s="326"/>
      <c r="H20" s="327" t="s">
        <v>1371</v>
      </c>
      <c r="I20" s="328"/>
      <c r="J20" s="327"/>
      <c r="K20" s="327"/>
      <c r="L20" s="327"/>
      <c r="M20" s="327"/>
      <c r="N20" s="327" t="s">
        <v>1109</v>
      </c>
      <c r="O20" s="327" t="s">
        <v>1109</v>
      </c>
      <c r="P20" s="327" t="s">
        <v>1109</v>
      </c>
      <c r="Q20" s="327" t="s">
        <v>1109</v>
      </c>
      <c r="R20" s="327" t="s">
        <v>1109</v>
      </c>
      <c r="S20" s="327" t="s">
        <v>1109</v>
      </c>
      <c r="T20" s="327" t="s">
        <v>1109</v>
      </c>
      <c r="U20" s="327"/>
      <c r="V20" s="327"/>
      <c r="W20" s="334" t="s">
        <v>1372</v>
      </c>
      <c r="X20" s="334"/>
      <c r="Y20" s="326"/>
      <c r="Z20" s="326"/>
      <c r="AA20" s="326"/>
      <c r="AB20" s="340" t="s">
        <v>1373</v>
      </c>
      <c r="AC20" s="327" t="s">
        <v>1374</v>
      </c>
      <c r="AD20" s="331" t="s">
        <v>1375</v>
      </c>
      <c r="AE20" s="326"/>
      <c r="AF20" s="327"/>
      <c r="AG20" s="326"/>
      <c r="AH20" s="327" t="s">
        <v>1376</v>
      </c>
      <c r="AI20" s="327"/>
      <c r="AJ20" s="327" t="s">
        <v>1377</v>
      </c>
      <c r="AK20" s="333" t="s">
        <v>1378</v>
      </c>
      <c r="AL20" s="326"/>
      <c r="AM20" s="326"/>
      <c r="AN20" s="326"/>
      <c r="AO20" s="326"/>
      <c r="AP20" s="326" t="s">
        <v>73</v>
      </c>
      <c r="AQ20" s="326"/>
      <c r="AR20" s="326"/>
    </row>
    <row r="21" spans="1:44" ht="11.25" customHeight="1" x14ac:dyDescent="0.3">
      <c r="A21" s="326"/>
      <c r="B21" s="326" t="s">
        <v>1109</v>
      </c>
      <c r="C21" s="326" t="s">
        <v>1109</v>
      </c>
      <c r="D21" s="326" t="s">
        <v>1379</v>
      </c>
      <c r="E21" s="326" t="s">
        <v>1109</v>
      </c>
      <c r="F21" s="326"/>
      <c r="G21" s="326"/>
      <c r="H21" s="327" t="s">
        <v>1380</v>
      </c>
      <c r="I21" s="327"/>
      <c r="J21" s="327"/>
      <c r="K21" s="327"/>
      <c r="L21" s="327"/>
      <c r="M21" s="327"/>
      <c r="N21" s="327" t="s">
        <v>1109</v>
      </c>
      <c r="O21" s="327" t="s">
        <v>1109</v>
      </c>
      <c r="P21" s="327" t="s">
        <v>1109</v>
      </c>
      <c r="Q21" s="327" t="s">
        <v>1109</v>
      </c>
      <c r="R21" s="327" t="s">
        <v>1109</v>
      </c>
      <c r="S21" s="327" t="s">
        <v>1109</v>
      </c>
      <c r="T21" s="327" t="s">
        <v>1109</v>
      </c>
      <c r="U21" s="327"/>
      <c r="V21" s="327"/>
      <c r="W21" s="334" t="s">
        <v>576</v>
      </c>
      <c r="X21" s="334"/>
      <c r="Y21" s="326"/>
      <c r="Z21" s="326"/>
      <c r="AA21" s="326"/>
      <c r="AB21" s="340" t="s">
        <v>1381</v>
      </c>
      <c r="AC21" s="327" t="s">
        <v>1382</v>
      </c>
      <c r="AD21" s="331" t="s">
        <v>1383</v>
      </c>
      <c r="AE21" s="326"/>
      <c r="AF21" s="327"/>
      <c r="AG21" s="326"/>
      <c r="AH21" s="327" t="s">
        <v>1384</v>
      </c>
      <c r="AI21" s="327"/>
      <c r="AJ21" s="327"/>
      <c r="AK21" s="333" t="s">
        <v>1385</v>
      </c>
      <c r="AL21" s="326"/>
      <c r="AM21" s="326"/>
      <c r="AN21" s="326"/>
      <c r="AO21" s="326"/>
      <c r="AP21" s="326"/>
      <c r="AQ21" s="326"/>
      <c r="AR21" s="326"/>
    </row>
    <row r="22" spans="1:44" ht="11.25" customHeight="1" x14ac:dyDescent="0.3">
      <c r="A22" s="326"/>
      <c r="B22" s="326" t="s">
        <v>1109</v>
      </c>
      <c r="C22" s="326" t="s">
        <v>1109</v>
      </c>
      <c r="D22" s="326" t="s">
        <v>1386</v>
      </c>
      <c r="E22" s="326" t="s">
        <v>1109</v>
      </c>
      <c r="F22" s="326"/>
      <c r="G22" s="326"/>
      <c r="H22" s="327" t="s">
        <v>1387</v>
      </c>
      <c r="I22" s="328"/>
      <c r="J22" s="327"/>
      <c r="K22" s="327"/>
      <c r="L22" s="327"/>
      <c r="M22" s="327"/>
      <c r="N22" s="327" t="s">
        <v>1109</v>
      </c>
      <c r="O22" s="327" t="s">
        <v>1109</v>
      </c>
      <c r="P22" s="327" t="s">
        <v>1109</v>
      </c>
      <c r="Q22" s="327" t="s">
        <v>1109</v>
      </c>
      <c r="R22" s="327" t="s">
        <v>1109</v>
      </c>
      <c r="S22" s="327" t="s">
        <v>1109</v>
      </c>
      <c r="T22" s="327" t="s">
        <v>1109</v>
      </c>
      <c r="U22" s="327"/>
      <c r="V22" s="327"/>
      <c r="W22" s="334" t="s">
        <v>577</v>
      </c>
      <c r="X22" s="334"/>
      <c r="Y22" s="326"/>
      <c r="Z22" s="326"/>
      <c r="AA22" s="326"/>
      <c r="AB22" s="340" t="s">
        <v>1388</v>
      </c>
      <c r="AC22" s="326" t="s">
        <v>1389</v>
      </c>
      <c r="AD22" s="331" t="s">
        <v>1390</v>
      </c>
      <c r="AE22" s="326"/>
      <c r="AF22" s="327"/>
      <c r="AG22" s="326"/>
      <c r="AH22" s="327" t="s">
        <v>1391</v>
      </c>
      <c r="AI22" s="327"/>
      <c r="AJ22" s="327"/>
      <c r="AK22" s="333" t="s">
        <v>1392</v>
      </c>
      <c r="AL22" s="326"/>
      <c r="AM22" s="326"/>
      <c r="AN22" s="326"/>
      <c r="AO22" s="326"/>
      <c r="AP22" s="326"/>
      <c r="AQ22" s="326"/>
      <c r="AR22" s="326"/>
    </row>
    <row r="23" spans="1:44" ht="11.25" customHeight="1" x14ac:dyDescent="0.3">
      <c r="A23" s="326"/>
      <c r="B23" s="326" t="s">
        <v>1109</v>
      </c>
      <c r="C23" s="326" t="s">
        <v>1109</v>
      </c>
      <c r="D23" s="326" t="s">
        <v>1393</v>
      </c>
      <c r="E23" s="326" t="s">
        <v>1109</v>
      </c>
      <c r="F23" s="326"/>
      <c r="G23" s="326"/>
      <c r="H23" s="327" t="s">
        <v>1394</v>
      </c>
      <c r="I23" s="328"/>
      <c r="J23" s="327"/>
      <c r="K23" s="327"/>
      <c r="L23" s="327"/>
      <c r="M23" s="327"/>
      <c r="N23" s="327" t="s">
        <v>1109</v>
      </c>
      <c r="O23" s="327" t="s">
        <v>1109</v>
      </c>
      <c r="P23" s="327" t="s">
        <v>1109</v>
      </c>
      <c r="Q23" s="327" t="s">
        <v>1109</v>
      </c>
      <c r="R23" s="327" t="s">
        <v>1109</v>
      </c>
      <c r="S23" s="327" t="s">
        <v>1109</v>
      </c>
      <c r="T23" s="327" t="s">
        <v>1109</v>
      </c>
      <c r="U23" s="327"/>
      <c r="V23" s="327"/>
      <c r="W23" s="327" t="s">
        <v>1109</v>
      </c>
      <c r="X23" s="327"/>
      <c r="Y23" s="326"/>
      <c r="Z23" s="326"/>
      <c r="AA23" s="326"/>
      <c r="AB23" s="341" t="s">
        <v>1395</v>
      </c>
      <c r="AC23" s="327" t="s">
        <v>1396</v>
      </c>
      <c r="AD23" s="331" t="s">
        <v>1397</v>
      </c>
      <c r="AE23" s="326"/>
      <c r="AF23" s="327"/>
      <c r="AG23" s="326"/>
      <c r="AH23" s="327" t="s">
        <v>1398</v>
      </c>
      <c r="AI23" s="327"/>
      <c r="AJ23" s="327"/>
      <c r="AK23" s="333" t="s">
        <v>1399</v>
      </c>
      <c r="AL23" s="326"/>
      <c r="AM23" s="326"/>
      <c r="AN23" s="326"/>
      <c r="AO23" s="326"/>
      <c r="AP23" s="326"/>
      <c r="AQ23" s="326"/>
      <c r="AR23" s="326"/>
    </row>
    <row r="24" spans="1:44" ht="11.25" customHeight="1" x14ac:dyDescent="0.3">
      <c r="A24" s="326"/>
      <c r="B24" s="326" t="s">
        <v>1109</v>
      </c>
      <c r="C24" s="326" t="s">
        <v>1109</v>
      </c>
      <c r="D24" s="326" t="s">
        <v>1400</v>
      </c>
      <c r="E24" s="326" t="s">
        <v>1109</v>
      </c>
      <c r="F24" s="326"/>
      <c r="G24" s="326"/>
      <c r="H24" s="327" t="s">
        <v>1109</v>
      </c>
      <c r="I24" s="328"/>
      <c r="J24" s="327"/>
      <c r="K24" s="327"/>
      <c r="L24" s="327"/>
      <c r="M24" s="327"/>
      <c r="N24" s="327" t="s">
        <v>1109</v>
      </c>
      <c r="O24" s="327" t="s">
        <v>1109</v>
      </c>
      <c r="P24" s="327" t="s">
        <v>1109</v>
      </c>
      <c r="Q24" s="327" t="s">
        <v>1109</v>
      </c>
      <c r="R24" s="327" t="s">
        <v>1109</v>
      </c>
      <c r="S24" s="327" t="s">
        <v>1109</v>
      </c>
      <c r="T24" s="327" t="s">
        <v>1109</v>
      </c>
      <c r="U24" s="327"/>
      <c r="V24" s="327"/>
      <c r="W24" s="327" t="s">
        <v>1109</v>
      </c>
      <c r="X24" s="327"/>
      <c r="Y24" s="326"/>
      <c r="Z24" s="326"/>
      <c r="AA24" s="326"/>
      <c r="AB24" s="341" t="s">
        <v>1401</v>
      </c>
      <c r="AC24" s="327"/>
      <c r="AD24" s="331" t="s">
        <v>1402</v>
      </c>
      <c r="AE24" s="326"/>
      <c r="AF24" s="327"/>
      <c r="AG24" s="326"/>
      <c r="AH24" s="327" t="s">
        <v>1403</v>
      </c>
      <c r="AI24" s="327"/>
      <c r="AJ24" s="327"/>
      <c r="AK24" s="333" t="s">
        <v>1404</v>
      </c>
      <c r="AL24" s="326"/>
      <c r="AM24" s="326"/>
      <c r="AN24" s="326"/>
      <c r="AO24" s="326"/>
      <c r="AP24" s="326"/>
      <c r="AQ24" s="326"/>
      <c r="AR24" s="326"/>
    </row>
    <row r="25" spans="1:44" ht="11.25" customHeight="1" x14ac:dyDescent="0.3">
      <c r="A25" s="326"/>
      <c r="B25" s="326" t="s">
        <v>1109</v>
      </c>
      <c r="C25" s="342" t="s">
        <v>1109</v>
      </c>
      <c r="D25" s="326" t="s">
        <v>1405</v>
      </c>
      <c r="E25" s="326" t="s">
        <v>1109</v>
      </c>
      <c r="F25" s="326"/>
      <c r="G25" s="326"/>
      <c r="H25" s="327" t="s">
        <v>1109</v>
      </c>
      <c r="I25" s="328"/>
      <c r="J25" s="327"/>
      <c r="K25" s="327"/>
      <c r="L25" s="327"/>
      <c r="M25" s="327"/>
      <c r="N25" s="327" t="s">
        <v>1109</v>
      </c>
      <c r="O25" s="327" t="s">
        <v>1109</v>
      </c>
      <c r="P25" s="327" t="s">
        <v>1109</v>
      </c>
      <c r="Q25" s="327" t="s">
        <v>1109</v>
      </c>
      <c r="R25" s="327" t="s">
        <v>1109</v>
      </c>
      <c r="S25" s="327" t="s">
        <v>1109</v>
      </c>
      <c r="T25" s="327" t="s">
        <v>1109</v>
      </c>
      <c r="U25" s="327"/>
      <c r="V25" s="327"/>
      <c r="W25" s="327" t="s">
        <v>1109</v>
      </c>
      <c r="X25" s="327"/>
      <c r="Y25" s="326"/>
      <c r="Z25" s="326"/>
      <c r="AA25" s="326"/>
      <c r="AB25" s="341" t="s">
        <v>1406</v>
      </c>
      <c r="AC25" s="326"/>
      <c r="AD25" s="331" t="s">
        <v>1407</v>
      </c>
      <c r="AE25" s="326"/>
      <c r="AF25" s="326"/>
      <c r="AG25" s="326"/>
      <c r="AH25" s="327" t="s">
        <v>1408</v>
      </c>
      <c r="AI25" s="327"/>
      <c r="AJ25" s="327"/>
      <c r="AK25" s="326"/>
      <c r="AL25" s="326"/>
      <c r="AM25" s="326"/>
      <c r="AN25" s="326"/>
      <c r="AO25" s="326"/>
      <c r="AP25" s="326"/>
      <c r="AQ25" s="326"/>
      <c r="AR25" s="326"/>
    </row>
    <row r="26" spans="1:44" ht="11.25" customHeight="1" x14ac:dyDescent="0.3">
      <c r="A26" s="326"/>
      <c r="B26" s="326" t="s">
        <v>1109</v>
      </c>
      <c r="C26" s="342" t="s">
        <v>1109</v>
      </c>
      <c r="D26" s="326" t="s">
        <v>1409</v>
      </c>
      <c r="E26" s="326" t="s">
        <v>1109</v>
      </c>
      <c r="F26" s="326"/>
      <c r="G26" s="326"/>
      <c r="H26" s="327" t="s">
        <v>1109</v>
      </c>
      <c r="I26" s="328"/>
      <c r="J26" s="327"/>
      <c r="K26" s="327"/>
      <c r="L26" s="327"/>
      <c r="M26" s="327"/>
      <c r="N26" s="327" t="s">
        <v>1109</v>
      </c>
      <c r="O26" s="327" t="s">
        <v>1109</v>
      </c>
      <c r="P26" s="327" t="s">
        <v>1109</v>
      </c>
      <c r="Q26" s="327" t="s">
        <v>1109</v>
      </c>
      <c r="R26" s="327" t="s">
        <v>1109</v>
      </c>
      <c r="S26" s="327" t="s">
        <v>1109</v>
      </c>
      <c r="T26" s="327" t="s">
        <v>1109</v>
      </c>
      <c r="U26" s="327"/>
      <c r="V26" s="327"/>
      <c r="W26" s="327" t="s">
        <v>1109</v>
      </c>
      <c r="X26" s="327"/>
      <c r="Y26" s="326"/>
      <c r="Z26" s="326"/>
      <c r="AA26" s="326"/>
      <c r="AB26" s="341" t="s">
        <v>1410</v>
      </c>
      <c r="AC26" s="326"/>
      <c r="AD26" s="331" t="s">
        <v>1411</v>
      </c>
      <c r="AE26" s="326"/>
      <c r="AF26" s="326"/>
      <c r="AG26" s="326"/>
      <c r="AH26" s="327" t="s">
        <v>1412</v>
      </c>
      <c r="AI26" s="327"/>
      <c r="AJ26" s="327"/>
      <c r="AK26" s="326"/>
      <c r="AL26" s="326"/>
      <c r="AM26" s="326"/>
      <c r="AN26" s="326"/>
      <c r="AO26" s="326"/>
      <c r="AP26" s="326"/>
      <c r="AQ26" s="326"/>
      <c r="AR26" s="326"/>
    </row>
    <row r="27" spans="1:44" ht="11.25" customHeight="1" x14ac:dyDescent="0.3">
      <c r="A27" s="326"/>
      <c r="B27" s="326" t="s">
        <v>1109</v>
      </c>
      <c r="C27" s="342" t="s">
        <v>1109</v>
      </c>
      <c r="D27" s="326" t="s">
        <v>1413</v>
      </c>
      <c r="E27" s="326" t="s">
        <v>1109</v>
      </c>
      <c r="F27" s="326"/>
      <c r="G27" s="326"/>
      <c r="H27" s="327" t="s">
        <v>1109</v>
      </c>
      <c r="I27" s="328"/>
      <c r="J27" s="327"/>
      <c r="K27" s="327"/>
      <c r="L27" s="327"/>
      <c r="M27" s="327"/>
      <c r="N27" s="327" t="s">
        <v>1109</v>
      </c>
      <c r="O27" s="327" t="s">
        <v>1109</v>
      </c>
      <c r="P27" s="327" t="s">
        <v>1109</v>
      </c>
      <c r="Q27" s="327" t="s">
        <v>1109</v>
      </c>
      <c r="R27" s="327" t="s">
        <v>1109</v>
      </c>
      <c r="S27" s="327" t="s">
        <v>1109</v>
      </c>
      <c r="T27" s="327" t="s">
        <v>1109</v>
      </c>
      <c r="U27" s="327"/>
      <c r="V27" s="327"/>
      <c r="W27" s="327" t="s">
        <v>1109</v>
      </c>
      <c r="X27" s="327"/>
      <c r="Y27" s="326"/>
      <c r="Z27" s="326"/>
      <c r="AA27" s="326"/>
      <c r="AB27" s="326"/>
      <c r="AC27" s="326"/>
      <c r="AD27" s="331" t="s">
        <v>1414</v>
      </c>
      <c r="AE27" s="326"/>
      <c r="AF27" s="326"/>
      <c r="AG27" s="326"/>
      <c r="AH27" s="326"/>
      <c r="AI27" s="326"/>
      <c r="AJ27" s="326"/>
      <c r="AK27" s="326"/>
      <c r="AL27" s="326"/>
      <c r="AM27" s="326"/>
      <c r="AN27" s="326"/>
      <c r="AO27" s="326"/>
      <c r="AP27" s="326"/>
      <c r="AQ27" s="326"/>
      <c r="AR27" s="326"/>
    </row>
    <row r="28" spans="1:44" ht="11.25" customHeight="1" x14ac:dyDescent="0.3">
      <c r="A28" s="326"/>
      <c r="B28" s="326" t="s">
        <v>1109</v>
      </c>
      <c r="C28" s="342" t="s">
        <v>1109</v>
      </c>
      <c r="D28" s="326" t="s">
        <v>1415</v>
      </c>
      <c r="E28" s="326" t="s">
        <v>1109</v>
      </c>
      <c r="F28" s="326"/>
      <c r="G28" s="326"/>
      <c r="H28" s="327" t="s">
        <v>1109</v>
      </c>
      <c r="I28" s="328"/>
      <c r="J28" s="327"/>
      <c r="K28" s="327"/>
      <c r="L28" s="327"/>
      <c r="M28" s="327"/>
      <c r="N28" s="327" t="s">
        <v>1109</v>
      </c>
      <c r="O28" s="327" t="s">
        <v>1109</v>
      </c>
      <c r="P28" s="327" t="s">
        <v>1109</v>
      </c>
      <c r="Q28" s="327" t="s">
        <v>1109</v>
      </c>
      <c r="R28" s="327" t="s">
        <v>1109</v>
      </c>
      <c r="S28" s="327" t="s">
        <v>1109</v>
      </c>
      <c r="T28" s="327" t="s">
        <v>1109</v>
      </c>
      <c r="U28" s="327"/>
      <c r="V28" s="327"/>
      <c r="W28" s="327" t="s">
        <v>1109</v>
      </c>
      <c r="X28" s="327"/>
      <c r="Y28" s="326"/>
      <c r="Z28" s="326"/>
      <c r="AA28" s="326"/>
      <c r="AB28" s="326"/>
      <c r="AC28" s="326"/>
      <c r="AD28" s="331" t="s">
        <v>1416</v>
      </c>
      <c r="AE28" s="326"/>
      <c r="AF28" s="326"/>
      <c r="AG28" s="326"/>
      <c r="AH28" s="326"/>
      <c r="AI28" s="326"/>
      <c r="AJ28" s="326"/>
      <c r="AK28" s="326"/>
      <c r="AL28" s="326"/>
      <c r="AM28" s="326"/>
      <c r="AN28" s="326"/>
      <c r="AO28" s="326"/>
      <c r="AP28" s="326"/>
      <c r="AQ28" s="326"/>
      <c r="AR28" s="326"/>
    </row>
    <row r="29" spans="1:44" ht="11.25" customHeight="1" x14ac:dyDescent="0.3">
      <c r="A29" s="326"/>
      <c r="B29" s="326" t="s">
        <v>1109</v>
      </c>
      <c r="C29" s="342" t="s">
        <v>1109</v>
      </c>
      <c r="D29" s="326" t="s">
        <v>1417</v>
      </c>
      <c r="E29" s="326" t="s">
        <v>1109</v>
      </c>
      <c r="F29" s="326"/>
      <c r="G29" s="326"/>
      <c r="H29" s="327" t="s">
        <v>1109</v>
      </c>
      <c r="I29" s="328"/>
      <c r="J29" s="327"/>
      <c r="K29" s="327"/>
      <c r="L29" s="327"/>
      <c r="M29" s="327"/>
      <c r="N29" s="327" t="s">
        <v>1109</v>
      </c>
      <c r="O29" s="327" t="s">
        <v>1109</v>
      </c>
      <c r="P29" s="327" t="s">
        <v>1109</v>
      </c>
      <c r="Q29" s="327" t="s">
        <v>1109</v>
      </c>
      <c r="R29" s="327" t="s">
        <v>1109</v>
      </c>
      <c r="S29" s="327" t="s">
        <v>1109</v>
      </c>
      <c r="T29" s="327" t="s">
        <v>1109</v>
      </c>
      <c r="U29" s="327"/>
      <c r="V29" s="327"/>
      <c r="W29" s="327" t="s">
        <v>1109</v>
      </c>
      <c r="X29" s="327"/>
      <c r="Y29" s="326"/>
      <c r="Z29" s="326"/>
      <c r="AA29" s="326"/>
      <c r="AB29" s="326"/>
      <c r="AC29" s="326"/>
      <c r="AD29" s="331" t="s">
        <v>1418</v>
      </c>
      <c r="AE29" s="326"/>
      <c r="AF29" s="326"/>
      <c r="AG29" s="326"/>
      <c r="AH29" s="326"/>
      <c r="AI29" s="326"/>
      <c r="AJ29" s="326"/>
      <c r="AK29" s="326"/>
      <c r="AL29" s="326"/>
      <c r="AM29" s="326"/>
      <c r="AN29" s="326"/>
      <c r="AO29" s="326"/>
      <c r="AP29" s="326"/>
      <c r="AQ29" s="326"/>
      <c r="AR29" s="326"/>
    </row>
    <row r="30" spans="1:44" ht="11.25" customHeight="1" x14ac:dyDescent="0.3">
      <c r="A30" s="326"/>
      <c r="B30" s="342" t="s">
        <v>1109</v>
      </c>
      <c r="C30" s="342" t="s">
        <v>1109</v>
      </c>
      <c r="D30" s="326" t="s">
        <v>1419</v>
      </c>
      <c r="E30" s="326" t="s">
        <v>1109</v>
      </c>
      <c r="F30" s="326"/>
      <c r="G30" s="326"/>
      <c r="H30" s="327" t="s">
        <v>1109</v>
      </c>
      <c r="I30" s="328"/>
      <c r="J30" s="327"/>
      <c r="K30" s="327"/>
      <c r="L30" s="327"/>
      <c r="M30" s="327" t="s">
        <v>1109</v>
      </c>
      <c r="N30" s="327" t="s">
        <v>1109</v>
      </c>
      <c r="O30" s="327" t="s">
        <v>1109</v>
      </c>
      <c r="P30" s="327" t="s">
        <v>1109</v>
      </c>
      <c r="Q30" s="327" t="s">
        <v>1109</v>
      </c>
      <c r="R30" s="327" t="s">
        <v>1109</v>
      </c>
      <c r="S30" s="327" t="s">
        <v>1109</v>
      </c>
      <c r="T30" s="327" t="s">
        <v>1109</v>
      </c>
      <c r="U30" s="327"/>
      <c r="V30" s="327"/>
      <c r="W30" s="327" t="s">
        <v>1109</v>
      </c>
      <c r="X30" s="327"/>
      <c r="Y30" s="326"/>
      <c r="Z30" s="326"/>
      <c r="AA30" s="326"/>
      <c r="AB30" s="326"/>
      <c r="AC30" s="326"/>
      <c r="AD30" s="331" t="s">
        <v>1420</v>
      </c>
      <c r="AE30" s="326"/>
      <c r="AF30" s="326"/>
      <c r="AG30" s="326"/>
      <c r="AH30" s="326"/>
      <c r="AI30" s="326"/>
      <c r="AJ30" s="326"/>
      <c r="AK30" s="326"/>
      <c r="AL30" s="326"/>
      <c r="AM30" s="326"/>
      <c r="AN30" s="326"/>
      <c r="AO30" s="326"/>
      <c r="AP30" s="326"/>
      <c r="AQ30" s="326"/>
      <c r="AR30" s="326"/>
    </row>
    <row r="31" spans="1:44" ht="11.25" customHeight="1" x14ac:dyDescent="0.3">
      <c r="A31" s="326"/>
      <c r="B31" s="326" t="s">
        <v>1109</v>
      </c>
      <c r="C31" s="326" t="s">
        <v>1109</v>
      </c>
      <c r="D31" s="326" t="s">
        <v>1421</v>
      </c>
      <c r="E31" s="326" t="s">
        <v>1109</v>
      </c>
      <c r="F31" s="326"/>
      <c r="G31" s="326"/>
      <c r="H31" s="327" t="s">
        <v>1109</v>
      </c>
      <c r="I31" s="328"/>
      <c r="J31" s="327"/>
      <c r="K31" s="327"/>
      <c r="L31" s="327"/>
      <c r="M31" s="327" t="s">
        <v>1109</v>
      </c>
      <c r="N31" s="327" t="s">
        <v>1109</v>
      </c>
      <c r="O31" s="327" t="s">
        <v>1109</v>
      </c>
      <c r="P31" s="327" t="s">
        <v>1109</v>
      </c>
      <c r="Q31" s="327" t="s">
        <v>1109</v>
      </c>
      <c r="R31" s="327" t="s">
        <v>1109</v>
      </c>
      <c r="S31" s="327" t="s">
        <v>1109</v>
      </c>
      <c r="T31" s="327" t="s">
        <v>1109</v>
      </c>
      <c r="U31" s="327"/>
      <c r="V31" s="327"/>
      <c r="W31" s="327" t="s">
        <v>1109</v>
      </c>
      <c r="X31" s="327"/>
      <c r="Y31" s="326"/>
      <c r="Z31" s="326"/>
      <c r="AA31" s="326"/>
      <c r="AB31" s="326"/>
      <c r="AC31" s="326"/>
      <c r="AD31" s="331" t="s">
        <v>1422</v>
      </c>
      <c r="AE31" s="326"/>
      <c r="AF31" s="326"/>
      <c r="AG31" s="326"/>
      <c r="AH31" s="326"/>
      <c r="AI31" s="326"/>
      <c r="AJ31" s="326"/>
      <c r="AK31" s="326"/>
      <c r="AL31" s="326"/>
      <c r="AM31" s="326"/>
      <c r="AN31" s="326"/>
      <c r="AO31" s="326"/>
      <c r="AP31" s="326"/>
      <c r="AQ31" s="326"/>
      <c r="AR31" s="326"/>
    </row>
    <row r="32" spans="1:44" ht="11.25" customHeight="1" x14ac:dyDescent="0.3">
      <c r="A32" s="326"/>
      <c r="B32" s="326" t="s">
        <v>1109</v>
      </c>
      <c r="C32" s="326" t="s">
        <v>1109</v>
      </c>
      <c r="D32" s="326" t="s">
        <v>1423</v>
      </c>
      <c r="E32" s="326" t="s">
        <v>1109</v>
      </c>
      <c r="F32" s="326"/>
      <c r="G32" s="326"/>
      <c r="H32" s="327" t="s">
        <v>1109</v>
      </c>
      <c r="I32" s="328"/>
      <c r="J32" s="327"/>
      <c r="K32" s="327"/>
      <c r="L32" s="327"/>
      <c r="M32" s="327" t="s">
        <v>1109</v>
      </c>
      <c r="N32" s="327" t="s">
        <v>1109</v>
      </c>
      <c r="O32" s="327" t="s">
        <v>1109</v>
      </c>
      <c r="P32" s="327" t="s">
        <v>1109</v>
      </c>
      <c r="Q32" s="327" t="s">
        <v>1109</v>
      </c>
      <c r="R32" s="327" t="s">
        <v>1109</v>
      </c>
      <c r="S32" s="327" t="s">
        <v>1109</v>
      </c>
      <c r="T32" s="327" t="s">
        <v>1109</v>
      </c>
      <c r="U32" s="327"/>
      <c r="V32" s="327"/>
      <c r="W32" s="327" t="s">
        <v>1109</v>
      </c>
      <c r="X32" s="327"/>
      <c r="Y32" s="326"/>
      <c r="Z32" s="326"/>
      <c r="AA32" s="326"/>
      <c r="AB32" s="326"/>
      <c r="AC32" s="326"/>
      <c r="AD32" s="331" t="s">
        <v>1424</v>
      </c>
      <c r="AE32" s="326"/>
      <c r="AF32" s="326"/>
      <c r="AG32" s="326"/>
      <c r="AH32" s="326"/>
      <c r="AI32" s="326"/>
      <c r="AJ32" s="326"/>
      <c r="AK32" s="326"/>
      <c r="AL32" s="326"/>
      <c r="AM32" s="326"/>
      <c r="AN32" s="326"/>
      <c r="AO32" s="326"/>
      <c r="AP32" s="326"/>
      <c r="AQ32" s="326"/>
      <c r="AR32" s="326"/>
    </row>
    <row r="33" spans="1:44" ht="11.25" customHeight="1" x14ac:dyDescent="0.3">
      <c r="A33" s="326"/>
      <c r="B33" s="326"/>
      <c r="C33" s="326"/>
      <c r="D33" s="326" t="s">
        <v>1425</v>
      </c>
      <c r="E33" s="326"/>
      <c r="F33" s="326"/>
      <c r="G33" s="326"/>
      <c r="H33" s="327"/>
      <c r="I33" s="328"/>
      <c r="J33" s="327"/>
      <c r="K33" s="327"/>
      <c r="L33" s="327"/>
      <c r="M33" s="327"/>
      <c r="N33" s="327"/>
      <c r="O33" s="327"/>
      <c r="P33" s="327"/>
      <c r="Q33" s="327"/>
      <c r="R33" s="327"/>
      <c r="S33" s="327"/>
      <c r="T33" s="327"/>
      <c r="U33" s="327"/>
      <c r="V33" s="327"/>
      <c r="W33" s="327"/>
      <c r="X33" s="327"/>
      <c r="Y33" s="326"/>
      <c r="Z33" s="326"/>
      <c r="AA33" s="326"/>
      <c r="AB33" s="326"/>
      <c r="AC33" s="326"/>
      <c r="AD33" s="331" t="s">
        <v>1426</v>
      </c>
      <c r="AE33" s="326"/>
      <c r="AF33" s="326"/>
      <c r="AG33" s="326"/>
      <c r="AH33" s="326"/>
      <c r="AI33" s="326"/>
      <c r="AJ33" s="326"/>
      <c r="AK33" s="326"/>
      <c r="AL33" s="326"/>
      <c r="AM33" s="326"/>
      <c r="AN33" s="326"/>
      <c r="AO33" s="326"/>
      <c r="AP33" s="326"/>
      <c r="AQ33" s="326"/>
      <c r="AR33" s="326"/>
    </row>
    <row r="34" spans="1:44" ht="11.25" customHeight="1" x14ac:dyDescent="0.3">
      <c r="A34" s="326"/>
      <c r="B34" s="326"/>
      <c r="C34" s="326"/>
      <c r="D34" s="326" t="s">
        <v>1427</v>
      </c>
      <c r="E34" s="326"/>
      <c r="F34" s="326"/>
      <c r="G34" s="326"/>
      <c r="H34" s="327"/>
      <c r="I34" s="328"/>
      <c r="J34" s="327"/>
      <c r="K34" s="327"/>
      <c r="L34" s="327"/>
      <c r="M34" s="327"/>
      <c r="N34" s="327"/>
      <c r="O34" s="327"/>
      <c r="P34" s="327"/>
      <c r="Q34" s="327"/>
      <c r="R34" s="327"/>
      <c r="S34" s="327"/>
      <c r="T34" s="327"/>
      <c r="U34" s="327"/>
      <c r="V34" s="327"/>
      <c r="W34" s="327"/>
      <c r="X34" s="327"/>
      <c r="Y34" s="326"/>
      <c r="Z34" s="326"/>
      <c r="AA34" s="326"/>
      <c r="AB34" s="326"/>
      <c r="AC34" s="326"/>
      <c r="AD34" s="331" t="s">
        <v>1428</v>
      </c>
      <c r="AE34" s="326"/>
      <c r="AF34" s="326"/>
      <c r="AG34" s="326"/>
      <c r="AH34" s="326"/>
      <c r="AI34" s="326"/>
      <c r="AJ34" s="326"/>
      <c r="AK34" s="326"/>
      <c r="AL34" s="326"/>
      <c r="AM34" s="326"/>
      <c r="AN34" s="326"/>
      <c r="AO34" s="326"/>
      <c r="AP34" s="326"/>
      <c r="AQ34" s="326"/>
      <c r="AR34" s="326"/>
    </row>
    <row r="35" spans="1:44" ht="11.25" customHeight="1" x14ac:dyDescent="0.3">
      <c r="A35" s="326"/>
      <c r="B35" s="326"/>
      <c r="C35" s="326"/>
      <c r="D35" s="326" t="s">
        <v>1429</v>
      </c>
      <c r="E35" s="326"/>
      <c r="F35" s="326"/>
      <c r="G35" s="326"/>
      <c r="H35" s="327"/>
      <c r="I35" s="328"/>
      <c r="J35" s="327"/>
      <c r="K35" s="327"/>
      <c r="L35" s="327"/>
      <c r="M35" s="327"/>
      <c r="N35" s="327"/>
      <c r="O35" s="327"/>
      <c r="P35" s="327"/>
      <c r="Q35" s="327"/>
      <c r="R35" s="327"/>
      <c r="S35" s="327"/>
      <c r="T35" s="327"/>
      <c r="U35" s="327"/>
      <c r="V35" s="327"/>
      <c r="W35" s="327"/>
      <c r="X35" s="327"/>
      <c r="Y35" s="326"/>
      <c r="Z35" s="326"/>
      <c r="AA35" s="326"/>
      <c r="AB35" s="326"/>
      <c r="AC35" s="326"/>
      <c r="AD35" s="331" t="s">
        <v>1430</v>
      </c>
      <c r="AE35" s="326"/>
      <c r="AF35" s="326"/>
      <c r="AG35" s="326"/>
      <c r="AH35" s="326"/>
      <c r="AI35" s="326"/>
      <c r="AJ35" s="326"/>
      <c r="AK35" s="326"/>
      <c r="AL35" s="326"/>
      <c r="AM35" s="326"/>
      <c r="AN35" s="326"/>
      <c r="AO35" s="326"/>
      <c r="AP35" s="326"/>
      <c r="AQ35" s="326"/>
      <c r="AR35" s="326"/>
    </row>
    <row r="36" spans="1:44" ht="11.25" customHeight="1" x14ac:dyDescent="0.3">
      <c r="A36" s="326"/>
      <c r="B36" s="326"/>
      <c r="C36" s="326"/>
      <c r="D36" s="326" t="s">
        <v>1431</v>
      </c>
      <c r="E36" s="326"/>
      <c r="F36" s="326"/>
      <c r="G36" s="326"/>
      <c r="H36" s="327"/>
      <c r="I36" s="328"/>
      <c r="J36" s="327"/>
      <c r="K36" s="327"/>
      <c r="L36" s="327"/>
      <c r="M36" s="327"/>
      <c r="N36" s="327"/>
      <c r="O36" s="327"/>
      <c r="P36" s="327"/>
      <c r="Q36" s="327"/>
      <c r="R36" s="327"/>
      <c r="S36" s="327"/>
      <c r="T36" s="327"/>
      <c r="U36" s="327"/>
      <c r="V36" s="327"/>
      <c r="W36" s="327"/>
      <c r="X36" s="327"/>
      <c r="Y36" s="326"/>
      <c r="Z36" s="326"/>
      <c r="AA36" s="326"/>
      <c r="AB36" s="326"/>
      <c r="AC36" s="326"/>
      <c r="AD36" s="331" t="s">
        <v>1432</v>
      </c>
      <c r="AE36" s="326"/>
      <c r="AF36" s="326"/>
      <c r="AG36" s="326"/>
      <c r="AH36" s="326"/>
      <c r="AI36" s="326"/>
      <c r="AJ36" s="326"/>
      <c r="AK36" s="326"/>
      <c r="AL36" s="326"/>
      <c r="AM36" s="326"/>
      <c r="AN36" s="326"/>
      <c r="AO36" s="326"/>
      <c r="AP36" s="326"/>
      <c r="AQ36" s="326"/>
      <c r="AR36" s="326"/>
    </row>
    <row r="37" spans="1:44" ht="11.25" customHeight="1" x14ac:dyDescent="0.3">
      <c r="A37" s="326"/>
      <c r="B37" s="326"/>
      <c r="C37" s="326"/>
      <c r="D37" s="326" t="s">
        <v>1433</v>
      </c>
      <c r="E37" s="326"/>
      <c r="F37" s="326"/>
      <c r="G37" s="326"/>
      <c r="H37" s="343" t="s">
        <v>1434</v>
      </c>
      <c r="I37" s="328"/>
      <c r="J37" s="327"/>
      <c r="K37" s="327"/>
      <c r="L37" s="327"/>
      <c r="M37" s="327"/>
      <c r="N37" s="327"/>
      <c r="O37" s="327"/>
      <c r="P37" s="327"/>
      <c r="Q37" s="327"/>
      <c r="R37" s="327"/>
      <c r="S37" s="327"/>
      <c r="T37" s="327"/>
      <c r="U37" s="327"/>
      <c r="V37" s="327"/>
      <c r="W37" s="327"/>
      <c r="X37" s="327"/>
      <c r="Y37" s="326"/>
      <c r="Z37" s="326"/>
      <c r="AA37" s="326"/>
      <c r="AB37" s="326"/>
      <c r="AC37" s="326"/>
      <c r="AD37" s="331" t="s">
        <v>1435</v>
      </c>
      <c r="AE37" s="326"/>
      <c r="AF37" s="326"/>
      <c r="AG37" s="326"/>
      <c r="AH37" s="326"/>
      <c r="AI37" s="326"/>
      <c r="AJ37" s="326"/>
      <c r="AK37" s="326"/>
      <c r="AL37" s="326"/>
      <c r="AM37" s="326"/>
      <c r="AN37" s="326"/>
      <c r="AO37" s="326"/>
      <c r="AP37" s="326"/>
      <c r="AQ37" s="326"/>
      <c r="AR37" s="326"/>
    </row>
    <row r="38" spans="1:44" ht="11.25" customHeight="1" x14ac:dyDescent="0.3">
      <c r="A38" s="326"/>
      <c r="B38" s="326"/>
      <c r="C38" s="326"/>
      <c r="D38" s="326" t="s">
        <v>1436</v>
      </c>
      <c r="E38" s="326"/>
      <c r="F38" s="326"/>
      <c r="G38" s="326"/>
      <c r="H38" s="343" t="s">
        <v>1437</v>
      </c>
      <c r="I38" s="328"/>
      <c r="J38" s="327"/>
      <c r="K38" s="327"/>
      <c r="L38" s="327"/>
      <c r="M38" s="327"/>
      <c r="N38" s="327"/>
      <c r="O38" s="327"/>
      <c r="P38" s="327"/>
      <c r="Q38" s="327"/>
      <c r="R38" s="327"/>
      <c r="S38" s="327"/>
      <c r="T38" s="327"/>
      <c r="U38" s="327"/>
      <c r="V38" s="327"/>
      <c r="W38" s="327"/>
      <c r="X38" s="327"/>
      <c r="Y38" s="326"/>
      <c r="Z38" s="326"/>
      <c r="AA38" s="326"/>
      <c r="AB38" s="326"/>
      <c r="AC38" s="326"/>
      <c r="AD38" s="331" t="s">
        <v>1438</v>
      </c>
      <c r="AE38" s="326"/>
      <c r="AF38" s="326"/>
      <c r="AG38" s="326"/>
      <c r="AH38" s="326"/>
      <c r="AI38" s="326"/>
      <c r="AJ38" s="326"/>
      <c r="AK38" s="326"/>
      <c r="AL38" s="326"/>
      <c r="AM38" s="326"/>
      <c r="AN38" s="326"/>
      <c r="AO38" s="326"/>
      <c r="AP38" s="326"/>
      <c r="AQ38" s="326"/>
      <c r="AR38" s="326"/>
    </row>
    <row r="39" spans="1:44" ht="9.75" customHeight="1" x14ac:dyDescent="0.3">
      <c r="A39" s="326"/>
      <c r="B39" s="326"/>
      <c r="C39" s="326"/>
      <c r="D39" s="326"/>
      <c r="E39" s="326"/>
      <c r="F39" s="326"/>
      <c r="G39" s="326"/>
      <c r="H39" s="327"/>
      <c r="I39" s="328"/>
      <c r="J39" s="327"/>
      <c r="K39" s="327"/>
      <c r="L39" s="327"/>
      <c r="M39" s="327"/>
      <c r="N39" s="327"/>
      <c r="O39" s="327"/>
      <c r="P39" s="327"/>
      <c r="Q39" s="327"/>
      <c r="R39" s="327"/>
      <c r="S39" s="327"/>
      <c r="T39" s="327"/>
      <c r="U39" s="327"/>
      <c r="V39" s="327"/>
      <c r="W39" s="327"/>
      <c r="X39" s="327"/>
      <c r="Y39" s="326"/>
      <c r="Z39" s="326"/>
      <c r="AA39" s="326"/>
      <c r="AB39" s="326"/>
      <c r="AC39" s="326"/>
      <c r="AD39" s="331" t="s">
        <v>1439</v>
      </c>
      <c r="AE39" s="326"/>
      <c r="AF39" s="326"/>
      <c r="AG39" s="326"/>
      <c r="AH39" s="326"/>
      <c r="AI39" s="326"/>
      <c r="AJ39" s="326"/>
      <c r="AK39" s="326"/>
      <c r="AL39" s="326"/>
      <c r="AM39" s="326"/>
      <c r="AN39" s="326"/>
      <c r="AO39" s="326"/>
      <c r="AP39" s="326"/>
      <c r="AQ39" s="326"/>
      <c r="AR39" s="326"/>
    </row>
    <row r="40" spans="1:44" ht="9.75" customHeight="1" x14ac:dyDescent="0.3">
      <c r="A40" s="326"/>
      <c r="B40" s="326"/>
      <c r="C40" s="326"/>
      <c r="D40" s="326"/>
      <c r="E40" s="326"/>
      <c r="F40" s="326"/>
      <c r="G40" s="326"/>
      <c r="H40" s="327"/>
      <c r="I40" s="328"/>
      <c r="J40" s="327"/>
      <c r="K40" s="327"/>
      <c r="L40" s="327"/>
      <c r="M40" s="327"/>
      <c r="N40" s="327"/>
      <c r="O40" s="327"/>
      <c r="P40" s="327"/>
      <c r="Q40" s="327"/>
      <c r="R40" s="327"/>
      <c r="S40" s="327"/>
      <c r="T40" s="327"/>
      <c r="U40" s="327"/>
      <c r="V40" s="327"/>
      <c r="W40" s="327"/>
      <c r="X40" s="327"/>
      <c r="Y40" s="326"/>
      <c r="Z40" s="326"/>
      <c r="AA40" s="326"/>
      <c r="AB40" s="326"/>
      <c r="AC40" s="326"/>
      <c r="AD40" s="331" t="s">
        <v>1440</v>
      </c>
      <c r="AE40" s="326"/>
      <c r="AF40" s="326"/>
      <c r="AG40" s="326"/>
      <c r="AH40" s="326"/>
      <c r="AI40" s="326"/>
      <c r="AJ40" s="326"/>
      <c r="AK40" s="326"/>
      <c r="AL40" s="326"/>
      <c r="AM40" s="326"/>
      <c r="AN40" s="326"/>
      <c r="AO40" s="326"/>
      <c r="AP40" s="326"/>
      <c r="AQ40" s="326"/>
      <c r="AR40" s="326"/>
    </row>
    <row r="41" spans="1:44" ht="9.75" customHeight="1" x14ac:dyDescent="0.3">
      <c r="A41" s="326"/>
      <c r="B41" s="326"/>
      <c r="C41" s="326"/>
      <c r="D41" s="326"/>
      <c r="E41" s="326"/>
      <c r="F41" s="326"/>
      <c r="G41" s="326"/>
      <c r="H41" s="327"/>
      <c r="I41" s="328"/>
      <c r="J41" s="327"/>
      <c r="K41" s="327"/>
      <c r="L41" s="327"/>
      <c r="M41" s="327"/>
      <c r="N41" s="327"/>
      <c r="O41" s="327"/>
      <c r="P41" s="327"/>
      <c r="Q41" s="327"/>
      <c r="R41" s="327"/>
      <c r="S41" s="327"/>
      <c r="T41" s="327"/>
      <c r="U41" s="327"/>
      <c r="V41" s="327"/>
      <c r="W41" s="327"/>
      <c r="X41" s="327"/>
      <c r="Y41" s="326"/>
      <c r="Z41" s="326"/>
      <c r="AA41" s="326"/>
      <c r="AB41" s="326"/>
      <c r="AC41" s="326"/>
      <c r="AD41" s="331" t="s">
        <v>1441</v>
      </c>
      <c r="AE41" s="326"/>
      <c r="AF41" s="326"/>
      <c r="AG41" s="326"/>
      <c r="AH41" s="326"/>
      <c r="AI41" s="326"/>
      <c r="AJ41" s="326"/>
      <c r="AK41" s="326"/>
      <c r="AL41" s="326"/>
      <c r="AM41" s="326"/>
      <c r="AN41" s="326"/>
      <c r="AO41" s="326"/>
      <c r="AP41" s="326"/>
      <c r="AQ41" s="326"/>
      <c r="AR41" s="326"/>
    </row>
    <row r="42" spans="1:44" ht="9.75" customHeight="1" x14ac:dyDescent="0.3">
      <c r="A42" s="326"/>
      <c r="B42" s="326"/>
      <c r="C42" s="326"/>
      <c r="D42" s="326"/>
      <c r="E42" s="326"/>
      <c r="F42" s="326"/>
      <c r="G42" s="326"/>
      <c r="H42" s="327"/>
      <c r="I42" s="328"/>
      <c r="J42" s="327"/>
      <c r="K42" s="327"/>
      <c r="L42" s="327"/>
      <c r="M42" s="327"/>
      <c r="N42" s="327"/>
      <c r="O42" s="327"/>
      <c r="P42" s="327"/>
      <c r="Q42" s="327"/>
      <c r="R42" s="327"/>
      <c r="S42" s="327"/>
      <c r="T42" s="327"/>
      <c r="U42" s="327"/>
      <c r="V42" s="327"/>
      <c r="W42" s="327"/>
      <c r="X42" s="327"/>
      <c r="Y42" s="326"/>
      <c r="Z42" s="326"/>
      <c r="AA42" s="326"/>
      <c r="AB42" s="326"/>
      <c r="AC42" s="326"/>
      <c r="AD42" s="331" t="s">
        <v>1442</v>
      </c>
      <c r="AE42" s="326"/>
      <c r="AF42" s="326"/>
      <c r="AG42" s="326"/>
      <c r="AH42" s="326"/>
      <c r="AI42" s="326"/>
      <c r="AJ42" s="326"/>
      <c r="AK42" s="326"/>
      <c r="AL42" s="326"/>
      <c r="AM42" s="326"/>
      <c r="AN42" s="326"/>
      <c r="AO42" s="326"/>
      <c r="AP42" s="326"/>
      <c r="AQ42" s="326"/>
      <c r="AR42" s="326"/>
    </row>
    <row r="43" spans="1:44" ht="9.75" customHeight="1" x14ac:dyDescent="0.3">
      <c r="A43" s="326"/>
      <c r="B43" s="326"/>
      <c r="C43" s="326"/>
      <c r="D43" s="326"/>
      <c r="E43" s="326"/>
      <c r="F43" s="326"/>
      <c r="G43" s="326"/>
      <c r="H43" s="327"/>
      <c r="I43" s="328"/>
      <c r="J43" s="327"/>
      <c r="K43" s="327"/>
      <c r="L43" s="327"/>
      <c r="M43" s="327"/>
      <c r="N43" s="327"/>
      <c r="O43" s="327"/>
      <c r="P43" s="327"/>
      <c r="Q43" s="327"/>
      <c r="R43" s="327"/>
      <c r="S43" s="327"/>
      <c r="T43" s="327"/>
      <c r="U43" s="327"/>
      <c r="V43" s="327"/>
      <c r="W43" s="327"/>
      <c r="X43" s="327"/>
      <c r="Y43" s="326"/>
      <c r="Z43" s="326"/>
      <c r="AA43" s="326"/>
      <c r="AB43" s="326"/>
      <c r="AC43" s="326"/>
      <c r="AD43" s="331" t="s">
        <v>1443</v>
      </c>
      <c r="AE43" s="326"/>
      <c r="AF43" s="326"/>
      <c r="AG43" s="326"/>
      <c r="AH43" s="326"/>
      <c r="AI43" s="326"/>
      <c r="AJ43" s="326"/>
      <c r="AK43" s="326"/>
      <c r="AL43" s="326"/>
      <c r="AM43" s="326"/>
      <c r="AN43" s="326"/>
      <c r="AO43" s="326"/>
      <c r="AP43" s="326"/>
      <c r="AQ43" s="326"/>
      <c r="AR43" s="326"/>
    </row>
    <row r="44" spans="1:44" ht="9.75" customHeight="1" x14ac:dyDescent="0.3">
      <c r="A44" s="326"/>
      <c r="B44" s="326"/>
      <c r="C44" s="326"/>
      <c r="D44" s="326"/>
      <c r="E44" s="326"/>
      <c r="F44" s="326"/>
      <c r="G44" s="326"/>
      <c r="H44" s="327"/>
      <c r="I44" s="328"/>
      <c r="J44" s="327"/>
      <c r="K44" s="327"/>
      <c r="L44" s="327"/>
      <c r="M44" s="327"/>
      <c r="N44" s="327"/>
      <c r="O44" s="327"/>
      <c r="P44" s="327"/>
      <c r="Q44" s="327"/>
      <c r="R44" s="327"/>
      <c r="S44" s="327"/>
      <c r="T44" s="327"/>
      <c r="U44" s="327"/>
      <c r="V44" s="327"/>
      <c r="W44" s="327"/>
      <c r="X44" s="327"/>
      <c r="Y44" s="326"/>
      <c r="Z44" s="326"/>
      <c r="AA44" s="326"/>
      <c r="AB44" s="326"/>
      <c r="AC44" s="326"/>
      <c r="AD44" s="331" t="s">
        <v>1444</v>
      </c>
      <c r="AE44" s="326"/>
      <c r="AF44" s="326"/>
      <c r="AG44" s="326"/>
      <c r="AH44" s="326"/>
      <c r="AI44" s="326"/>
      <c r="AJ44" s="326"/>
      <c r="AK44" s="326"/>
      <c r="AL44" s="326"/>
      <c r="AM44" s="326"/>
      <c r="AN44" s="326"/>
      <c r="AO44" s="326"/>
      <c r="AP44" s="326"/>
      <c r="AQ44" s="326"/>
      <c r="AR44" s="326"/>
    </row>
    <row r="45" spans="1:44" ht="9.75" customHeight="1" x14ac:dyDescent="0.3">
      <c r="A45" s="326"/>
      <c r="B45" s="326"/>
      <c r="C45" s="326"/>
      <c r="D45" s="326"/>
      <c r="E45" s="326"/>
      <c r="F45" s="326"/>
      <c r="G45" s="326"/>
      <c r="H45" s="327"/>
      <c r="I45" s="328"/>
      <c r="J45" s="327"/>
      <c r="K45" s="327"/>
      <c r="L45" s="327"/>
      <c r="M45" s="327"/>
      <c r="N45" s="327"/>
      <c r="O45" s="327"/>
      <c r="P45" s="327"/>
      <c r="Q45" s="327"/>
      <c r="R45" s="327"/>
      <c r="S45" s="327"/>
      <c r="T45" s="327"/>
      <c r="U45" s="327"/>
      <c r="V45" s="327"/>
      <c r="W45" s="327"/>
      <c r="X45" s="327"/>
      <c r="Y45" s="326"/>
      <c r="Z45" s="326"/>
      <c r="AA45" s="326"/>
      <c r="AB45" s="326"/>
      <c r="AC45" s="326"/>
      <c r="AD45" s="331" t="s">
        <v>1445</v>
      </c>
      <c r="AE45" s="326"/>
      <c r="AF45" s="326"/>
      <c r="AG45" s="326"/>
      <c r="AH45" s="326"/>
      <c r="AI45" s="326"/>
      <c r="AJ45" s="326"/>
      <c r="AK45" s="326"/>
      <c r="AL45" s="326"/>
      <c r="AM45" s="326"/>
      <c r="AN45" s="326"/>
      <c r="AO45" s="326"/>
      <c r="AP45" s="326"/>
      <c r="AQ45" s="326"/>
      <c r="AR45" s="326"/>
    </row>
    <row r="46" spans="1:44" ht="9.75" customHeight="1" x14ac:dyDescent="0.3">
      <c r="A46" s="326"/>
      <c r="B46" s="326"/>
      <c r="C46" s="326"/>
      <c r="D46" s="326"/>
      <c r="E46" s="326"/>
      <c r="F46" s="326"/>
      <c r="G46" s="326"/>
      <c r="H46" s="327"/>
      <c r="I46" s="328"/>
      <c r="J46" s="327"/>
      <c r="K46" s="327"/>
      <c r="L46" s="327"/>
      <c r="M46" s="327"/>
      <c r="N46" s="327"/>
      <c r="O46" s="327"/>
      <c r="P46" s="327"/>
      <c r="Q46" s="327"/>
      <c r="R46" s="327"/>
      <c r="S46" s="327"/>
      <c r="T46" s="327"/>
      <c r="U46" s="327"/>
      <c r="V46" s="327"/>
      <c r="W46" s="327"/>
      <c r="X46" s="327"/>
      <c r="Y46" s="326"/>
      <c r="Z46" s="326"/>
      <c r="AA46" s="326"/>
      <c r="AB46" s="326"/>
      <c r="AC46" s="326"/>
      <c r="AD46" s="331" t="s">
        <v>1446</v>
      </c>
      <c r="AE46" s="326"/>
      <c r="AF46" s="326"/>
      <c r="AG46" s="326"/>
      <c r="AH46" s="326"/>
      <c r="AI46" s="326"/>
      <c r="AJ46" s="326"/>
      <c r="AK46" s="326"/>
      <c r="AL46" s="326"/>
      <c r="AM46" s="326"/>
      <c r="AN46" s="326"/>
      <c r="AO46" s="326"/>
      <c r="AP46" s="326"/>
      <c r="AQ46" s="326"/>
      <c r="AR46" s="326"/>
    </row>
    <row r="47" spans="1:44" ht="9.75" customHeight="1" x14ac:dyDescent="0.3">
      <c r="A47" s="326"/>
      <c r="B47" s="326"/>
      <c r="C47" s="326"/>
      <c r="D47" s="326"/>
      <c r="E47" s="326"/>
      <c r="F47" s="326"/>
      <c r="G47" s="326"/>
      <c r="H47" s="327"/>
      <c r="I47" s="328"/>
      <c r="J47" s="327"/>
      <c r="K47" s="327"/>
      <c r="L47" s="327"/>
      <c r="M47" s="327"/>
      <c r="N47" s="327"/>
      <c r="O47" s="327"/>
      <c r="P47" s="327"/>
      <c r="Q47" s="327"/>
      <c r="R47" s="327"/>
      <c r="S47" s="327"/>
      <c r="T47" s="327"/>
      <c r="U47" s="327"/>
      <c r="V47" s="327"/>
      <c r="W47" s="327"/>
      <c r="X47" s="327"/>
      <c r="Y47" s="326"/>
      <c r="Z47" s="326"/>
      <c r="AA47" s="326"/>
      <c r="AB47" s="326"/>
      <c r="AC47" s="326"/>
      <c r="AD47" s="331" t="s">
        <v>1447</v>
      </c>
      <c r="AE47" s="326"/>
      <c r="AF47" s="326"/>
      <c r="AG47" s="326"/>
      <c r="AH47" s="326"/>
      <c r="AI47" s="326"/>
      <c r="AJ47" s="326"/>
      <c r="AK47" s="326"/>
      <c r="AL47" s="326"/>
      <c r="AM47" s="326"/>
      <c r="AN47" s="326"/>
      <c r="AO47" s="326"/>
      <c r="AP47" s="326"/>
      <c r="AQ47" s="326"/>
      <c r="AR47" s="326"/>
    </row>
    <row r="48" spans="1:44" ht="9.75" customHeight="1" x14ac:dyDescent="0.3">
      <c r="A48" s="326"/>
      <c r="B48" s="326"/>
      <c r="C48" s="326"/>
      <c r="D48" s="326"/>
      <c r="E48" s="326"/>
      <c r="F48" s="326"/>
      <c r="G48" s="326"/>
      <c r="H48" s="327"/>
      <c r="I48" s="328"/>
      <c r="J48" s="327"/>
      <c r="K48" s="327"/>
      <c r="L48" s="327"/>
      <c r="M48" s="327"/>
      <c r="N48" s="327"/>
      <c r="O48" s="327"/>
      <c r="P48" s="327"/>
      <c r="Q48" s="327"/>
      <c r="R48" s="327"/>
      <c r="S48" s="327"/>
      <c r="T48" s="327"/>
      <c r="U48" s="327"/>
      <c r="V48" s="327"/>
      <c r="W48" s="327"/>
      <c r="X48" s="327"/>
      <c r="Y48" s="326"/>
      <c r="Z48" s="326"/>
      <c r="AA48" s="326"/>
      <c r="AB48" s="326"/>
      <c r="AC48" s="326"/>
      <c r="AD48" s="331" t="s">
        <v>1448</v>
      </c>
      <c r="AE48" s="326"/>
      <c r="AF48" s="326"/>
      <c r="AG48" s="326"/>
      <c r="AH48" s="326"/>
      <c r="AI48" s="326"/>
      <c r="AJ48" s="326"/>
      <c r="AK48" s="326"/>
      <c r="AL48" s="326"/>
      <c r="AM48" s="326"/>
      <c r="AN48" s="326"/>
      <c r="AO48" s="326"/>
      <c r="AP48" s="326"/>
      <c r="AQ48" s="326"/>
      <c r="AR48" s="326"/>
    </row>
    <row r="49" spans="1:44" ht="9.75" customHeight="1" x14ac:dyDescent="0.3">
      <c r="A49" s="326"/>
      <c r="B49" s="326"/>
      <c r="C49" s="326"/>
      <c r="D49" s="326"/>
      <c r="E49" s="326"/>
      <c r="F49" s="326"/>
      <c r="G49" s="326"/>
      <c r="H49" s="327"/>
      <c r="I49" s="328"/>
      <c r="J49" s="327"/>
      <c r="K49" s="327"/>
      <c r="L49" s="327"/>
      <c r="M49" s="327"/>
      <c r="N49" s="327"/>
      <c r="O49" s="327"/>
      <c r="P49" s="327"/>
      <c r="Q49" s="327"/>
      <c r="R49" s="327"/>
      <c r="S49" s="327"/>
      <c r="T49" s="327"/>
      <c r="U49" s="327"/>
      <c r="V49" s="327"/>
      <c r="W49" s="327"/>
      <c r="X49" s="327"/>
      <c r="Y49" s="326"/>
      <c r="Z49" s="326"/>
      <c r="AA49" s="326"/>
      <c r="AB49" s="326"/>
      <c r="AC49" s="326"/>
      <c r="AD49" s="331" t="s">
        <v>1449</v>
      </c>
      <c r="AE49" s="326"/>
      <c r="AF49" s="326"/>
      <c r="AG49" s="326"/>
      <c r="AH49" s="326"/>
      <c r="AI49" s="326"/>
      <c r="AJ49" s="326"/>
      <c r="AK49" s="326"/>
      <c r="AL49" s="326"/>
      <c r="AM49" s="326"/>
      <c r="AN49" s="326"/>
      <c r="AO49" s="326"/>
      <c r="AP49" s="326"/>
      <c r="AQ49" s="326"/>
      <c r="AR49" s="326"/>
    </row>
    <row r="50" spans="1:44" ht="9.75" customHeight="1" x14ac:dyDescent="0.3">
      <c r="A50" s="326"/>
      <c r="B50" s="326"/>
      <c r="C50" s="326"/>
      <c r="D50" s="326"/>
      <c r="E50" s="326"/>
      <c r="F50" s="326"/>
      <c r="G50" s="326"/>
      <c r="H50" s="327"/>
      <c r="I50" s="328"/>
      <c r="J50" s="327"/>
      <c r="K50" s="327"/>
      <c r="L50" s="327"/>
      <c r="M50" s="327"/>
      <c r="N50" s="327"/>
      <c r="O50" s="327"/>
      <c r="P50" s="327"/>
      <c r="Q50" s="327"/>
      <c r="R50" s="327"/>
      <c r="S50" s="327"/>
      <c r="T50" s="327"/>
      <c r="U50" s="327"/>
      <c r="V50" s="327"/>
      <c r="W50" s="327"/>
      <c r="X50" s="327"/>
      <c r="Y50" s="326"/>
      <c r="Z50" s="326"/>
      <c r="AA50" s="326"/>
      <c r="AB50" s="326"/>
      <c r="AC50" s="326"/>
      <c r="AD50" s="331" t="s">
        <v>1450</v>
      </c>
      <c r="AE50" s="326"/>
      <c r="AF50" s="326"/>
      <c r="AG50" s="326"/>
      <c r="AH50" s="326"/>
      <c r="AI50" s="326"/>
      <c r="AJ50" s="326"/>
      <c r="AK50" s="326"/>
      <c r="AL50" s="326"/>
      <c r="AM50" s="326"/>
      <c r="AN50" s="326"/>
      <c r="AO50" s="326"/>
      <c r="AP50" s="326"/>
      <c r="AQ50" s="326"/>
      <c r="AR50" s="326"/>
    </row>
    <row r="51" spans="1:44" ht="9.75" customHeight="1" x14ac:dyDescent="0.3">
      <c r="A51" s="326"/>
      <c r="B51" s="326"/>
      <c r="C51" s="326"/>
      <c r="D51" s="326"/>
      <c r="E51" s="326"/>
      <c r="F51" s="326"/>
      <c r="G51" s="326"/>
      <c r="H51" s="327"/>
      <c r="I51" s="328"/>
      <c r="J51" s="327"/>
      <c r="K51" s="327"/>
      <c r="L51" s="327"/>
      <c r="M51" s="327"/>
      <c r="N51" s="327"/>
      <c r="O51" s="327"/>
      <c r="P51" s="327"/>
      <c r="Q51" s="327"/>
      <c r="R51" s="327"/>
      <c r="S51" s="327"/>
      <c r="T51" s="327"/>
      <c r="U51" s="327"/>
      <c r="V51" s="327"/>
      <c r="W51" s="327"/>
      <c r="X51" s="327"/>
      <c r="Y51" s="326"/>
      <c r="Z51" s="326"/>
      <c r="AA51" s="326"/>
      <c r="AB51" s="326"/>
      <c r="AC51" s="326"/>
      <c r="AD51" s="344" t="s">
        <v>1451</v>
      </c>
      <c r="AE51" s="326"/>
      <c r="AF51" s="326"/>
      <c r="AG51" s="326"/>
      <c r="AH51" s="326"/>
      <c r="AI51" s="326"/>
      <c r="AJ51" s="326"/>
      <c r="AK51" s="326"/>
      <c r="AL51" s="326"/>
      <c r="AM51" s="326"/>
      <c r="AN51" s="326"/>
      <c r="AO51" s="326"/>
      <c r="AP51" s="326"/>
      <c r="AQ51" s="326"/>
      <c r="AR51" s="326"/>
    </row>
    <row r="52" spans="1:44" ht="9.75" customHeight="1" x14ac:dyDescent="0.3">
      <c r="A52" s="326"/>
      <c r="B52" s="326"/>
      <c r="C52" s="326"/>
      <c r="D52" s="326"/>
      <c r="E52" s="326"/>
      <c r="F52" s="326"/>
      <c r="G52" s="326"/>
      <c r="H52" s="327"/>
      <c r="I52" s="328"/>
      <c r="J52" s="327"/>
      <c r="K52" s="327"/>
      <c r="L52" s="327"/>
      <c r="M52" s="327"/>
      <c r="N52" s="327"/>
      <c r="O52" s="327"/>
      <c r="P52" s="327"/>
      <c r="Q52" s="327"/>
      <c r="R52" s="327"/>
      <c r="S52" s="327"/>
      <c r="T52" s="327"/>
      <c r="U52" s="327"/>
      <c r="V52" s="327"/>
      <c r="W52" s="327"/>
      <c r="X52" s="327"/>
      <c r="Y52" s="326"/>
      <c r="Z52" s="326"/>
      <c r="AA52" s="326"/>
      <c r="AB52" s="326"/>
      <c r="AC52" s="326"/>
      <c r="AD52" s="344" t="s">
        <v>1452</v>
      </c>
      <c r="AE52" s="326"/>
      <c r="AF52" s="326"/>
      <c r="AG52" s="326"/>
      <c r="AH52" s="326"/>
      <c r="AI52" s="326"/>
      <c r="AJ52" s="326"/>
      <c r="AK52" s="326"/>
      <c r="AL52" s="326"/>
      <c r="AM52" s="326"/>
      <c r="AN52" s="326"/>
      <c r="AO52" s="326"/>
      <c r="AP52" s="326"/>
      <c r="AQ52" s="326"/>
      <c r="AR52" s="326"/>
    </row>
    <row r="53" spans="1:44" ht="9.75" customHeight="1" x14ac:dyDescent="0.3">
      <c r="A53" s="326"/>
      <c r="B53" s="326"/>
      <c r="C53" s="326"/>
      <c r="D53" s="326"/>
      <c r="E53" s="326"/>
      <c r="F53" s="326"/>
      <c r="G53" s="326"/>
      <c r="H53" s="327"/>
      <c r="I53" s="328"/>
      <c r="J53" s="327"/>
      <c r="K53" s="327"/>
      <c r="L53" s="327"/>
      <c r="M53" s="327"/>
      <c r="N53" s="327"/>
      <c r="O53" s="327"/>
      <c r="P53" s="327"/>
      <c r="Q53" s="327"/>
      <c r="R53" s="327"/>
      <c r="S53" s="327"/>
      <c r="T53" s="327"/>
      <c r="U53" s="327"/>
      <c r="V53" s="327"/>
      <c r="W53" s="327"/>
      <c r="X53" s="327"/>
      <c r="Y53" s="326"/>
      <c r="Z53" s="326"/>
      <c r="AA53" s="326"/>
      <c r="AB53" s="326"/>
      <c r="AC53" s="326"/>
      <c r="AD53" s="344" t="s">
        <v>1453</v>
      </c>
      <c r="AE53" s="326"/>
      <c r="AF53" s="326"/>
      <c r="AG53" s="326"/>
      <c r="AH53" s="326"/>
      <c r="AI53" s="326"/>
      <c r="AJ53" s="326"/>
      <c r="AK53" s="326"/>
      <c r="AL53" s="326"/>
      <c r="AM53" s="326"/>
      <c r="AN53" s="326"/>
      <c r="AO53" s="326"/>
      <c r="AP53" s="326"/>
      <c r="AQ53" s="326"/>
      <c r="AR53" s="326"/>
    </row>
    <row r="54" spans="1:44" ht="9.75" customHeight="1" x14ac:dyDescent="0.3">
      <c r="A54" s="326"/>
      <c r="B54" s="326"/>
      <c r="C54" s="326"/>
      <c r="D54" s="326"/>
      <c r="E54" s="326"/>
      <c r="F54" s="326"/>
      <c r="G54" s="326"/>
      <c r="H54" s="327"/>
      <c r="I54" s="328"/>
      <c r="J54" s="327"/>
      <c r="K54" s="327"/>
      <c r="L54" s="327"/>
      <c r="M54" s="327"/>
      <c r="N54" s="327"/>
      <c r="O54" s="327"/>
      <c r="P54" s="327"/>
      <c r="Q54" s="327"/>
      <c r="R54" s="327"/>
      <c r="S54" s="327"/>
      <c r="T54" s="327"/>
      <c r="U54" s="327"/>
      <c r="V54" s="327"/>
      <c r="W54" s="327"/>
      <c r="X54" s="327"/>
      <c r="Y54" s="326"/>
      <c r="Z54" s="326"/>
      <c r="AA54" s="326"/>
      <c r="AB54" s="326"/>
      <c r="AC54" s="326"/>
      <c r="AD54" s="331" t="s">
        <v>1454</v>
      </c>
      <c r="AE54" s="326"/>
      <c r="AF54" s="326"/>
      <c r="AG54" s="326"/>
      <c r="AH54" s="326"/>
      <c r="AI54" s="326"/>
      <c r="AJ54" s="326"/>
      <c r="AK54" s="326"/>
      <c r="AL54" s="326"/>
      <c r="AM54" s="326"/>
      <c r="AN54" s="326"/>
      <c r="AO54" s="326"/>
      <c r="AP54" s="326"/>
      <c r="AQ54" s="326"/>
      <c r="AR54" s="326"/>
    </row>
    <row r="55" spans="1:44" ht="9.75" customHeight="1" x14ac:dyDescent="0.3">
      <c r="A55" s="326"/>
      <c r="B55" s="326"/>
      <c r="C55" s="326"/>
      <c r="D55" s="326"/>
      <c r="E55" s="326"/>
      <c r="F55" s="326"/>
      <c r="G55" s="326"/>
      <c r="H55" s="327"/>
      <c r="I55" s="328"/>
      <c r="J55" s="327"/>
      <c r="K55" s="327"/>
      <c r="L55" s="327"/>
      <c r="M55" s="327"/>
      <c r="N55" s="327"/>
      <c r="O55" s="327"/>
      <c r="P55" s="327"/>
      <c r="Q55" s="327"/>
      <c r="R55" s="327"/>
      <c r="S55" s="327"/>
      <c r="T55" s="327"/>
      <c r="U55" s="327"/>
      <c r="V55" s="327"/>
      <c r="W55" s="327"/>
      <c r="X55" s="327"/>
      <c r="Y55" s="326"/>
      <c r="Z55" s="326"/>
      <c r="AA55" s="326"/>
      <c r="AB55" s="326"/>
      <c r="AC55" s="326"/>
      <c r="AD55" s="331" t="s">
        <v>1455</v>
      </c>
      <c r="AE55" s="326"/>
      <c r="AF55" s="326"/>
      <c r="AG55" s="326"/>
      <c r="AH55" s="326"/>
      <c r="AI55" s="326"/>
      <c r="AJ55" s="326"/>
      <c r="AK55" s="326"/>
      <c r="AL55" s="326"/>
      <c r="AM55" s="326"/>
      <c r="AN55" s="326"/>
      <c r="AO55" s="326"/>
      <c r="AP55" s="326"/>
      <c r="AQ55" s="326"/>
      <c r="AR55" s="326"/>
    </row>
    <row r="56" spans="1:44" ht="9.75" customHeight="1" x14ac:dyDescent="0.3">
      <c r="A56" s="326"/>
      <c r="B56" s="326"/>
      <c r="C56" s="326"/>
      <c r="D56" s="326"/>
      <c r="E56" s="326"/>
      <c r="F56" s="326"/>
      <c r="G56" s="326"/>
      <c r="H56" s="327"/>
      <c r="I56" s="328"/>
      <c r="J56" s="327"/>
      <c r="K56" s="327"/>
      <c r="L56" s="327"/>
      <c r="M56" s="327"/>
      <c r="N56" s="327"/>
      <c r="O56" s="327"/>
      <c r="P56" s="327"/>
      <c r="Q56" s="327"/>
      <c r="R56" s="327"/>
      <c r="S56" s="327"/>
      <c r="T56" s="327"/>
      <c r="U56" s="327"/>
      <c r="V56" s="327"/>
      <c r="W56" s="327"/>
      <c r="X56" s="327"/>
      <c r="Y56" s="326"/>
      <c r="Z56" s="326"/>
      <c r="AA56" s="326"/>
      <c r="AB56" s="326"/>
      <c r="AC56" s="326"/>
      <c r="AD56" s="331" t="s">
        <v>1456</v>
      </c>
      <c r="AE56" s="326"/>
      <c r="AF56" s="326"/>
      <c r="AG56" s="326"/>
      <c r="AH56" s="326"/>
      <c r="AI56" s="326"/>
      <c r="AJ56" s="326"/>
      <c r="AK56" s="326"/>
      <c r="AL56" s="326"/>
      <c r="AM56" s="326"/>
      <c r="AN56" s="326"/>
      <c r="AO56" s="326"/>
      <c r="AP56" s="326"/>
      <c r="AQ56" s="326"/>
      <c r="AR56" s="326"/>
    </row>
    <row r="57" spans="1:44" ht="9.75" customHeight="1" x14ac:dyDescent="0.3">
      <c r="A57" s="326"/>
      <c r="B57" s="326"/>
      <c r="C57" s="326"/>
      <c r="D57" s="326"/>
      <c r="E57" s="326"/>
      <c r="F57" s="326"/>
      <c r="G57" s="326"/>
      <c r="H57" s="327"/>
      <c r="I57" s="328"/>
      <c r="J57" s="327"/>
      <c r="K57" s="327"/>
      <c r="L57" s="327"/>
      <c r="M57" s="327"/>
      <c r="N57" s="327"/>
      <c r="O57" s="327"/>
      <c r="P57" s="327"/>
      <c r="Q57" s="327"/>
      <c r="R57" s="327"/>
      <c r="S57" s="327"/>
      <c r="T57" s="327"/>
      <c r="U57" s="327"/>
      <c r="V57" s="327"/>
      <c r="W57" s="327"/>
      <c r="X57" s="327"/>
      <c r="Y57" s="326"/>
      <c r="Z57" s="326"/>
      <c r="AA57" s="326"/>
      <c r="AB57" s="326"/>
      <c r="AC57" s="326"/>
      <c r="AD57" s="331" t="s">
        <v>1457</v>
      </c>
      <c r="AE57" s="326"/>
      <c r="AF57" s="326"/>
      <c r="AG57" s="326"/>
      <c r="AH57" s="326"/>
      <c r="AI57" s="326"/>
      <c r="AJ57" s="326"/>
      <c r="AK57" s="326"/>
      <c r="AL57" s="326"/>
      <c r="AM57" s="326"/>
      <c r="AN57" s="326"/>
      <c r="AO57" s="326"/>
      <c r="AP57" s="326"/>
      <c r="AQ57" s="326"/>
      <c r="AR57" s="326"/>
    </row>
    <row r="58" spans="1:44" ht="9.75" customHeight="1" x14ac:dyDescent="0.3">
      <c r="A58" s="326"/>
      <c r="B58" s="326"/>
      <c r="C58" s="326"/>
      <c r="D58" s="326"/>
      <c r="E58" s="326"/>
      <c r="F58" s="326"/>
      <c r="G58" s="326"/>
      <c r="H58" s="327"/>
      <c r="I58" s="328"/>
      <c r="J58" s="327"/>
      <c r="K58" s="327"/>
      <c r="L58" s="327"/>
      <c r="M58" s="327"/>
      <c r="N58" s="327"/>
      <c r="O58" s="327"/>
      <c r="P58" s="327"/>
      <c r="Q58" s="327"/>
      <c r="R58" s="327"/>
      <c r="S58" s="327"/>
      <c r="T58" s="327"/>
      <c r="U58" s="327"/>
      <c r="V58" s="327"/>
      <c r="W58" s="327"/>
      <c r="X58" s="327"/>
      <c r="Y58" s="326"/>
      <c r="Z58" s="326"/>
      <c r="AA58" s="326"/>
      <c r="AB58" s="326"/>
      <c r="AC58" s="326"/>
      <c r="AD58" s="331" t="s">
        <v>1458</v>
      </c>
      <c r="AE58" s="326"/>
      <c r="AF58" s="326"/>
      <c r="AG58" s="326"/>
      <c r="AH58" s="326"/>
      <c r="AI58" s="326"/>
      <c r="AJ58" s="326"/>
      <c r="AK58" s="326"/>
      <c r="AL58" s="326"/>
      <c r="AM58" s="326"/>
      <c r="AN58" s="326"/>
      <c r="AO58" s="326"/>
      <c r="AP58" s="326"/>
      <c r="AQ58" s="326"/>
      <c r="AR58" s="326"/>
    </row>
    <row r="59" spans="1:44" ht="9.75" customHeight="1" x14ac:dyDescent="0.3">
      <c r="A59" s="326"/>
      <c r="B59" s="326"/>
      <c r="C59" s="326"/>
      <c r="D59" s="326"/>
      <c r="E59" s="326"/>
      <c r="F59" s="326"/>
      <c r="G59" s="326"/>
      <c r="H59" s="327"/>
      <c r="I59" s="328"/>
      <c r="J59" s="327"/>
      <c r="K59" s="327"/>
      <c r="L59" s="327"/>
      <c r="M59" s="327"/>
      <c r="N59" s="327"/>
      <c r="O59" s="327"/>
      <c r="P59" s="327"/>
      <c r="Q59" s="327"/>
      <c r="R59" s="327"/>
      <c r="S59" s="327"/>
      <c r="T59" s="327"/>
      <c r="U59" s="327"/>
      <c r="V59" s="327"/>
      <c r="W59" s="327"/>
      <c r="X59" s="327"/>
      <c r="Y59" s="326"/>
      <c r="Z59" s="326"/>
      <c r="AA59" s="326"/>
      <c r="AB59" s="326"/>
      <c r="AC59" s="326"/>
      <c r="AD59" s="331" t="s">
        <v>1459</v>
      </c>
      <c r="AE59" s="326"/>
      <c r="AF59" s="326"/>
      <c r="AG59" s="326"/>
      <c r="AH59" s="326"/>
      <c r="AI59" s="326"/>
      <c r="AJ59" s="326"/>
      <c r="AK59" s="326"/>
      <c r="AL59" s="326"/>
      <c r="AM59" s="326"/>
      <c r="AN59" s="326"/>
      <c r="AO59" s="326"/>
      <c r="AP59" s="326"/>
      <c r="AQ59" s="326"/>
      <c r="AR59" s="326"/>
    </row>
    <row r="60" spans="1:44" ht="9.75" customHeight="1" x14ac:dyDescent="0.3">
      <c r="A60" s="326"/>
      <c r="B60" s="326"/>
      <c r="C60" s="326"/>
      <c r="D60" s="326"/>
      <c r="E60" s="326"/>
      <c r="F60" s="326"/>
      <c r="G60" s="326"/>
      <c r="H60" s="327"/>
      <c r="I60" s="328"/>
      <c r="J60" s="327"/>
      <c r="K60" s="327"/>
      <c r="L60" s="327"/>
      <c r="M60" s="327"/>
      <c r="N60" s="327"/>
      <c r="O60" s="327"/>
      <c r="P60" s="327"/>
      <c r="Q60" s="327"/>
      <c r="R60" s="327"/>
      <c r="S60" s="327"/>
      <c r="T60" s="327"/>
      <c r="U60" s="327"/>
      <c r="V60" s="327"/>
      <c r="W60" s="327"/>
      <c r="X60" s="327"/>
      <c r="Y60" s="326"/>
      <c r="Z60" s="326"/>
      <c r="AA60" s="326"/>
      <c r="AB60" s="326"/>
      <c r="AC60" s="326"/>
      <c r="AD60" s="331" t="s">
        <v>1460</v>
      </c>
      <c r="AE60" s="326"/>
      <c r="AF60" s="326"/>
      <c r="AG60" s="326"/>
      <c r="AH60" s="326"/>
      <c r="AI60" s="326"/>
      <c r="AJ60" s="326"/>
      <c r="AK60" s="326"/>
      <c r="AL60" s="326"/>
      <c r="AM60" s="326"/>
      <c r="AN60" s="326"/>
      <c r="AO60" s="326"/>
      <c r="AP60" s="326"/>
      <c r="AQ60" s="326"/>
      <c r="AR60" s="326"/>
    </row>
    <row r="61" spans="1:44" ht="9.75" customHeight="1" x14ac:dyDescent="0.3">
      <c r="A61" s="326"/>
      <c r="B61" s="326"/>
      <c r="C61" s="326"/>
      <c r="D61" s="326"/>
      <c r="E61" s="326"/>
      <c r="F61" s="326"/>
      <c r="G61" s="326"/>
      <c r="H61" s="327"/>
      <c r="I61" s="328"/>
      <c r="J61" s="327"/>
      <c r="K61" s="327"/>
      <c r="L61" s="327"/>
      <c r="M61" s="327"/>
      <c r="N61" s="327"/>
      <c r="O61" s="327"/>
      <c r="P61" s="327"/>
      <c r="Q61" s="327"/>
      <c r="R61" s="327"/>
      <c r="S61" s="327"/>
      <c r="T61" s="327"/>
      <c r="U61" s="327"/>
      <c r="V61" s="327"/>
      <c r="W61" s="327"/>
      <c r="X61" s="327"/>
      <c r="Y61" s="326"/>
      <c r="Z61" s="326"/>
      <c r="AA61" s="326"/>
      <c r="AB61" s="326"/>
      <c r="AC61" s="326"/>
      <c r="AD61" s="331" t="s">
        <v>1461</v>
      </c>
      <c r="AE61" s="326"/>
      <c r="AF61" s="326"/>
      <c r="AG61" s="326"/>
      <c r="AH61" s="326"/>
      <c r="AI61" s="326"/>
      <c r="AJ61" s="326"/>
      <c r="AK61" s="326"/>
      <c r="AL61" s="326"/>
      <c r="AM61" s="326"/>
      <c r="AN61" s="326"/>
      <c r="AO61" s="326"/>
      <c r="AP61" s="326"/>
      <c r="AQ61" s="326"/>
      <c r="AR61" s="326"/>
    </row>
    <row r="62" spans="1:44" ht="9.75" customHeight="1" x14ac:dyDescent="0.3">
      <c r="A62" s="326"/>
      <c r="B62" s="326"/>
      <c r="C62" s="326"/>
      <c r="D62" s="326"/>
      <c r="E62" s="326"/>
      <c r="F62" s="326"/>
      <c r="G62" s="326"/>
      <c r="H62" s="327"/>
      <c r="I62" s="328"/>
      <c r="J62" s="327"/>
      <c r="K62" s="327"/>
      <c r="L62" s="327"/>
      <c r="M62" s="327"/>
      <c r="N62" s="327"/>
      <c r="O62" s="327"/>
      <c r="P62" s="327"/>
      <c r="Q62" s="327"/>
      <c r="R62" s="327"/>
      <c r="S62" s="327"/>
      <c r="T62" s="327"/>
      <c r="U62" s="327"/>
      <c r="V62" s="327"/>
      <c r="W62" s="327"/>
      <c r="X62" s="327"/>
      <c r="Y62" s="326"/>
      <c r="Z62" s="326"/>
      <c r="AA62" s="326"/>
      <c r="AB62" s="326"/>
      <c r="AC62" s="326"/>
      <c r="AD62" s="331" t="s">
        <v>1462</v>
      </c>
      <c r="AE62" s="326"/>
      <c r="AF62" s="326"/>
      <c r="AG62" s="326"/>
      <c r="AH62" s="326"/>
      <c r="AI62" s="326"/>
      <c r="AJ62" s="326"/>
      <c r="AK62" s="326"/>
      <c r="AL62" s="326"/>
      <c r="AM62" s="326"/>
      <c r="AN62" s="326"/>
      <c r="AO62" s="326"/>
      <c r="AP62" s="326"/>
      <c r="AQ62" s="326"/>
      <c r="AR62" s="326"/>
    </row>
    <row r="63" spans="1:44" ht="9.75" customHeight="1" x14ac:dyDescent="0.3">
      <c r="A63" s="326"/>
      <c r="B63" s="326"/>
      <c r="C63" s="326"/>
      <c r="D63" s="326"/>
      <c r="E63" s="326"/>
      <c r="F63" s="326"/>
      <c r="G63" s="326"/>
      <c r="H63" s="327"/>
      <c r="I63" s="328"/>
      <c r="J63" s="327"/>
      <c r="K63" s="327"/>
      <c r="L63" s="327"/>
      <c r="M63" s="327"/>
      <c r="N63" s="327"/>
      <c r="O63" s="327"/>
      <c r="P63" s="327"/>
      <c r="Q63" s="327"/>
      <c r="R63" s="327"/>
      <c r="S63" s="327"/>
      <c r="T63" s="327"/>
      <c r="U63" s="327"/>
      <c r="V63" s="327"/>
      <c r="W63" s="327"/>
      <c r="X63" s="327"/>
      <c r="Y63" s="326"/>
      <c r="Z63" s="326"/>
      <c r="AA63" s="326"/>
      <c r="AB63" s="326"/>
      <c r="AC63" s="326"/>
      <c r="AD63" s="331" t="s">
        <v>1463</v>
      </c>
      <c r="AE63" s="326"/>
      <c r="AF63" s="326"/>
      <c r="AG63" s="326"/>
      <c r="AH63" s="326"/>
      <c r="AI63" s="326"/>
      <c r="AJ63" s="326"/>
      <c r="AK63" s="326"/>
      <c r="AL63" s="326"/>
      <c r="AM63" s="326"/>
      <c r="AN63" s="326"/>
      <c r="AO63" s="326"/>
      <c r="AP63" s="326"/>
      <c r="AQ63" s="326"/>
      <c r="AR63" s="326"/>
    </row>
    <row r="64" spans="1:44" ht="9.75" customHeight="1" x14ac:dyDescent="0.3">
      <c r="A64" s="326"/>
      <c r="B64" s="326"/>
      <c r="C64" s="326"/>
      <c r="D64" s="326"/>
      <c r="E64" s="326"/>
      <c r="F64" s="326"/>
      <c r="G64" s="326"/>
      <c r="H64" s="327"/>
      <c r="I64" s="328"/>
      <c r="J64" s="327"/>
      <c r="K64" s="327"/>
      <c r="L64" s="327"/>
      <c r="M64" s="327"/>
      <c r="N64" s="327"/>
      <c r="O64" s="327"/>
      <c r="P64" s="327"/>
      <c r="Q64" s="327"/>
      <c r="R64" s="327"/>
      <c r="S64" s="327"/>
      <c r="T64" s="327"/>
      <c r="U64" s="327"/>
      <c r="V64" s="327"/>
      <c r="W64" s="327"/>
      <c r="X64" s="327"/>
      <c r="Y64" s="326"/>
      <c r="Z64" s="326"/>
      <c r="AA64" s="326"/>
      <c r="AB64" s="326"/>
      <c r="AC64" s="326"/>
      <c r="AD64" s="331" t="s">
        <v>1464</v>
      </c>
      <c r="AE64" s="326"/>
      <c r="AF64" s="326"/>
      <c r="AG64" s="326"/>
      <c r="AH64" s="326"/>
      <c r="AI64" s="326"/>
      <c r="AJ64" s="326"/>
      <c r="AK64" s="326"/>
      <c r="AL64" s="326"/>
      <c r="AM64" s="326"/>
      <c r="AN64" s="326"/>
      <c r="AO64" s="326"/>
      <c r="AP64" s="326"/>
      <c r="AQ64" s="326"/>
      <c r="AR64" s="326"/>
    </row>
    <row r="65" spans="1:44" ht="9.75" customHeight="1" x14ac:dyDescent="0.3">
      <c r="A65" s="326"/>
      <c r="B65" s="326"/>
      <c r="C65" s="326"/>
      <c r="D65" s="326"/>
      <c r="E65" s="326"/>
      <c r="F65" s="326"/>
      <c r="G65" s="326"/>
      <c r="H65" s="327"/>
      <c r="I65" s="328"/>
      <c r="J65" s="327"/>
      <c r="K65" s="327"/>
      <c r="L65" s="327"/>
      <c r="M65" s="327"/>
      <c r="N65" s="327"/>
      <c r="O65" s="327"/>
      <c r="P65" s="327"/>
      <c r="Q65" s="327"/>
      <c r="R65" s="327"/>
      <c r="S65" s="327"/>
      <c r="T65" s="327"/>
      <c r="U65" s="327"/>
      <c r="V65" s="327"/>
      <c r="W65" s="327"/>
      <c r="X65" s="327"/>
      <c r="Y65" s="326"/>
      <c r="Z65" s="326"/>
      <c r="AA65" s="326"/>
      <c r="AB65" s="326"/>
      <c r="AC65" s="326"/>
      <c r="AD65" s="331" t="s">
        <v>1465</v>
      </c>
      <c r="AE65" s="326"/>
      <c r="AF65" s="326"/>
      <c r="AG65" s="326"/>
      <c r="AH65" s="326"/>
      <c r="AI65" s="326"/>
      <c r="AJ65" s="326"/>
      <c r="AK65" s="326"/>
      <c r="AL65" s="326"/>
      <c r="AM65" s="326"/>
      <c r="AN65" s="326"/>
      <c r="AO65" s="326"/>
      <c r="AP65" s="326"/>
      <c r="AQ65" s="326"/>
      <c r="AR65" s="326"/>
    </row>
    <row r="66" spans="1:44" ht="9.75" customHeight="1" x14ac:dyDescent="0.3">
      <c r="A66" s="326"/>
      <c r="B66" s="326"/>
      <c r="C66" s="326"/>
      <c r="D66" s="326"/>
      <c r="E66" s="326"/>
      <c r="F66" s="326"/>
      <c r="G66" s="326"/>
      <c r="H66" s="327"/>
      <c r="I66" s="328"/>
      <c r="J66" s="327"/>
      <c r="K66" s="327"/>
      <c r="L66" s="327"/>
      <c r="M66" s="327"/>
      <c r="N66" s="327"/>
      <c r="O66" s="327"/>
      <c r="P66" s="327"/>
      <c r="Q66" s="327"/>
      <c r="R66" s="327"/>
      <c r="S66" s="327"/>
      <c r="T66" s="327"/>
      <c r="U66" s="327"/>
      <c r="V66" s="327"/>
      <c r="W66" s="327"/>
      <c r="X66" s="327"/>
      <c r="Y66" s="326"/>
      <c r="Z66" s="326"/>
      <c r="AA66" s="326"/>
      <c r="AB66" s="326"/>
      <c r="AC66" s="326"/>
      <c r="AD66" s="331" t="s">
        <v>1466</v>
      </c>
      <c r="AE66" s="326"/>
      <c r="AF66" s="326"/>
      <c r="AG66" s="326"/>
      <c r="AH66" s="326"/>
      <c r="AI66" s="326"/>
      <c r="AJ66" s="326"/>
      <c r="AK66" s="326"/>
      <c r="AL66" s="326"/>
      <c r="AM66" s="326"/>
      <c r="AN66" s="326"/>
      <c r="AO66" s="326"/>
      <c r="AP66" s="326"/>
      <c r="AQ66" s="326"/>
      <c r="AR66" s="326"/>
    </row>
    <row r="67" spans="1:44" ht="9.75" customHeight="1" x14ac:dyDescent="0.3">
      <c r="A67" s="326"/>
      <c r="B67" s="326"/>
      <c r="C67" s="326"/>
      <c r="D67" s="326"/>
      <c r="E67" s="326"/>
      <c r="F67" s="326"/>
      <c r="G67" s="326"/>
      <c r="H67" s="327"/>
      <c r="I67" s="328"/>
      <c r="J67" s="327"/>
      <c r="K67" s="327"/>
      <c r="L67" s="327"/>
      <c r="M67" s="327"/>
      <c r="N67" s="327"/>
      <c r="O67" s="327"/>
      <c r="P67" s="327"/>
      <c r="Q67" s="327"/>
      <c r="R67" s="327"/>
      <c r="S67" s="327"/>
      <c r="T67" s="327"/>
      <c r="U67" s="327"/>
      <c r="V67" s="327"/>
      <c r="W67" s="327"/>
      <c r="X67" s="327"/>
      <c r="Y67" s="326"/>
      <c r="Z67" s="326"/>
      <c r="AA67" s="326"/>
      <c r="AB67" s="326"/>
      <c r="AC67" s="326"/>
      <c r="AD67" s="331" t="s">
        <v>1467</v>
      </c>
      <c r="AE67" s="326"/>
      <c r="AF67" s="326"/>
      <c r="AG67" s="326"/>
      <c r="AH67" s="326"/>
      <c r="AI67" s="326"/>
      <c r="AJ67" s="326"/>
      <c r="AK67" s="326"/>
      <c r="AL67" s="326"/>
      <c r="AM67" s="326"/>
      <c r="AN67" s="326"/>
      <c r="AO67" s="326"/>
      <c r="AP67" s="326"/>
      <c r="AQ67" s="326"/>
      <c r="AR67" s="326"/>
    </row>
    <row r="68" spans="1:44" ht="9.75" customHeight="1" x14ac:dyDescent="0.3">
      <c r="A68" s="326"/>
      <c r="B68" s="326"/>
      <c r="C68" s="326"/>
      <c r="D68" s="326"/>
      <c r="E68" s="326"/>
      <c r="F68" s="326"/>
      <c r="G68" s="326"/>
      <c r="H68" s="327"/>
      <c r="I68" s="328"/>
      <c r="J68" s="327"/>
      <c r="K68" s="327"/>
      <c r="L68" s="327"/>
      <c r="M68" s="327"/>
      <c r="N68" s="327"/>
      <c r="O68" s="327"/>
      <c r="P68" s="327"/>
      <c r="Q68" s="327"/>
      <c r="R68" s="327"/>
      <c r="S68" s="327"/>
      <c r="T68" s="327"/>
      <c r="U68" s="327"/>
      <c r="V68" s="327"/>
      <c r="W68" s="327"/>
      <c r="X68" s="327"/>
      <c r="Y68" s="326"/>
      <c r="Z68" s="326"/>
      <c r="AA68" s="326"/>
      <c r="AB68" s="326"/>
      <c r="AC68" s="326"/>
      <c r="AD68" s="331" t="s">
        <v>1468</v>
      </c>
      <c r="AE68" s="326"/>
      <c r="AF68" s="326"/>
      <c r="AG68" s="326"/>
      <c r="AH68" s="326"/>
      <c r="AI68" s="326"/>
      <c r="AJ68" s="326"/>
      <c r="AK68" s="326"/>
      <c r="AL68" s="326"/>
      <c r="AM68" s="326"/>
      <c r="AN68" s="326"/>
      <c r="AO68" s="326"/>
      <c r="AP68" s="326"/>
      <c r="AQ68" s="326"/>
      <c r="AR68" s="326"/>
    </row>
    <row r="69" spans="1:44" ht="9.75" customHeight="1" x14ac:dyDescent="0.3">
      <c r="A69" s="326"/>
      <c r="B69" s="326"/>
      <c r="C69" s="326"/>
      <c r="D69" s="326"/>
      <c r="E69" s="326"/>
      <c r="F69" s="326"/>
      <c r="G69" s="326"/>
      <c r="H69" s="327"/>
      <c r="I69" s="328"/>
      <c r="J69" s="327"/>
      <c r="K69" s="327"/>
      <c r="L69" s="327"/>
      <c r="M69" s="327"/>
      <c r="N69" s="327"/>
      <c r="O69" s="327"/>
      <c r="P69" s="327"/>
      <c r="Q69" s="327"/>
      <c r="R69" s="327"/>
      <c r="S69" s="327"/>
      <c r="T69" s="327"/>
      <c r="U69" s="327"/>
      <c r="V69" s="327"/>
      <c r="W69" s="327"/>
      <c r="X69" s="327"/>
      <c r="Y69" s="326"/>
      <c r="Z69" s="326"/>
      <c r="AA69" s="326"/>
      <c r="AB69" s="326"/>
      <c r="AC69" s="326"/>
      <c r="AD69" s="331" t="s">
        <v>1469</v>
      </c>
      <c r="AE69" s="326"/>
      <c r="AF69" s="326"/>
      <c r="AG69" s="326"/>
      <c r="AH69" s="326"/>
      <c r="AI69" s="326"/>
      <c r="AJ69" s="326"/>
      <c r="AK69" s="326"/>
      <c r="AL69" s="326"/>
      <c r="AM69" s="326"/>
      <c r="AN69" s="326"/>
      <c r="AO69" s="326"/>
      <c r="AP69" s="326"/>
      <c r="AQ69" s="326"/>
      <c r="AR69" s="326"/>
    </row>
    <row r="70" spans="1:44" ht="9.75" customHeight="1" x14ac:dyDescent="0.3">
      <c r="A70" s="326"/>
      <c r="B70" s="326"/>
      <c r="C70" s="326"/>
      <c r="D70" s="326"/>
      <c r="E70" s="326"/>
      <c r="F70" s="326"/>
      <c r="G70" s="326"/>
      <c r="H70" s="327"/>
      <c r="I70" s="328"/>
      <c r="J70" s="327"/>
      <c r="K70" s="327"/>
      <c r="L70" s="327"/>
      <c r="M70" s="327"/>
      <c r="N70" s="327"/>
      <c r="O70" s="327"/>
      <c r="P70" s="327"/>
      <c r="Q70" s="327"/>
      <c r="R70" s="327"/>
      <c r="S70" s="327"/>
      <c r="T70" s="327"/>
      <c r="U70" s="327"/>
      <c r="V70" s="327"/>
      <c r="W70" s="327"/>
      <c r="X70" s="327"/>
      <c r="Y70" s="326"/>
      <c r="Z70" s="326"/>
      <c r="AA70" s="326"/>
      <c r="AB70" s="326"/>
      <c r="AC70" s="326"/>
      <c r="AD70" s="331" t="s">
        <v>1470</v>
      </c>
      <c r="AE70" s="326"/>
      <c r="AF70" s="326"/>
      <c r="AG70" s="326"/>
      <c r="AH70" s="326"/>
      <c r="AI70" s="326"/>
      <c r="AJ70" s="326"/>
      <c r="AK70" s="326"/>
      <c r="AL70" s="326"/>
      <c r="AM70" s="326"/>
      <c r="AN70" s="326"/>
      <c r="AO70" s="326"/>
      <c r="AP70" s="326"/>
      <c r="AQ70" s="326"/>
      <c r="AR70" s="326"/>
    </row>
    <row r="71" spans="1:44" ht="9.75" customHeight="1" x14ac:dyDescent="0.3">
      <c r="A71" s="326"/>
      <c r="B71" s="326"/>
      <c r="C71" s="326"/>
      <c r="D71" s="326"/>
      <c r="E71" s="326"/>
      <c r="F71" s="326"/>
      <c r="G71" s="326"/>
      <c r="H71" s="327"/>
      <c r="I71" s="328"/>
      <c r="J71" s="327"/>
      <c r="K71" s="327"/>
      <c r="L71" s="327"/>
      <c r="M71" s="327"/>
      <c r="N71" s="327"/>
      <c r="O71" s="327"/>
      <c r="P71" s="327"/>
      <c r="Q71" s="327"/>
      <c r="R71" s="327"/>
      <c r="S71" s="327"/>
      <c r="T71" s="327"/>
      <c r="U71" s="327"/>
      <c r="V71" s="327"/>
      <c r="W71" s="327"/>
      <c r="X71" s="327"/>
      <c r="Y71" s="326"/>
      <c r="Z71" s="326"/>
      <c r="AA71" s="326"/>
      <c r="AB71" s="326"/>
      <c r="AC71" s="326"/>
      <c r="AD71" s="331" t="s">
        <v>1471</v>
      </c>
      <c r="AE71" s="326"/>
      <c r="AF71" s="326"/>
      <c r="AG71" s="326"/>
      <c r="AH71" s="326"/>
      <c r="AI71" s="326"/>
      <c r="AJ71" s="326"/>
      <c r="AK71" s="326"/>
      <c r="AL71" s="326"/>
      <c r="AM71" s="326"/>
      <c r="AN71" s="326"/>
      <c r="AO71" s="326"/>
      <c r="AP71" s="326"/>
      <c r="AQ71" s="326"/>
      <c r="AR71" s="326"/>
    </row>
    <row r="72" spans="1:44" ht="9.75" customHeight="1" x14ac:dyDescent="0.3">
      <c r="A72" s="326"/>
      <c r="B72" s="326"/>
      <c r="C72" s="326"/>
      <c r="D72" s="326"/>
      <c r="E72" s="326"/>
      <c r="F72" s="326"/>
      <c r="G72" s="326"/>
      <c r="H72" s="327"/>
      <c r="I72" s="328"/>
      <c r="J72" s="327"/>
      <c r="K72" s="327"/>
      <c r="L72" s="327"/>
      <c r="M72" s="327"/>
      <c r="N72" s="327"/>
      <c r="O72" s="327"/>
      <c r="P72" s="327"/>
      <c r="Q72" s="327"/>
      <c r="R72" s="327"/>
      <c r="S72" s="327"/>
      <c r="T72" s="327"/>
      <c r="U72" s="327"/>
      <c r="V72" s="327"/>
      <c r="W72" s="327"/>
      <c r="X72" s="327"/>
      <c r="Y72" s="326"/>
      <c r="Z72" s="326"/>
      <c r="AA72" s="326"/>
      <c r="AB72" s="326"/>
      <c r="AC72" s="326"/>
      <c r="AD72" s="331" t="s">
        <v>1472</v>
      </c>
      <c r="AE72" s="326"/>
      <c r="AF72" s="326"/>
      <c r="AG72" s="326"/>
      <c r="AH72" s="326"/>
      <c r="AI72" s="326"/>
      <c r="AJ72" s="326"/>
      <c r="AK72" s="326"/>
      <c r="AL72" s="326"/>
      <c r="AM72" s="326"/>
      <c r="AN72" s="326"/>
      <c r="AO72" s="326"/>
      <c r="AP72" s="326"/>
      <c r="AQ72" s="326"/>
      <c r="AR72" s="326"/>
    </row>
    <row r="73" spans="1:44" ht="9.75" customHeight="1" x14ac:dyDescent="0.3">
      <c r="A73" s="326"/>
      <c r="B73" s="326"/>
      <c r="C73" s="326"/>
      <c r="D73" s="326"/>
      <c r="E73" s="326"/>
      <c r="F73" s="326"/>
      <c r="G73" s="326"/>
      <c r="H73" s="327"/>
      <c r="I73" s="328"/>
      <c r="J73" s="327"/>
      <c r="K73" s="327"/>
      <c r="L73" s="327"/>
      <c r="M73" s="327"/>
      <c r="N73" s="327"/>
      <c r="O73" s="327"/>
      <c r="P73" s="327"/>
      <c r="Q73" s="327"/>
      <c r="R73" s="327"/>
      <c r="S73" s="327"/>
      <c r="T73" s="327"/>
      <c r="U73" s="327"/>
      <c r="V73" s="327"/>
      <c r="W73" s="327"/>
      <c r="X73" s="327"/>
      <c r="Y73" s="326"/>
      <c r="Z73" s="326"/>
      <c r="AA73" s="326"/>
      <c r="AB73" s="326"/>
      <c r="AC73" s="326"/>
      <c r="AD73" s="331" t="s">
        <v>1473</v>
      </c>
      <c r="AE73" s="326"/>
      <c r="AF73" s="326"/>
      <c r="AG73" s="326"/>
      <c r="AH73" s="326"/>
      <c r="AI73" s="326"/>
      <c r="AJ73" s="326"/>
      <c r="AK73" s="326"/>
      <c r="AL73" s="326"/>
      <c r="AM73" s="326"/>
      <c r="AN73" s="326"/>
      <c r="AO73" s="326"/>
      <c r="AP73" s="326"/>
      <c r="AQ73" s="326"/>
      <c r="AR73" s="326"/>
    </row>
    <row r="74" spans="1:44" ht="9.75" customHeight="1" x14ac:dyDescent="0.3">
      <c r="A74" s="326"/>
      <c r="B74" s="326"/>
      <c r="C74" s="326"/>
      <c r="D74" s="326"/>
      <c r="E74" s="326"/>
      <c r="F74" s="326"/>
      <c r="G74" s="326"/>
      <c r="H74" s="327"/>
      <c r="I74" s="328"/>
      <c r="J74" s="327"/>
      <c r="K74" s="327"/>
      <c r="L74" s="327"/>
      <c r="M74" s="327"/>
      <c r="N74" s="327"/>
      <c r="O74" s="327"/>
      <c r="P74" s="327"/>
      <c r="Q74" s="327"/>
      <c r="R74" s="327"/>
      <c r="S74" s="327"/>
      <c r="T74" s="327"/>
      <c r="U74" s="327"/>
      <c r="V74" s="327"/>
      <c r="W74" s="327"/>
      <c r="X74" s="327"/>
      <c r="Y74" s="326"/>
      <c r="Z74" s="326"/>
      <c r="AA74" s="326"/>
      <c r="AB74" s="326"/>
      <c r="AC74" s="326"/>
      <c r="AD74" s="331" t="s">
        <v>1474</v>
      </c>
      <c r="AE74" s="326"/>
      <c r="AF74" s="326"/>
      <c r="AG74" s="326"/>
      <c r="AH74" s="326"/>
      <c r="AI74" s="326"/>
      <c r="AJ74" s="326"/>
      <c r="AK74" s="326"/>
      <c r="AL74" s="326"/>
      <c r="AM74" s="326"/>
      <c r="AN74" s="326"/>
      <c r="AO74" s="326"/>
      <c r="AP74" s="326"/>
      <c r="AQ74" s="326"/>
      <c r="AR74" s="326"/>
    </row>
    <row r="75" spans="1:44" ht="9.75" customHeight="1" x14ac:dyDescent="0.3">
      <c r="A75" s="326"/>
      <c r="B75" s="326"/>
      <c r="C75" s="326"/>
      <c r="D75" s="326"/>
      <c r="E75" s="326"/>
      <c r="F75" s="326"/>
      <c r="G75" s="326"/>
      <c r="H75" s="327"/>
      <c r="I75" s="328"/>
      <c r="J75" s="327"/>
      <c r="K75" s="327"/>
      <c r="L75" s="327"/>
      <c r="M75" s="327"/>
      <c r="N75" s="327"/>
      <c r="O75" s="327"/>
      <c r="P75" s="327"/>
      <c r="Q75" s="327"/>
      <c r="R75" s="327"/>
      <c r="S75" s="327"/>
      <c r="T75" s="327"/>
      <c r="U75" s="327"/>
      <c r="V75" s="327"/>
      <c r="W75" s="327"/>
      <c r="X75" s="327"/>
      <c r="Y75" s="326"/>
      <c r="Z75" s="326"/>
      <c r="AA75" s="326"/>
      <c r="AB75" s="326"/>
      <c r="AC75" s="326"/>
      <c r="AD75" s="331" t="s">
        <v>1475</v>
      </c>
      <c r="AE75" s="326"/>
      <c r="AF75" s="326"/>
      <c r="AG75" s="326"/>
      <c r="AH75" s="326"/>
      <c r="AI75" s="326"/>
      <c r="AJ75" s="326"/>
      <c r="AK75" s="326"/>
      <c r="AL75" s="326"/>
      <c r="AM75" s="326"/>
      <c r="AN75" s="326"/>
      <c r="AO75" s="326"/>
      <c r="AP75" s="326"/>
      <c r="AQ75" s="326"/>
      <c r="AR75" s="326"/>
    </row>
    <row r="76" spans="1:44" ht="9.75" customHeight="1" x14ac:dyDescent="0.3">
      <c r="A76" s="326"/>
      <c r="B76" s="326"/>
      <c r="C76" s="326"/>
      <c r="D76" s="326"/>
      <c r="E76" s="326"/>
      <c r="F76" s="326"/>
      <c r="G76" s="326"/>
      <c r="H76" s="327"/>
      <c r="I76" s="328"/>
      <c r="J76" s="327"/>
      <c r="K76" s="327"/>
      <c r="L76" s="327"/>
      <c r="M76" s="327"/>
      <c r="N76" s="327"/>
      <c r="O76" s="327"/>
      <c r="P76" s="327"/>
      <c r="Q76" s="327"/>
      <c r="R76" s="327"/>
      <c r="S76" s="327"/>
      <c r="T76" s="327"/>
      <c r="U76" s="327"/>
      <c r="V76" s="327"/>
      <c r="W76" s="327"/>
      <c r="X76" s="327"/>
      <c r="Y76" s="326"/>
      <c r="Z76" s="326"/>
      <c r="AA76" s="326"/>
      <c r="AB76" s="326"/>
      <c r="AC76" s="326"/>
      <c r="AD76" s="331" t="s">
        <v>1476</v>
      </c>
      <c r="AE76" s="326"/>
      <c r="AF76" s="326"/>
      <c r="AG76" s="326"/>
      <c r="AH76" s="326"/>
      <c r="AI76" s="326"/>
      <c r="AJ76" s="326"/>
      <c r="AK76" s="326"/>
      <c r="AL76" s="326"/>
      <c r="AM76" s="326"/>
      <c r="AN76" s="326"/>
      <c r="AO76" s="326"/>
      <c r="AP76" s="326"/>
      <c r="AQ76" s="326"/>
      <c r="AR76" s="326"/>
    </row>
    <row r="77" spans="1:44" ht="9.75" customHeight="1" x14ac:dyDescent="0.3">
      <c r="A77" s="326"/>
      <c r="B77" s="326"/>
      <c r="C77" s="326"/>
      <c r="D77" s="326"/>
      <c r="E77" s="326"/>
      <c r="F77" s="326"/>
      <c r="G77" s="326"/>
      <c r="H77" s="327"/>
      <c r="I77" s="328"/>
      <c r="J77" s="327"/>
      <c r="K77" s="327"/>
      <c r="L77" s="327"/>
      <c r="M77" s="327"/>
      <c r="N77" s="327"/>
      <c r="O77" s="327"/>
      <c r="P77" s="327"/>
      <c r="Q77" s="327"/>
      <c r="R77" s="327"/>
      <c r="S77" s="327"/>
      <c r="T77" s="327"/>
      <c r="U77" s="327"/>
      <c r="V77" s="327"/>
      <c r="W77" s="327"/>
      <c r="X77" s="327"/>
      <c r="Y77" s="326"/>
      <c r="Z77" s="326"/>
      <c r="AA77" s="326"/>
      <c r="AB77" s="326"/>
      <c r="AC77" s="326"/>
      <c r="AD77" s="331" t="s">
        <v>1477</v>
      </c>
      <c r="AE77" s="326"/>
      <c r="AF77" s="326"/>
      <c r="AG77" s="326"/>
      <c r="AH77" s="326"/>
      <c r="AI77" s="326"/>
      <c r="AJ77" s="326"/>
      <c r="AK77" s="326"/>
      <c r="AL77" s="326"/>
      <c r="AM77" s="326"/>
      <c r="AN77" s="326"/>
      <c r="AO77" s="326"/>
      <c r="AP77" s="326"/>
      <c r="AQ77" s="326"/>
      <c r="AR77" s="326"/>
    </row>
    <row r="78" spans="1:44" ht="9.75" customHeight="1" x14ac:dyDescent="0.3">
      <c r="A78" s="326"/>
      <c r="B78" s="326"/>
      <c r="C78" s="326"/>
      <c r="D78" s="326"/>
      <c r="E78" s="326"/>
      <c r="F78" s="326"/>
      <c r="G78" s="326"/>
      <c r="H78" s="327"/>
      <c r="I78" s="328"/>
      <c r="J78" s="327"/>
      <c r="K78" s="327"/>
      <c r="L78" s="327"/>
      <c r="M78" s="327"/>
      <c r="N78" s="327"/>
      <c r="O78" s="327"/>
      <c r="P78" s="327"/>
      <c r="Q78" s="327"/>
      <c r="R78" s="327"/>
      <c r="S78" s="327"/>
      <c r="T78" s="327"/>
      <c r="U78" s="327"/>
      <c r="V78" s="327"/>
      <c r="W78" s="327"/>
      <c r="X78" s="327"/>
      <c r="Y78" s="326"/>
      <c r="Z78" s="326"/>
      <c r="AA78" s="326"/>
      <c r="AB78" s="326"/>
      <c r="AC78" s="326"/>
      <c r="AD78" s="331" t="s">
        <v>1478</v>
      </c>
      <c r="AE78" s="326"/>
      <c r="AF78" s="326"/>
      <c r="AG78" s="326"/>
      <c r="AH78" s="326"/>
      <c r="AI78" s="326"/>
      <c r="AJ78" s="326"/>
      <c r="AK78" s="326"/>
      <c r="AL78" s="326"/>
      <c r="AM78" s="326"/>
      <c r="AN78" s="326"/>
      <c r="AO78" s="326"/>
      <c r="AP78" s="326"/>
      <c r="AQ78" s="326"/>
      <c r="AR78" s="326"/>
    </row>
    <row r="79" spans="1:44" ht="9.75" customHeight="1" x14ac:dyDescent="0.3">
      <c r="A79" s="326"/>
      <c r="B79" s="326"/>
      <c r="C79" s="326"/>
      <c r="D79" s="326"/>
      <c r="E79" s="326"/>
      <c r="F79" s="326"/>
      <c r="G79" s="326"/>
      <c r="H79" s="327"/>
      <c r="I79" s="328"/>
      <c r="J79" s="327"/>
      <c r="K79" s="327"/>
      <c r="L79" s="327"/>
      <c r="M79" s="327"/>
      <c r="N79" s="327"/>
      <c r="O79" s="327"/>
      <c r="P79" s="327"/>
      <c r="Q79" s="327"/>
      <c r="R79" s="327"/>
      <c r="S79" s="327"/>
      <c r="T79" s="327"/>
      <c r="U79" s="327"/>
      <c r="V79" s="327"/>
      <c r="W79" s="327"/>
      <c r="X79" s="327"/>
      <c r="Y79" s="326"/>
      <c r="Z79" s="326"/>
      <c r="AA79" s="326"/>
      <c r="AB79" s="326"/>
      <c r="AC79" s="326"/>
      <c r="AD79" s="331" t="s">
        <v>1479</v>
      </c>
      <c r="AE79" s="326"/>
      <c r="AF79" s="326"/>
      <c r="AG79" s="326"/>
      <c r="AH79" s="326"/>
      <c r="AI79" s="326"/>
      <c r="AJ79" s="326"/>
      <c r="AK79" s="326"/>
      <c r="AL79" s="326"/>
      <c r="AM79" s="326"/>
      <c r="AN79" s="326"/>
      <c r="AO79" s="326"/>
      <c r="AP79" s="326"/>
      <c r="AQ79" s="326"/>
      <c r="AR79" s="326"/>
    </row>
    <row r="80" spans="1:44" ht="9.75" customHeight="1" x14ac:dyDescent="0.3">
      <c r="A80" s="326"/>
      <c r="B80" s="326"/>
      <c r="C80" s="326"/>
      <c r="D80" s="326"/>
      <c r="E80" s="326"/>
      <c r="F80" s="326"/>
      <c r="G80" s="326"/>
      <c r="H80" s="327"/>
      <c r="I80" s="328"/>
      <c r="J80" s="327"/>
      <c r="K80" s="327"/>
      <c r="L80" s="327"/>
      <c r="M80" s="327"/>
      <c r="N80" s="327"/>
      <c r="O80" s="327"/>
      <c r="P80" s="327"/>
      <c r="Q80" s="327"/>
      <c r="R80" s="327"/>
      <c r="S80" s="327"/>
      <c r="T80" s="327"/>
      <c r="U80" s="327"/>
      <c r="V80" s="327"/>
      <c r="W80" s="327"/>
      <c r="X80" s="327"/>
      <c r="Y80" s="326"/>
      <c r="Z80" s="326"/>
      <c r="AA80" s="326"/>
      <c r="AB80" s="326"/>
      <c r="AC80" s="326"/>
      <c r="AD80" s="331" t="s">
        <v>1480</v>
      </c>
      <c r="AE80" s="326"/>
      <c r="AF80" s="326"/>
      <c r="AG80" s="326"/>
      <c r="AH80" s="326"/>
      <c r="AI80" s="326"/>
      <c r="AJ80" s="326"/>
      <c r="AK80" s="326"/>
      <c r="AL80" s="326"/>
      <c r="AM80" s="326"/>
      <c r="AN80" s="326"/>
      <c r="AO80" s="326"/>
      <c r="AP80" s="326"/>
      <c r="AQ80" s="326"/>
      <c r="AR80" s="326"/>
    </row>
    <row r="81" spans="1:44" ht="9.75" customHeight="1" x14ac:dyDescent="0.3">
      <c r="A81" s="326"/>
      <c r="B81" s="326"/>
      <c r="C81" s="326"/>
      <c r="D81" s="326"/>
      <c r="E81" s="326"/>
      <c r="F81" s="326"/>
      <c r="G81" s="326"/>
      <c r="H81" s="327"/>
      <c r="I81" s="328"/>
      <c r="J81" s="327"/>
      <c r="K81" s="327"/>
      <c r="L81" s="327"/>
      <c r="M81" s="327"/>
      <c r="N81" s="327"/>
      <c r="O81" s="327"/>
      <c r="P81" s="327"/>
      <c r="Q81" s="327"/>
      <c r="R81" s="327"/>
      <c r="S81" s="327"/>
      <c r="T81" s="327"/>
      <c r="U81" s="327"/>
      <c r="V81" s="327"/>
      <c r="W81" s="327"/>
      <c r="X81" s="327"/>
      <c r="Y81" s="326"/>
      <c r="Z81" s="326"/>
      <c r="AA81" s="326"/>
      <c r="AB81" s="326"/>
      <c r="AC81" s="326"/>
      <c r="AD81" s="331" t="s">
        <v>1481</v>
      </c>
      <c r="AE81" s="326"/>
      <c r="AF81" s="326"/>
      <c r="AG81" s="326"/>
      <c r="AH81" s="326"/>
      <c r="AI81" s="326"/>
      <c r="AJ81" s="326"/>
      <c r="AK81" s="326"/>
      <c r="AL81" s="326"/>
      <c r="AM81" s="326"/>
      <c r="AN81" s="326"/>
      <c r="AO81" s="326"/>
      <c r="AP81" s="326"/>
      <c r="AQ81" s="326"/>
      <c r="AR81" s="326"/>
    </row>
    <row r="82" spans="1:44" ht="9.75" customHeight="1" x14ac:dyDescent="0.3">
      <c r="A82" s="326"/>
      <c r="B82" s="326"/>
      <c r="C82" s="326"/>
      <c r="D82" s="326"/>
      <c r="E82" s="326"/>
      <c r="F82" s="326"/>
      <c r="G82" s="326"/>
      <c r="H82" s="327"/>
      <c r="I82" s="328"/>
      <c r="J82" s="327"/>
      <c r="K82" s="327"/>
      <c r="L82" s="327"/>
      <c r="M82" s="327"/>
      <c r="N82" s="327"/>
      <c r="O82" s="327"/>
      <c r="P82" s="327"/>
      <c r="Q82" s="327"/>
      <c r="R82" s="327"/>
      <c r="S82" s="327"/>
      <c r="T82" s="327"/>
      <c r="U82" s="327"/>
      <c r="V82" s="327"/>
      <c r="W82" s="327"/>
      <c r="X82" s="327"/>
      <c r="Y82" s="326"/>
      <c r="Z82" s="326"/>
      <c r="AA82" s="326"/>
      <c r="AB82" s="326"/>
      <c r="AC82" s="326"/>
      <c r="AD82" s="331" t="s">
        <v>1482</v>
      </c>
      <c r="AE82" s="326"/>
      <c r="AF82" s="326"/>
      <c r="AG82" s="326"/>
      <c r="AH82" s="326"/>
      <c r="AI82" s="326"/>
      <c r="AJ82" s="326"/>
      <c r="AK82" s="326"/>
      <c r="AL82" s="326"/>
      <c r="AM82" s="326"/>
      <c r="AN82" s="326"/>
      <c r="AO82" s="326"/>
      <c r="AP82" s="326"/>
      <c r="AQ82" s="326"/>
      <c r="AR82" s="326"/>
    </row>
    <row r="83" spans="1:44" ht="9.75" customHeight="1" x14ac:dyDescent="0.3">
      <c r="A83" s="326"/>
      <c r="B83" s="326"/>
      <c r="C83" s="326"/>
      <c r="D83" s="326"/>
      <c r="E83" s="326"/>
      <c r="F83" s="326"/>
      <c r="G83" s="326"/>
      <c r="H83" s="327"/>
      <c r="I83" s="328"/>
      <c r="J83" s="327"/>
      <c r="K83" s="327"/>
      <c r="L83" s="327"/>
      <c r="M83" s="327"/>
      <c r="N83" s="327"/>
      <c r="O83" s="327"/>
      <c r="P83" s="327"/>
      <c r="Q83" s="327"/>
      <c r="R83" s="327"/>
      <c r="S83" s="327"/>
      <c r="T83" s="327"/>
      <c r="U83" s="327"/>
      <c r="V83" s="327"/>
      <c r="W83" s="327"/>
      <c r="X83" s="327"/>
      <c r="Y83" s="326"/>
      <c r="Z83" s="326"/>
      <c r="AA83" s="326"/>
      <c r="AB83" s="326"/>
      <c r="AC83" s="326"/>
      <c r="AD83" s="331" t="s">
        <v>1483</v>
      </c>
      <c r="AE83" s="326"/>
      <c r="AF83" s="326"/>
      <c r="AG83" s="326"/>
      <c r="AH83" s="326"/>
      <c r="AI83" s="326"/>
      <c r="AJ83" s="326"/>
      <c r="AK83" s="326"/>
      <c r="AL83" s="326"/>
      <c r="AM83" s="326"/>
      <c r="AN83" s="326"/>
      <c r="AO83" s="326"/>
      <c r="AP83" s="326"/>
      <c r="AQ83" s="326"/>
      <c r="AR83" s="326"/>
    </row>
    <row r="84" spans="1:44" ht="9.75" customHeight="1" x14ac:dyDescent="0.3">
      <c r="A84" s="326"/>
      <c r="B84" s="326"/>
      <c r="C84" s="326"/>
      <c r="D84" s="326"/>
      <c r="E84" s="326"/>
      <c r="F84" s="326"/>
      <c r="G84" s="326"/>
      <c r="H84" s="327"/>
      <c r="I84" s="328"/>
      <c r="J84" s="327"/>
      <c r="K84" s="327"/>
      <c r="L84" s="327"/>
      <c r="M84" s="327"/>
      <c r="N84" s="327"/>
      <c r="O84" s="327"/>
      <c r="P84" s="327"/>
      <c r="Q84" s="327"/>
      <c r="R84" s="327"/>
      <c r="S84" s="327"/>
      <c r="T84" s="327"/>
      <c r="U84" s="327"/>
      <c r="V84" s="327"/>
      <c r="W84" s="327"/>
      <c r="X84" s="327"/>
      <c r="Y84" s="326"/>
      <c r="Z84" s="326"/>
      <c r="AA84" s="326"/>
      <c r="AB84" s="326"/>
      <c r="AC84" s="326"/>
      <c r="AD84" s="331" t="s">
        <v>1484</v>
      </c>
      <c r="AE84" s="326"/>
      <c r="AF84" s="326"/>
      <c r="AG84" s="326"/>
      <c r="AH84" s="326"/>
      <c r="AI84" s="326"/>
      <c r="AJ84" s="326"/>
      <c r="AK84" s="326"/>
      <c r="AL84" s="326"/>
      <c r="AM84" s="326"/>
      <c r="AN84" s="326"/>
      <c r="AO84" s="326"/>
      <c r="AP84" s="326"/>
      <c r="AQ84" s="326"/>
      <c r="AR84" s="326"/>
    </row>
    <row r="85" spans="1:44" ht="9.75" customHeight="1" x14ac:dyDescent="0.3">
      <c r="A85" s="326"/>
      <c r="B85" s="326"/>
      <c r="C85" s="326"/>
      <c r="D85" s="326"/>
      <c r="E85" s="326"/>
      <c r="F85" s="326"/>
      <c r="G85" s="326"/>
      <c r="H85" s="327"/>
      <c r="I85" s="328"/>
      <c r="J85" s="327"/>
      <c r="K85" s="327"/>
      <c r="L85" s="327"/>
      <c r="M85" s="327"/>
      <c r="N85" s="327"/>
      <c r="O85" s="327"/>
      <c r="P85" s="327"/>
      <c r="Q85" s="327"/>
      <c r="R85" s="327"/>
      <c r="S85" s="327"/>
      <c r="T85" s="327"/>
      <c r="U85" s="327"/>
      <c r="V85" s="327"/>
      <c r="W85" s="327"/>
      <c r="X85" s="327"/>
      <c r="Y85" s="326"/>
      <c r="Z85" s="326"/>
      <c r="AA85" s="326"/>
      <c r="AB85" s="326"/>
      <c r="AC85" s="326"/>
      <c r="AD85" s="326" t="s">
        <v>73</v>
      </c>
      <c r="AE85" s="326"/>
      <c r="AF85" s="326"/>
      <c r="AG85" s="326"/>
      <c r="AH85" s="326"/>
      <c r="AI85" s="326"/>
      <c r="AJ85" s="326"/>
      <c r="AK85" s="326"/>
      <c r="AL85" s="326"/>
      <c r="AM85" s="326"/>
      <c r="AN85" s="326"/>
      <c r="AO85" s="326"/>
      <c r="AP85" s="326"/>
      <c r="AQ85" s="326"/>
      <c r="AR85" s="326"/>
    </row>
    <row r="86" spans="1:44" ht="12" customHeight="1" x14ac:dyDescent="0.3">
      <c r="A86" s="326"/>
      <c r="B86" s="326"/>
      <c r="C86" s="326"/>
      <c r="D86" s="326"/>
      <c r="E86" s="326"/>
      <c r="F86" s="326"/>
      <c r="G86" s="326"/>
      <c r="H86" s="327"/>
      <c r="I86" s="328"/>
      <c r="J86" s="327"/>
      <c r="K86" s="327"/>
      <c r="L86" s="327"/>
      <c r="M86" s="327"/>
      <c r="N86" s="327"/>
      <c r="O86" s="327"/>
      <c r="P86" s="327"/>
      <c r="Q86" s="327"/>
      <c r="R86" s="327"/>
      <c r="S86" s="327"/>
      <c r="T86" s="327"/>
      <c r="U86" s="327"/>
      <c r="V86" s="327"/>
      <c r="W86" s="327"/>
      <c r="X86" s="327"/>
      <c r="Y86" s="326"/>
      <c r="Z86" s="326"/>
      <c r="AA86" s="326"/>
      <c r="AB86" s="326"/>
      <c r="AC86" s="326"/>
      <c r="AD86" s="326"/>
      <c r="AE86" s="326"/>
      <c r="AF86" s="326"/>
      <c r="AG86" s="326"/>
      <c r="AH86" s="326"/>
      <c r="AI86" s="326"/>
      <c r="AJ86" s="326"/>
      <c r="AK86" s="326"/>
      <c r="AL86" s="326"/>
      <c r="AM86" s="326"/>
      <c r="AN86" s="326"/>
      <c r="AO86" s="326"/>
      <c r="AP86" s="326"/>
      <c r="AQ86" s="326"/>
      <c r="AR86" s="326"/>
    </row>
    <row r="87" spans="1:44" ht="12" customHeight="1" x14ac:dyDescent="0.3">
      <c r="A87" s="326"/>
      <c r="B87" s="326"/>
      <c r="C87" s="326"/>
      <c r="D87" s="326"/>
      <c r="E87" s="326"/>
      <c r="F87" s="326"/>
      <c r="G87" s="326"/>
      <c r="H87" s="327"/>
      <c r="I87" s="328"/>
      <c r="J87" s="327"/>
      <c r="K87" s="327"/>
      <c r="L87" s="327"/>
      <c r="M87" s="327"/>
      <c r="N87" s="327"/>
      <c r="O87" s="327"/>
      <c r="P87" s="327"/>
      <c r="Q87" s="327"/>
      <c r="R87" s="327"/>
      <c r="S87" s="327"/>
      <c r="T87" s="327"/>
      <c r="U87" s="327"/>
      <c r="V87" s="327"/>
      <c r="W87" s="327"/>
      <c r="X87" s="327"/>
      <c r="Y87" s="326"/>
      <c r="Z87" s="326"/>
      <c r="AA87" s="326"/>
      <c r="AB87" s="326"/>
      <c r="AC87" s="326"/>
      <c r="AD87" s="326"/>
      <c r="AE87" s="326"/>
      <c r="AF87" s="326"/>
      <c r="AG87" s="326"/>
      <c r="AH87" s="326"/>
      <c r="AI87" s="326"/>
      <c r="AJ87" s="326"/>
      <c r="AK87" s="326"/>
      <c r="AL87" s="326"/>
      <c r="AM87" s="326"/>
      <c r="AN87" s="326"/>
      <c r="AO87" s="326"/>
      <c r="AP87" s="326"/>
      <c r="AQ87" s="326"/>
      <c r="AR87" s="326"/>
    </row>
    <row r="88" spans="1:44" ht="12" customHeight="1" x14ac:dyDescent="0.3">
      <c r="A88" s="326"/>
      <c r="B88" s="326"/>
      <c r="C88" s="326"/>
      <c r="D88" s="326"/>
      <c r="E88" s="326"/>
      <c r="F88" s="326"/>
      <c r="G88" s="326"/>
      <c r="H88" s="327"/>
      <c r="I88" s="328"/>
      <c r="J88" s="327"/>
      <c r="K88" s="327"/>
      <c r="L88" s="327"/>
      <c r="M88" s="327"/>
      <c r="N88" s="327"/>
      <c r="O88" s="327"/>
      <c r="P88" s="327"/>
      <c r="Q88" s="327"/>
      <c r="R88" s="327"/>
      <c r="S88" s="327"/>
      <c r="T88" s="327"/>
      <c r="U88" s="327"/>
      <c r="V88" s="327"/>
      <c r="W88" s="327"/>
      <c r="X88" s="327"/>
      <c r="Y88" s="326"/>
      <c r="Z88" s="326"/>
      <c r="AA88" s="326"/>
      <c r="AB88" s="326"/>
      <c r="AC88" s="326"/>
      <c r="AD88" s="326"/>
      <c r="AE88" s="326"/>
      <c r="AF88" s="326"/>
      <c r="AG88" s="326"/>
      <c r="AH88" s="326"/>
      <c r="AI88" s="326"/>
      <c r="AJ88" s="326"/>
      <c r="AK88" s="326"/>
      <c r="AL88" s="326"/>
      <c r="AM88" s="326"/>
      <c r="AN88" s="326"/>
      <c r="AO88" s="326"/>
      <c r="AP88" s="326"/>
      <c r="AQ88" s="326"/>
      <c r="AR88" s="326"/>
    </row>
    <row r="89" spans="1:44" ht="12" customHeight="1" x14ac:dyDescent="0.3">
      <c r="A89" s="326"/>
      <c r="B89" s="326"/>
      <c r="C89" s="326"/>
      <c r="D89" s="326"/>
      <c r="E89" s="326"/>
      <c r="F89" s="326"/>
      <c r="G89" s="326"/>
      <c r="H89" s="327"/>
      <c r="I89" s="328"/>
      <c r="J89" s="327"/>
      <c r="K89" s="327"/>
      <c r="L89" s="327"/>
      <c r="M89" s="327"/>
      <c r="N89" s="327"/>
      <c r="O89" s="327"/>
      <c r="P89" s="327"/>
      <c r="Q89" s="327"/>
      <c r="R89" s="327"/>
      <c r="S89" s="327"/>
      <c r="T89" s="327"/>
      <c r="U89" s="327"/>
      <c r="V89" s="327"/>
      <c r="W89" s="327"/>
      <c r="X89" s="327"/>
      <c r="Y89" s="326"/>
      <c r="Z89" s="326"/>
      <c r="AA89" s="326"/>
      <c r="AB89" s="326"/>
      <c r="AC89" s="326"/>
      <c r="AD89" s="326"/>
      <c r="AE89" s="326"/>
      <c r="AF89" s="326"/>
      <c r="AG89" s="326"/>
      <c r="AH89" s="326"/>
      <c r="AI89" s="326"/>
      <c r="AJ89" s="326"/>
      <c r="AK89" s="326"/>
      <c r="AL89" s="326"/>
      <c r="AM89" s="326"/>
      <c r="AN89" s="326"/>
      <c r="AO89" s="326"/>
      <c r="AP89" s="326"/>
      <c r="AQ89" s="326"/>
      <c r="AR89" s="326"/>
    </row>
    <row r="90" spans="1:44" ht="12" customHeight="1" x14ac:dyDescent="0.3">
      <c r="A90" s="326"/>
      <c r="B90" s="326"/>
      <c r="C90" s="326"/>
      <c r="D90" s="326"/>
      <c r="E90" s="326"/>
      <c r="F90" s="326"/>
      <c r="G90" s="326"/>
      <c r="H90" s="327"/>
      <c r="I90" s="328"/>
      <c r="J90" s="327"/>
      <c r="K90" s="327"/>
      <c r="L90" s="327"/>
      <c r="M90" s="327"/>
      <c r="N90" s="327"/>
      <c r="O90" s="327"/>
      <c r="P90" s="327"/>
      <c r="Q90" s="327"/>
      <c r="R90" s="327"/>
      <c r="S90" s="327"/>
      <c r="T90" s="327"/>
      <c r="U90" s="327"/>
      <c r="V90" s="327"/>
      <c r="W90" s="327"/>
      <c r="X90" s="327"/>
      <c r="Y90" s="326"/>
      <c r="Z90" s="326"/>
      <c r="AA90" s="326"/>
      <c r="AB90" s="326"/>
      <c r="AC90" s="326"/>
      <c r="AD90" s="326"/>
      <c r="AE90" s="326"/>
      <c r="AF90" s="326"/>
      <c r="AG90" s="326"/>
      <c r="AH90" s="326"/>
      <c r="AI90" s="326"/>
      <c r="AJ90" s="326"/>
      <c r="AK90" s="326"/>
      <c r="AL90" s="326"/>
      <c r="AM90" s="326"/>
      <c r="AN90" s="326"/>
      <c r="AO90" s="326"/>
      <c r="AP90" s="326"/>
      <c r="AQ90" s="326"/>
      <c r="AR90" s="326"/>
    </row>
    <row r="91" spans="1:44" ht="12" customHeight="1" x14ac:dyDescent="0.3">
      <c r="A91" s="326"/>
      <c r="B91" s="326"/>
      <c r="C91" s="326"/>
      <c r="D91" s="326"/>
      <c r="E91" s="326"/>
      <c r="F91" s="326"/>
      <c r="G91" s="326"/>
      <c r="H91" s="327"/>
      <c r="I91" s="328"/>
      <c r="J91" s="327"/>
      <c r="K91" s="327"/>
      <c r="L91" s="327"/>
      <c r="M91" s="327"/>
      <c r="N91" s="327"/>
      <c r="O91" s="327"/>
      <c r="P91" s="327"/>
      <c r="Q91" s="327"/>
      <c r="R91" s="327"/>
      <c r="S91" s="327"/>
      <c r="T91" s="327"/>
      <c r="U91" s="327"/>
      <c r="V91" s="327"/>
      <c r="W91" s="327"/>
      <c r="X91" s="327"/>
      <c r="Y91" s="326"/>
      <c r="Z91" s="326"/>
      <c r="AA91" s="326"/>
      <c r="AB91" s="326"/>
      <c r="AC91" s="326"/>
      <c r="AD91" s="326"/>
      <c r="AE91" s="326"/>
      <c r="AF91" s="326"/>
      <c r="AG91" s="326"/>
      <c r="AH91" s="326"/>
      <c r="AI91" s="326"/>
      <c r="AJ91" s="326"/>
      <c r="AK91" s="326"/>
      <c r="AL91" s="326"/>
      <c r="AM91" s="326"/>
      <c r="AN91" s="326"/>
      <c r="AO91" s="326"/>
      <c r="AP91" s="326"/>
      <c r="AQ91" s="326"/>
      <c r="AR91" s="326"/>
    </row>
    <row r="92" spans="1:44" ht="12" customHeight="1" x14ac:dyDescent="0.3">
      <c r="A92" s="326"/>
      <c r="B92" s="326"/>
      <c r="C92" s="326"/>
      <c r="D92" s="326"/>
      <c r="E92" s="326"/>
      <c r="F92" s="326"/>
      <c r="G92" s="326"/>
      <c r="H92" s="327"/>
      <c r="I92" s="328"/>
      <c r="J92" s="327"/>
      <c r="K92" s="327"/>
      <c r="L92" s="327"/>
      <c r="M92" s="327"/>
      <c r="N92" s="327"/>
      <c r="O92" s="327"/>
      <c r="P92" s="327"/>
      <c r="Q92" s="327"/>
      <c r="R92" s="327"/>
      <c r="S92" s="327"/>
      <c r="T92" s="327"/>
      <c r="U92" s="327"/>
      <c r="V92" s="327"/>
      <c r="W92" s="327"/>
      <c r="X92" s="327"/>
      <c r="Y92" s="326"/>
      <c r="Z92" s="326"/>
      <c r="AA92" s="326"/>
      <c r="AB92" s="326"/>
      <c r="AC92" s="326"/>
      <c r="AD92" s="326"/>
      <c r="AE92" s="326"/>
      <c r="AF92" s="326"/>
      <c r="AG92" s="326"/>
      <c r="AH92" s="326"/>
      <c r="AI92" s="326"/>
      <c r="AJ92" s="326"/>
      <c r="AK92" s="326"/>
      <c r="AL92" s="326"/>
      <c r="AM92" s="326"/>
      <c r="AN92" s="326"/>
      <c r="AO92" s="326"/>
      <c r="AP92" s="326"/>
      <c r="AQ92" s="326"/>
      <c r="AR92" s="326"/>
    </row>
    <row r="93" spans="1:44" ht="12" customHeight="1" x14ac:dyDescent="0.3">
      <c r="A93" s="326"/>
      <c r="B93" s="326"/>
      <c r="C93" s="326"/>
      <c r="D93" s="326"/>
      <c r="E93" s="326"/>
      <c r="F93" s="326"/>
      <c r="G93" s="326"/>
      <c r="H93" s="327"/>
      <c r="I93" s="328"/>
      <c r="J93" s="327"/>
      <c r="K93" s="327"/>
      <c r="L93" s="327"/>
      <c r="M93" s="327"/>
      <c r="N93" s="327"/>
      <c r="O93" s="327"/>
      <c r="P93" s="327"/>
      <c r="Q93" s="327"/>
      <c r="R93" s="327"/>
      <c r="S93" s="327"/>
      <c r="T93" s="327"/>
      <c r="U93" s="327"/>
      <c r="V93" s="327"/>
      <c r="W93" s="327"/>
      <c r="X93" s="327"/>
      <c r="Y93" s="326"/>
      <c r="Z93" s="326"/>
      <c r="AA93" s="326"/>
      <c r="AB93" s="326"/>
      <c r="AC93" s="326"/>
      <c r="AD93" s="326"/>
      <c r="AE93" s="326"/>
      <c r="AF93" s="326"/>
      <c r="AG93" s="326"/>
      <c r="AH93" s="326"/>
      <c r="AI93" s="326"/>
      <c r="AJ93" s="326"/>
      <c r="AK93" s="326"/>
      <c r="AL93" s="326"/>
      <c r="AM93" s="326"/>
      <c r="AN93" s="326"/>
      <c r="AO93" s="326"/>
      <c r="AP93" s="326"/>
      <c r="AQ93" s="326"/>
      <c r="AR93" s="326"/>
    </row>
    <row r="94" spans="1:44" ht="12" customHeight="1" x14ac:dyDescent="0.3">
      <c r="A94" s="326"/>
      <c r="B94" s="326"/>
      <c r="C94" s="326"/>
      <c r="D94" s="326"/>
      <c r="E94" s="326"/>
      <c r="F94" s="326"/>
      <c r="G94" s="326"/>
      <c r="H94" s="327"/>
      <c r="I94" s="328"/>
      <c r="J94" s="327"/>
      <c r="K94" s="327"/>
      <c r="L94" s="327"/>
      <c r="M94" s="327"/>
      <c r="N94" s="327"/>
      <c r="O94" s="327"/>
      <c r="P94" s="327"/>
      <c r="Q94" s="327"/>
      <c r="R94" s="327"/>
      <c r="S94" s="327"/>
      <c r="T94" s="327"/>
      <c r="U94" s="327"/>
      <c r="V94" s="327"/>
      <c r="W94" s="327"/>
      <c r="X94" s="327"/>
      <c r="Y94" s="326"/>
      <c r="Z94" s="326"/>
      <c r="AA94" s="326"/>
      <c r="AB94" s="326"/>
      <c r="AC94" s="326"/>
      <c r="AD94" s="326"/>
      <c r="AE94" s="326"/>
      <c r="AF94" s="326"/>
      <c r="AG94" s="326"/>
      <c r="AH94" s="326"/>
      <c r="AI94" s="326"/>
      <c r="AJ94" s="326"/>
      <c r="AK94" s="326"/>
      <c r="AL94" s="326"/>
      <c r="AM94" s="326"/>
      <c r="AN94" s="326"/>
      <c r="AO94" s="326"/>
      <c r="AP94" s="326"/>
      <c r="AQ94" s="326"/>
      <c r="AR94" s="326"/>
    </row>
    <row r="95" spans="1:44" ht="12" customHeight="1" x14ac:dyDescent="0.3">
      <c r="A95" s="326"/>
      <c r="B95" s="326"/>
      <c r="C95" s="326"/>
      <c r="D95" s="326"/>
      <c r="E95" s="326"/>
      <c r="F95" s="326"/>
      <c r="G95" s="326"/>
      <c r="H95" s="327"/>
      <c r="I95" s="328"/>
      <c r="J95" s="327"/>
      <c r="K95" s="327"/>
      <c r="L95" s="327"/>
      <c r="M95" s="327"/>
      <c r="N95" s="327"/>
      <c r="O95" s="327"/>
      <c r="P95" s="327"/>
      <c r="Q95" s="327"/>
      <c r="R95" s="327"/>
      <c r="S95" s="327"/>
      <c r="T95" s="327"/>
      <c r="U95" s="327"/>
      <c r="V95" s="327"/>
      <c r="W95" s="327"/>
      <c r="X95" s="327"/>
      <c r="Y95" s="326"/>
      <c r="Z95" s="326"/>
      <c r="AA95" s="326"/>
      <c r="AB95" s="326"/>
      <c r="AC95" s="326"/>
      <c r="AD95" s="326"/>
      <c r="AE95" s="326"/>
      <c r="AF95" s="326"/>
      <c r="AG95" s="326"/>
      <c r="AH95" s="326"/>
      <c r="AI95" s="326"/>
      <c r="AJ95" s="326"/>
      <c r="AK95" s="326"/>
      <c r="AL95" s="326"/>
      <c r="AM95" s="326"/>
      <c r="AN95" s="326"/>
      <c r="AO95" s="326"/>
      <c r="AP95" s="326"/>
      <c r="AQ95" s="326"/>
      <c r="AR95" s="326"/>
    </row>
    <row r="96" spans="1:44" ht="12" customHeight="1" x14ac:dyDescent="0.3">
      <c r="A96" s="326"/>
      <c r="B96" s="326"/>
      <c r="C96" s="326"/>
      <c r="D96" s="326"/>
      <c r="E96" s="326"/>
      <c r="F96" s="326"/>
      <c r="G96" s="326"/>
      <c r="H96" s="327"/>
      <c r="I96" s="328"/>
      <c r="J96" s="327"/>
      <c r="K96" s="327"/>
      <c r="L96" s="327"/>
      <c r="M96" s="327"/>
      <c r="N96" s="327"/>
      <c r="O96" s="327"/>
      <c r="P96" s="327"/>
      <c r="Q96" s="327"/>
      <c r="R96" s="327"/>
      <c r="S96" s="327"/>
      <c r="T96" s="327"/>
      <c r="U96" s="327"/>
      <c r="V96" s="327"/>
      <c r="W96" s="327"/>
      <c r="X96" s="327"/>
      <c r="Y96" s="326"/>
      <c r="Z96" s="326"/>
      <c r="AA96" s="326"/>
      <c r="AB96" s="326"/>
      <c r="AC96" s="326"/>
      <c r="AD96" s="326"/>
      <c r="AE96" s="326"/>
      <c r="AF96" s="326"/>
      <c r="AG96" s="326"/>
      <c r="AH96" s="326"/>
      <c r="AI96" s="326"/>
      <c r="AJ96" s="326"/>
      <c r="AK96" s="326"/>
      <c r="AL96" s="326"/>
      <c r="AM96" s="326"/>
      <c r="AN96" s="326"/>
      <c r="AO96" s="326"/>
      <c r="AP96" s="326"/>
      <c r="AQ96" s="326"/>
      <c r="AR96" s="326"/>
    </row>
    <row r="97" spans="1:44" ht="12" customHeight="1" x14ac:dyDescent="0.3">
      <c r="A97" s="326"/>
      <c r="B97" s="326"/>
      <c r="C97" s="326"/>
      <c r="D97" s="326"/>
      <c r="E97" s="326"/>
      <c r="F97" s="326"/>
      <c r="G97" s="326"/>
      <c r="H97" s="327"/>
      <c r="I97" s="328"/>
      <c r="J97" s="327"/>
      <c r="K97" s="327"/>
      <c r="L97" s="327"/>
      <c r="M97" s="327"/>
      <c r="N97" s="327"/>
      <c r="O97" s="327"/>
      <c r="P97" s="327"/>
      <c r="Q97" s="327"/>
      <c r="R97" s="327"/>
      <c r="S97" s="327"/>
      <c r="T97" s="327"/>
      <c r="U97" s="327"/>
      <c r="V97" s="327"/>
      <c r="W97" s="327"/>
      <c r="X97" s="327"/>
      <c r="Y97" s="326"/>
      <c r="Z97" s="326"/>
      <c r="AA97" s="326"/>
      <c r="AB97" s="326"/>
      <c r="AC97" s="326"/>
      <c r="AD97" s="326"/>
      <c r="AE97" s="326"/>
      <c r="AF97" s="326"/>
      <c r="AG97" s="326"/>
      <c r="AH97" s="326"/>
      <c r="AI97" s="326"/>
      <c r="AJ97" s="326"/>
      <c r="AK97" s="326"/>
      <c r="AL97" s="326"/>
      <c r="AM97" s="326"/>
      <c r="AN97" s="326"/>
      <c r="AO97" s="326"/>
      <c r="AP97" s="326"/>
      <c r="AQ97" s="326"/>
      <c r="AR97" s="326"/>
    </row>
    <row r="98" spans="1:44" ht="12" customHeight="1" x14ac:dyDescent="0.3">
      <c r="A98" s="326"/>
      <c r="B98" s="326"/>
      <c r="C98" s="326"/>
      <c r="D98" s="326"/>
      <c r="E98" s="326"/>
      <c r="F98" s="326"/>
      <c r="G98" s="326"/>
      <c r="H98" s="327"/>
      <c r="I98" s="328"/>
      <c r="J98" s="327"/>
      <c r="K98" s="327"/>
      <c r="L98" s="327"/>
      <c r="M98" s="327"/>
      <c r="N98" s="327"/>
      <c r="O98" s="327"/>
      <c r="P98" s="327"/>
      <c r="Q98" s="327"/>
      <c r="R98" s="327"/>
      <c r="S98" s="327"/>
      <c r="T98" s="327"/>
      <c r="U98" s="327"/>
      <c r="V98" s="327"/>
      <c r="W98" s="327"/>
      <c r="X98" s="327"/>
      <c r="Y98" s="326"/>
      <c r="Z98" s="326"/>
      <c r="AA98" s="326"/>
      <c r="AB98" s="326"/>
      <c r="AC98" s="326"/>
      <c r="AD98" s="326"/>
      <c r="AE98" s="326"/>
      <c r="AF98" s="326"/>
      <c r="AG98" s="326"/>
      <c r="AH98" s="326"/>
      <c r="AI98" s="326"/>
      <c r="AJ98" s="326"/>
      <c r="AK98" s="326"/>
      <c r="AL98" s="326"/>
      <c r="AM98" s="326"/>
      <c r="AN98" s="326"/>
      <c r="AO98" s="326"/>
      <c r="AP98" s="326"/>
      <c r="AQ98" s="326"/>
      <c r="AR98" s="326"/>
    </row>
    <row r="99" spans="1:44" ht="12" customHeight="1" x14ac:dyDescent="0.3">
      <c r="A99" s="326"/>
      <c r="B99" s="326"/>
      <c r="C99" s="326"/>
      <c r="D99" s="326"/>
      <c r="E99" s="326"/>
      <c r="F99" s="326"/>
      <c r="G99" s="326"/>
      <c r="H99" s="327"/>
      <c r="I99" s="328"/>
      <c r="J99" s="327"/>
      <c r="K99" s="327"/>
      <c r="L99" s="327"/>
      <c r="M99" s="327"/>
      <c r="N99" s="327"/>
      <c r="O99" s="327"/>
      <c r="P99" s="327"/>
      <c r="Q99" s="327"/>
      <c r="R99" s="327"/>
      <c r="S99" s="327"/>
      <c r="T99" s="327"/>
      <c r="U99" s="327"/>
      <c r="V99" s="327"/>
      <c r="W99" s="327"/>
      <c r="X99" s="327"/>
      <c r="Y99" s="326"/>
      <c r="Z99" s="326"/>
      <c r="AA99" s="326"/>
      <c r="AB99" s="326"/>
      <c r="AC99" s="326"/>
      <c r="AD99" s="326"/>
      <c r="AE99" s="326"/>
      <c r="AF99" s="326"/>
      <c r="AG99" s="326"/>
      <c r="AH99" s="326"/>
      <c r="AI99" s="326"/>
      <c r="AJ99" s="326"/>
      <c r="AK99" s="326"/>
      <c r="AL99" s="326"/>
      <c r="AM99" s="326"/>
      <c r="AN99" s="326"/>
      <c r="AO99" s="326"/>
      <c r="AP99" s="326"/>
      <c r="AQ99" s="326"/>
      <c r="AR99" s="326"/>
    </row>
    <row r="100" spans="1:44" ht="12" customHeight="1" x14ac:dyDescent="0.3">
      <c r="A100" s="326"/>
      <c r="B100" s="326"/>
      <c r="C100" s="326"/>
      <c r="D100" s="326"/>
      <c r="E100" s="326"/>
      <c r="F100" s="326"/>
      <c r="G100" s="326"/>
      <c r="H100" s="327"/>
      <c r="I100" s="328"/>
      <c r="J100" s="327"/>
      <c r="K100" s="327"/>
      <c r="L100" s="327"/>
      <c r="M100" s="327"/>
      <c r="N100" s="327"/>
      <c r="O100" s="327"/>
      <c r="P100" s="327"/>
      <c r="Q100" s="327"/>
      <c r="R100" s="327"/>
      <c r="S100" s="327"/>
      <c r="T100" s="327"/>
      <c r="U100" s="327"/>
      <c r="V100" s="327"/>
      <c r="W100" s="327"/>
      <c r="X100" s="327"/>
      <c r="Y100" s="326"/>
      <c r="Z100" s="326"/>
      <c r="AA100" s="326"/>
      <c r="AB100" s="326"/>
      <c r="AC100" s="326"/>
      <c r="AD100" s="326"/>
      <c r="AE100" s="326"/>
      <c r="AF100" s="326"/>
      <c r="AG100" s="326"/>
      <c r="AH100" s="326"/>
      <c r="AI100" s="326"/>
      <c r="AJ100" s="326"/>
      <c r="AK100" s="326"/>
      <c r="AL100" s="326"/>
      <c r="AM100" s="326"/>
      <c r="AN100" s="326"/>
      <c r="AO100" s="326"/>
      <c r="AP100" s="326"/>
      <c r="AQ100" s="326"/>
      <c r="AR100" s="326"/>
    </row>
    <row r="101" spans="1:44" ht="12" customHeight="1" x14ac:dyDescent="0.3">
      <c r="A101" s="326"/>
      <c r="B101" s="326"/>
      <c r="C101" s="326"/>
      <c r="D101" s="326"/>
      <c r="E101" s="326"/>
      <c r="F101" s="326"/>
      <c r="G101" s="326"/>
      <c r="H101" s="327"/>
      <c r="I101" s="328"/>
      <c r="J101" s="327"/>
      <c r="K101" s="327"/>
      <c r="L101" s="327"/>
      <c r="M101" s="327"/>
      <c r="N101" s="327"/>
      <c r="O101" s="327"/>
      <c r="P101" s="327"/>
      <c r="Q101" s="327"/>
      <c r="R101" s="327"/>
      <c r="S101" s="327"/>
      <c r="T101" s="327"/>
      <c r="U101" s="327"/>
      <c r="V101" s="327"/>
      <c r="W101" s="327"/>
      <c r="X101" s="327"/>
      <c r="Y101" s="326"/>
      <c r="Z101" s="326"/>
      <c r="AA101" s="326"/>
      <c r="AB101" s="326"/>
      <c r="AC101" s="326"/>
      <c r="AD101" s="326"/>
      <c r="AE101" s="326"/>
      <c r="AF101" s="326"/>
      <c r="AG101" s="326"/>
      <c r="AH101" s="326"/>
      <c r="AI101" s="326"/>
      <c r="AJ101" s="326"/>
      <c r="AK101" s="326"/>
      <c r="AL101" s="326"/>
      <c r="AM101" s="326"/>
      <c r="AN101" s="326"/>
      <c r="AO101" s="326"/>
      <c r="AP101" s="326"/>
      <c r="AQ101" s="326"/>
      <c r="AR101" s="326"/>
    </row>
    <row r="102" spans="1:44" ht="12" customHeight="1" x14ac:dyDescent="0.3">
      <c r="A102" s="326"/>
      <c r="B102" s="326"/>
      <c r="C102" s="326"/>
      <c r="D102" s="326"/>
      <c r="E102" s="326"/>
      <c r="F102" s="326"/>
      <c r="G102" s="326"/>
      <c r="H102" s="327"/>
      <c r="I102" s="328"/>
      <c r="J102" s="327"/>
      <c r="K102" s="327"/>
      <c r="L102" s="327"/>
      <c r="M102" s="327"/>
      <c r="N102" s="327"/>
      <c r="O102" s="327"/>
      <c r="P102" s="327"/>
      <c r="Q102" s="327"/>
      <c r="R102" s="327"/>
      <c r="S102" s="327"/>
      <c r="T102" s="327"/>
      <c r="U102" s="327"/>
      <c r="V102" s="327"/>
      <c r="W102" s="327"/>
      <c r="X102" s="327"/>
      <c r="Y102" s="326"/>
      <c r="Z102" s="326"/>
      <c r="AA102" s="326"/>
      <c r="AB102" s="326"/>
      <c r="AC102" s="326"/>
      <c r="AD102" s="326"/>
      <c r="AE102" s="326"/>
      <c r="AF102" s="326"/>
      <c r="AG102" s="326"/>
      <c r="AH102" s="326"/>
      <c r="AI102" s="326"/>
      <c r="AJ102" s="326"/>
      <c r="AK102" s="326"/>
      <c r="AL102" s="326"/>
      <c r="AM102" s="326"/>
      <c r="AN102" s="326"/>
      <c r="AO102" s="326"/>
      <c r="AP102" s="326"/>
      <c r="AQ102" s="326"/>
      <c r="AR102" s="326"/>
    </row>
    <row r="103" spans="1:44" ht="12" customHeight="1" x14ac:dyDescent="0.3">
      <c r="A103" s="326"/>
      <c r="B103" s="326"/>
      <c r="C103" s="326"/>
      <c r="D103" s="326"/>
      <c r="E103" s="326"/>
      <c r="F103" s="326"/>
      <c r="G103" s="326"/>
      <c r="H103" s="327"/>
      <c r="I103" s="328"/>
      <c r="J103" s="327"/>
      <c r="K103" s="327"/>
      <c r="L103" s="327"/>
      <c r="M103" s="327"/>
      <c r="N103" s="327"/>
      <c r="O103" s="327"/>
      <c r="P103" s="327"/>
      <c r="Q103" s="327"/>
      <c r="R103" s="327"/>
      <c r="S103" s="327"/>
      <c r="T103" s="327"/>
      <c r="U103" s="327"/>
      <c r="V103" s="327"/>
      <c r="W103" s="327"/>
      <c r="X103" s="327"/>
      <c r="Y103" s="326"/>
      <c r="Z103" s="326"/>
      <c r="AA103" s="326"/>
      <c r="AB103" s="326"/>
      <c r="AC103" s="326"/>
      <c r="AD103" s="326"/>
      <c r="AE103" s="326"/>
      <c r="AF103" s="326"/>
      <c r="AG103" s="326"/>
      <c r="AH103" s="326"/>
      <c r="AI103" s="326"/>
      <c r="AJ103" s="326"/>
      <c r="AK103" s="326"/>
      <c r="AL103" s="326"/>
      <c r="AM103" s="326"/>
      <c r="AN103" s="326"/>
      <c r="AO103" s="326"/>
      <c r="AP103" s="326"/>
      <c r="AQ103" s="326"/>
      <c r="AR103" s="326"/>
    </row>
    <row r="104" spans="1:44" ht="12" customHeight="1" x14ac:dyDescent="0.3">
      <c r="A104" s="326"/>
      <c r="B104" s="326"/>
      <c r="C104" s="326"/>
      <c r="D104" s="326"/>
      <c r="E104" s="326"/>
      <c r="F104" s="326"/>
      <c r="G104" s="326"/>
      <c r="H104" s="327"/>
      <c r="I104" s="328"/>
      <c r="J104" s="327"/>
      <c r="K104" s="327"/>
      <c r="L104" s="327"/>
      <c r="M104" s="327"/>
      <c r="N104" s="327"/>
      <c r="O104" s="327"/>
      <c r="P104" s="327"/>
      <c r="Q104" s="327"/>
      <c r="R104" s="327"/>
      <c r="S104" s="327"/>
      <c r="T104" s="327"/>
      <c r="U104" s="327"/>
      <c r="V104" s="327"/>
      <c r="W104" s="327"/>
      <c r="X104" s="327"/>
      <c r="Y104" s="326"/>
      <c r="Z104" s="326"/>
      <c r="AA104" s="326"/>
      <c r="AB104" s="326"/>
      <c r="AC104" s="326"/>
      <c r="AD104" s="326"/>
      <c r="AE104" s="326"/>
      <c r="AF104" s="326"/>
      <c r="AG104" s="326"/>
      <c r="AH104" s="326"/>
      <c r="AI104" s="326"/>
      <c r="AJ104" s="326"/>
      <c r="AK104" s="326"/>
      <c r="AL104" s="326"/>
      <c r="AM104" s="326"/>
      <c r="AN104" s="326"/>
      <c r="AO104" s="326"/>
      <c r="AP104" s="326"/>
      <c r="AQ104" s="326"/>
      <c r="AR104" s="326"/>
    </row>
    <row r="105" spans="1:44" ht="12" customHeight="1" x14ac:dyDescent="0.3">
      <c r="A105" s="326"/>
      <c r="B105" s="326"/>
      <c r="C105" s="326"/>
      <c r="D105" s="326"/>
      <c r="E105" s="326"/>
      <c r="F105" s="326"/>
      <c r="G105" s="326"/>
      <c r="H105" s="327"/>
      <c r="I105" s="328"/>
      <c r="J105" s="327"/>
      <c r="K105" s="327"/>
      <c r="L105" s="327"/>
      <c r="M105" s="327"/>
      <c r="N105" s="327"/>
      <c r="O105" s="327"/>
      <c r="P105" s="327"/>
      <c r="Q105" s="327"/>
      <c r="R105" s="327"/>
      <c r="S105" s="327"/>
      <c r="T105" s="327"/>
      <c r="U105" s="327"/>
      <c r="V105" s="327"/>
      <c r="W105" s="327"/>
      <c r="X105" s="327"/>
      <c r="Y105" s="326"/>
      <c r="Z105" s="326"/>
      <c r="AA105" s="326"/>
      <c r="AB105" s="326"/>
      <c r="AC105" s="326"/>
      <c r="AD105" s="326"/>
      <c r="AE105" s="326"/>
      <c r="AF105" s="326"/>
      <c r="AG105" s="326"/>
      <c r="AH105" s="326"/>
      <c r="AI105" s="326"/>
      <c r="AJ105" s="326"/>
      <c r="AK105" s="326"/>
      <c r="AL105" s="326"/>
      <c r="AM105" s="326"/>
      <c r="AN105" s="326"/>
      <c r="AO105" s="326"/>
      <c r="AP105" s="326"/>
      <c r="AQ105" s="326"/>
      <c r="AR105" s="326"/>
    </row>
    <row r="106" spans="1:44" ht="12" customHeight="1" x14ac:dyDescent="0.3">
      <c r="A106" s="326"/>
      <c r="B106" s="326"/>
      <c r="C106" s="326"/>
      <c r="D106" s="326"/>
      <c r="E106" s="326"/>
      <c r="F106" s="326"/>
      <c r="G106" s="326"/>
      <c r="H106" s="327"/>
      <c r="I106" s="328"/>
      <c r="J106" s="327"/>
      <c r="K106" s="327"/>
      <c r="L106" s="327"/>
      <c r="M106" s="327"/>
      <c r="N106" s="327"/>
      <c r="O106" s="327"/>
      <c r="P106" s="327"/>
      <c r="Q106" s="327"/>
      <c r="R106" s="327"/>
      <c r="S106" s="327"/>
      <c r="T106" s="327"/>
      <c r="U106" s="327"/>
      <c r="V106" s="327"/>
      <c r="W106" s="327"/>
      <c r="X106" s="327"/>
      <c r="Y106" s="326"/>
      <c r="Z106" s="326"/>
      <c r="AA106" s="326"/>
      <c r="AB106" s="326"/>
      <c r="AC106" s="326"/>
      <c r="AD106" s="326"/>
      <c r="AE106" s="326"/>
      <c r="AF106" s="326"/>
      <c r="AG106" s="326"/>
      <c r="AH106" s="326"/>
      <c r="AI106" s="326"/>
      <c r="AJ106" s="326"/>
      <c r="AK106" s="326"/>
      <c r="AL106" s="326"/>
      <c r="AM106" s="326"/>
      <c r="AN106" s="326"/>
      <c r="AO106" s="326"/>
      <c r="AP106" s="326"/>
      <c r="AQ106" s="326"/>
      <c r="AR106" s="326"/>
    </row>
    <row r="107" spans="1:44" ht="12" customHeight="1" x14ac:dyDescent="0.3">
      <c r="A107" s="326"/>
      <c r="B107" s="326"/>
      <c r="C107" s="326"/>
      <c r="D107" s="326"/>
      <c r="E107" s="326"/>
      <c r="F107" s="326"/>
      <c r="G107" s="326"/>
      <c r="H107" s="327"/>
      <c r="I107" s="328"/>
      <c r="J107" s="327"/>
      <c r="K107" s="327"/>
      <c r="L107" s="327"/>
      <c r="M107" s="327"/>
      <c r="N107" s="327"/>
      <c r="O107" s="327"/>
      <c r="P107" s="327"/>
      <c r="Q107" s="327"/>
      <c r="R107" s="327"/>
      <c r="S107" s="327"/>
      <c r="T107" s="327"/>
      <c r="U107" s="327"/>
      <c r="V107" s="327"/>
      <c r="W107" s="327"/>
      <c r="X107" s="327"/>
      <c r="Y107" s="326"/>
      <c r="Z107" s="326"/>
      <c r="AA107" s="326"/>
      <c r="AB107" s="326"/>
      <c r="AC107" s="326"/>
      <c r="AD107" s="326"/>
      <c r="AE107" s="326"/>
      <c r="AF107" s="326"/>
      <c r="AG107" s="326"/>
      <c r="AH107" s="326"/>
      <c r="AI107" s="326"/>
      <c r="AJ107" s="326"/>
      <c r="AK107" s="326"/>
      <c r="AL107" s="326"/>
      <c r="AM107" s="326"/>
      <c r="AN107" s="326"/>
      <c r="AO107" s="326"/>
      <c r="AP107" s="326"/>
      <c r="AQ107" s="326"/>
      <c r="AR107" s="326"/>
    </row>
    <row r="108" spans="1:44" ht="12" customHeight="1" x14ac:dyDescent="0.3">
      <c r="A108" s="326"/>
      <c r="B108" s="326"/>
      <c r="C108" s="326"/>
      <c r="D108" s="326"/>
      <c r="E108" s="326"/>
      <c r="F108" s="326"/>
      <c r="G108" s="326"/>
      <c r="H108" s="327"/>
      <c r="I108" s="328"/>
      <c r="J108" s="327"/>
      <c r="K108" s="327"/>
      <c r="L108" s="327"/>
      <c r="M108" s="327"/>
      <c r="N108" s="327"/>
      <c r="O108" s="327"/>
      <c r="P108" s="327"/>
      <c r="Q108" s="327"/>
      <c r="R108" s="327"/>
      <c r="S108" s="327"/>
      <c r="T108" s="327"/>
      <c r="U108" s="327"/>
      <c r="V108" s="327"/>
      <c r="W108" s="327"/>
      <c r="X108" s="327"/>
      <c r="Y108" s="326"/>
      <c r="Z108" s="326"/>
      <c r="AA108" s="326"/>
      <c r="AB108" s="326"/>
      <c r="AC108" s="326"/>
      <c r="AD108" s="326"/>
      <c r="AE108" s="326"/>
      <c r="AF108" s="326"/>
      <c r="AG108" s="326"/>
      <c r="AH108" s="326"/>
      <c r="AI108" s="326"/>
      <c r="AJ108" s="326"/>
      <c r="AK108" s="326"/>
      <c r="AL108" s="326"/>
      <c r="AM108" s="326"/>
      <c r="AN108" s="326"/>
      <c r="AO108" s="326"/>
      <c r="AP108" s="326"/>
      <c r="AQ108" s="326"/>
      <c r="AR108" s="326"/>
    </row>
    <row r="109" spans="1:44" ht="12" customHeight="1" x14ac:dyDescent="0.3">
      <c r="A109" s="326"/>
      <c r="B109" s="326"/>
      <c r="C109" s="326"/>
      <c r="D109" s="326"/>
      <c r="E109" s="326"/>
      <c r="F109" s="326"/>
      <c r="G109" s="326"/>
      <c r="H109" s="327"/>
      <c r="I109" s="328"/>
      <c r="J109" s="327"/>
      <c r="K109" s="327"/>
      <c r="L109" s="327"/>
      <c r="M109" s="327"/>
      <c r="N109" s="327"/>
      <c r="O109" s="327"/>
      <c r="P109" s="327"/>
      <c r="Q109" s="327"/>
      <c r="R109" s="327"/>
      <c r="S109" s="327"/>
      <c r="T109" s="327"/>
      <c r="U109" s="327"/>
      <c r="V109" s="327"/>
      <c r="W109" s="327"/>
      <c r="X109" s="327"/>
      <c r="Y109" s="326"/>
      <c r="Z109" s="326"/>
      <c r="AA109" s="326"/>
      <c r="AB109" s="326"/>
      <c r="AC109" s="326"/>
      <c r="AD109" s="326"/>
      <c r="AE109" s="326"/>
      <c r="AF109" s="326"/>
      <c r="AG109" s="326"/>
      <c r="AH109" s="326"/>
      <c r="AI109" s="326"/>
      <c r="AJ109" s="326"/>
      <c r="AK109" s="326"/>
      <c r="AL109" s="326"/>
      <c r="AM109" s="326"/>
      <c r="AN109" s="326"/>
      <c r="AO109" s="326"/>
      <c r="AP109" s="326"/>
      <c r="AQ109" s="326"/>
      <c r="AR109" s="326"/>
    </row>
    <row r="110" spans="1:44" ht="12" customHeight="1" x14ac:dyDescent="0.3">
      <c r="A110" s="326"/>
      <c r="B110" s="326"/>
      <c r="C110" s="326"/>
      <c r="D110" s="326"/>
      <c r="E110" s="326"/>
      <c r="F110" s="326"/>
      <c r="G110" s="326"/>
      <c r="H110" s="327"/>
      <c r="I110" s="328"/>
      <c r="J110" s="327"/>
      <c r="K110" s="327"/>
      <c r="L110" s="327"/>
      <c r="M110" s="327"/>
      <c r="N110" s="327"/>
      <c r="O110" s="327"/>
      <c r="P110" s="327"/>
      <c r="Q110" s="327"/>
      <c r="R110" s="327"/>
      <c r="S110" s="327"/>
      <c r="T110" s="327"/>
      <c r="U110" s="327"/>
      <c r="V110" s="327"/>
      <c r="W110" s="327"/>
      <c r="X110" s="327"/>
      <c r="Y110" s="326"/>
      <c r="Z110" s="326"/>
      <c r="AA110" s="326"/>
      <c r="AB110" s="326"/>
      <c r="AC110" s="326"/>
      <c r="AD110" s="326"/>
      <c r="AE110" s="326"/>
      <c r="AF110" s="326"/>
      <c r="AG110" s="326"/>
      <c r="AH110" s="326"/>
      <c r="AI110" s="326"/>
      <c r="AJ110" s="326"/>
      <c r="AK110" s="326"/>
      <c r="AL110" s="326"/>
      <c r="AM110" s="326"/>
      <c r="AN110" s="326"/>
      <c r="AO110" s="326"/>
      <c r="AP110" s="326"/>
      <c r="AQ110" s="326"/>
      <c r="AR110" s="326"/>
    </row>
    <row r="111" spans="1:44" ht="12" customHeight="1" x14ac:dyDescent="0.3">
      <c r="A111" s="326"/>
      <c r="B111" s="326"/>
      <c r="C111" s="326"/>
      <c r="D111" s="326"/>
      <c r="E111" s="326"/>
      <c r="F111" s="326"/>
      <c r="G111" s="326"/>
      <c r="H111" s="327"/>
      <c r="I111" s="328"/>
      <c r="J111" s="327"/>
      <c r="K111" s="327"/>
      <c r="L111" s="327"/>
      <c r="M111" s="327"/>
      <c r="N111" s="327"/>
      <c r="O111" s="327"/>
      <c r="P111" s="327"/>
      <c r="Q111" s="327"/>
      <c r="R111" s="327"/>
      <c r="S111" s="327"/>
      <c r="T111" s="327"/>
      <c r="U111" s="327"/>
      <c r="V111" s="327"/>
      <c r="W111" s="327"/>
      <c r="X111" s="327"/>
      <c r="Y111" s="326"/>
      <c r="Z111" s="326"/>
      <c r="AA111" s="326"/>
      <c r="AB111" s="326"/>
      <c r="AC111" s="326"/>
      <c r="AD111" s="326"/>
      <c r="AE111" s="326"/>
      <c r="AF111" s="326"/>
      <c r="AG111" s="326"/>
      <c r="AH111" s="326"/>
      <c r="AI111" s="326"/>
      <c r="AJ111" s="326"/>
      <c r="AK111" s="326"/>
      <c r="AL111" s="326"/>
      <c r="AM111" s="326"/>
      <c r="AN111" s="326"/>
      <c r="AO111" s="326"/>
      <c r="AP111" s="326"/>
      <c r="AQ111" s="326"/>
      <c r="AR111" s="326"/>
    </row>
    <row r="112" spans="1:44" ht="12" customHeight="1" x14ac:dyDescent="0.3">
      <c r="A112" s="326"/>
      <c r="B112" s="326"/>
      <c r="C112" s="326"/>
      <c r="D112" s="326"/>
      <c r="E112" s="326"/>
      <c r="F112" s="326"/>
      <c r="G112" s="326"/>
      <c r="H112" s="327"/>
      <c r="I112" s="328"/>
      <c r="J112" s="327"/>
      <c r="K112" s="327"/>
      <c r="L112" s="327"/>
      <c r="M112" s="327"/>
      <c r="N112" s="327"/>
      <c r="O112" s="327"/>
      <c r="P112" s="327"/>
      <c r="Q112" s="327"/>
      <c r="R112" s="327"/>
      <c r="S112" s="327"/>
      <c r="T112" s="327"/>
      <c r="U112" s="327"/>
      <c r="V112" s="327"/>
      <c r="W112" s="327"/>
      <c r="X112" s="327"/>
      <c r="Y112" s="326"/>
      <c r="Z112" s="326"/>
      <c r="AA112" s="326"/>
      <c r="AB112" s="326"/>
      <c r="AC112" s="326"/>
      <c r="AD112" s="326"/>
      <c r="AE112" s="326"/>
      <c r="AF112" s="326"/>
      <c r="AG112" s="326"/>
      <c r="AH112" s="326"/>
      <c r="AI112" s="326"/>
      <c r="AJ112" s="326"/>
      <c r="AK112" s="326"/>
      <c r="AL112" s="326"/>
      <c r="AM112" s="326"/>
      <c r="AN112" s="326"/>
      <c r="AO112" s="326"/>
      <c r="AP112" s="326"/>
      <c r="AQ112" s="326"/>
      <c r="AR112" s="326"/>
    </row>
    <row r="113" spans="1:44" ht="12" customHeight="1" x14ac:dyDescent="0.3">
      <c r="A113" s="326"/>
      <c r="B113" s="326"/>
      <c r="C113" s="326"/>
      <c r="D113" s="326"/>
      <c r="E113" s="326"/>
      <c r="F113" s="326"/>
      <c r="G113" s="326"/>
      <c r="H113" s="327"/>
      <c r="I113" s="328"/>
      <c r="J113" s="327"/>
      <c r="K113" s="327"/>
      <c r="L113" s="327"/>
      <c r="M113" s="327"/>
      <c r="N113" s="327"/>
      <c r="O113" s="327"/>
      <c r="P113" s="327"/>
      <c r="Q113" s="327"/>
      <c r="R113" s="327"/>
      <c r="S113" s="327"/>
      <c r="T113" s="327"/>
      <c r="U113" s="327"/>
      <c r="V113" s="327"/>
      <c r="W113" s="327"/>
      <c r="X113" s="327"/>
      <c r="Y113" s="326"/>
      <c r="Z113" s="326"/>
      <c r="AA113" s="326"/>
      <c r="AB113" s="326"/>
      <c r="AC113" s="326"/>
      <c r="AD113" s="326"/>
      <c r="AE113" s="326"/>
      <c r="AF113" s="326"/>
      <c r="AG113" s="326"/>
      <c r="AH113" s="326"/>
      <c r="AI113" s="326"/>
      <c r="AJ113" s="326"/>
      <c r="AK113" s="326"/>
      <c r="AL113" s="326"/>
      <c r="AM113" s="326"/>
      <c r="AN113" s="326"/>
      <c r="AO113" s="326"/>
      <c r="AP113" s="326"/>
      <c r="AQ113" s="326"/>
      <c r="AR113" s="326"/>
    </row>
    <row r="114" spans="1:44" ht="12" customHeight="1" x14ac:dyDescent="0.3">
      <c r="A114" s="326"/>
      <c r="B114" s="326"/>
      <c r="C114" s="326"/>
      <c r="D114" s="326"/>
      <c r="E114" s="326"/>
      <c r="F114" s="326"/>
      <c r="G114" s="326"/>
      <c r="H114" s="327"/>
      <c r="I114" s="328"/>
      <c r="J114" s="327"/>
      <c r="K114" s="327"/>
      <c r="L114" s="327"/>
      <c r="M114" s="327"/>
      <c r="N114" s="327"/>
      <c r="O114" s="327"/>
      <c r="P114" s="327"/>
      <c r="Q114" s="327"/>
      <c r="R114" s="327"/>
      <c r="S114" s="327"/>
      <c r="T114" s="327"/>
      <c r="U114" s="327"/>
      <c r="V114" s="327"/>
      <c r="W114" s="327"/>
      <c r="X114" s="327"/>
      <c r="Y114" s="326"/>
      <c r="Z114" s="326"/>
      <c r="AA114" s="326"/>
      <c r="AB114" s="326"/>
      <c r="AC114" s="326"/>
      <c r="AD114" s="326"/>
      <c r="AE114" s="326"/>
      <c r="AF114" s="326"/>
      <c r="AG114" s="326"/>
      <c r="AH114" s="326"/>
      <c r="AI114" s="326"/>
      <c r="AJ114" s="326"/>
      <c r="AK114" s="326"/>
      <c r="AL114" s="326"/>
      <c r="AM114" s="326"/>
      <c r="AN114" s="326"/>
      <c r="AO114" s="326"/>
      <c r="AP114" s="326"/>
      <c r="AQ114" s="326"/>
      <c r="AR114" s="326"/>
    </row>
    <row r="115" spans="1:44" ht="12" customHeight="1" x14ac:dyDescent="0.3">
      <c r="A115" s="326"/>
      <c r="B115" s="326"/>
      <c r="C115" s="326"/>
      <c r="D115" s="326"/>
      <c r="E115" s="326"/>
      <c r="F115" s="326"/>
      <c r="G115" s="326"/>
      <c r="H115" s="327"/>
      <c r="I115" s="328"/>
      <c r="J115" s="327"/>
      <c r="K115" s="327"/>
      <c r="L115" s="327"/>
      <c r="M115" s="327"/>
      <c r="N115" s="327"/>
      <c r="O115" s="327"/>
      <c r="P115" s="327"/>
      <c r="Q115" s="327"/>
      <c r="R115" s="327"/>
      <c r="S115" s="327"/>
      <c r="T115" s="327"/>
      <c r="U115" s="327"/>
      <c r="V115" s="327"/>
      <c r="W115" s="327"/>
      <c r="X115" s="327"/>
      <c r="Y115" s="326"/>
      <c r="Z115" s="326"/>
      <c r="AA115" s="326"/>
      <c r="AB115" s="326"/>
      <c r="AC115" s="326"/>
      <c r="AD115" s="326"/>
      <c r="AE115" s="326"/>
      <c r="AF115" s="326"/>
      <c r="AG115" s="326"/>
      <c r="AH115" s="326"/>
      <c r="AI115" s="326"/>
      <c r="AJ115" s="326"/>
      <c r="AK115" s="326"/>
      <c r="AL115" s="326"/>
      <c r="AM115" s="326"/>
      <c r="AN115" s="326"/>
      <c r="AO115" s="326"/>
      <c r="AP115" s="326"/>
      <c r="AQ115" s="326"/>
      <c r="AR115" s="326"/>
    </row>
    <row r="116" spans="1:44" ht="12" customHeight="1" x14ac:dyDescent="0.3">
      <c r="A116" s="326"/>
      <c r="B116" s="326"/>
      <c r="C116" s="326"/>
      <c r="D116" s="326"/>
      <c r="E116" s="326"/>
      <c r="F116" s="326"/>
      <c r="G116" s="326"/>
      <c r="H116" s="327"/>
      <c r="I116" s="328"/>
      <c r="J116" s="327"/>
      <c r="K116" s="327"/>
      <c r="L116" s="327"/>
      <c r="M116" s="327"/>
      <c r="N116" s="327"/>
      <c r="O116" s="327"/>
      <c r="P116" s="327"/>
      <c r="Q116" s="327"/>
      <c r="R116" s="327"/>
      <c r="S116" s="327"/>
      <c r="T116" s="327"/>
      <c r="U116" s="327"/>
      <c r="V116" s="327"/>
      <c r="W116" s="327"/>
      <c r="X116" s="327"/>
      <c r="Y116" s="326"/>
      <c r="Z116" s="326"/>
      <c r="AA116" s="326"/>
      <c r="AB116" s="326"/>
      <c r="AC116" s="326"/>
      <c r="AD116" s="326"/>
      <c r="AE116" s="326"/>
      <c r="AF116" s="326"/>
      <c r="AG116" s="326"/>
      <c r="AH116" s="326"/>
      <c r="AI116" s="326"/>
      <c r="AJ116" s="326"/>
      <c r="AK116" s="326"/>
      <c r="AL116" s="326"/>
      <c r="AM116" s="326"/>
      <c r="AN116" s="326"/>
      <c r="AO116" s="326"/>
      <c r="AP116" s="326"/>
      <c r="AQ116" s="326"/>
      <c r="AR116" s="326"/>
    </row>
    <row r="117" spans="1:44" ht="12" customHeight="1" x14ac:dyDescent="0.3">
      <c r="A117" s="326"/>
      <c r="B117" s="326"/>
      <c r="C117" s="326"/>
      <c r="D117" s="326"/>
      <c r="E117" s="326"/>
      <c r="F117" s="326"/>
      <c r="G117" s="326"/>
      <c r="H117" s="327"/>
      <c r="I117" s="328"/>
      <c r="J117" s="327"/>
      <c r="K117" s="327"/>
      <c r="L117" s="327"/>
      <c r="M117" s="327"/>
      <c r="N117" s="327"/>
      <c r="O117" s="327"/>
      <c r="P117" s="327"/>
      <c r="Q117" s="327"/>
      <c r="R117" s="327"/>
      <c r="S117" s="327"/>
      <c r="T117" s="327"/>
      <c r="U117" s="327"/>
      <c r="V117" s="327"/>
      <c r="W117" s="327"/>
      <c r="X117" s="327"/>
      <c r="Y117" s="326"/>
      <c r="Z117" s="326"/>
      <c r="AA117" s="326"/>
      <c r="AB117" s="326"/>
      <c r="AC117" s="326"/>
      <c r="AD117" s="326"/>
      <c r="AE117" s="326"/>
      <c r="AF117" s="326"/>
      <c r="AG117" s="326"/>
      <c r="AH117" s="326"/>
      <c r="AI117" s="326"/>
      <c r="AJ117" s="326"/>
      <c r="AK117" s="326"/>
      <c r="AL117" s="326"/>
      <c r="AM117" s="326"/>
      <c r="AN117" s="326"/>
      <c r="AO117" s="326"/>
      <c r="AP117" s="326"/>
      <c r="AQ117" s="326"/>
      <c r="AR117" s="326"/>
    </row>
    <row r="118" spans="1:44" ht="12" customHeight="1" x14ac:dyDescent="0.3">
      <c r="A118" s="326"/>
      <c r="B118" s="326"/>
      <c r="C118" s="326"/>
      <c r="D118" s="326"/>
      <c r="E118" s="326"/>
      <c r="F118" s="326"/>
      <c r="G118" s="326"/>
      <c r="H118" s="327"/>
      <c r="I118" s="328"/>
      <c r="J118" s="327"/>
      <c r="K118" s="327"/>
      <c r="L118" s="327"/>
      <c r="M118" s="327"/>
      <c r="N118" s="327"/>
      <c r="O118" s="327"/>
      <c r="P118" s="327"/>
      <c r="Q118" s="327"/>
      <c r="R118" s="327"/>
      <c r="S118" s="327"/>
      <c r="T118" s="327"/>
      <c r="U118" s="327"/>
      <c r="V118" s="327"/>
      <c r="W118" s="327"/>
      <c r="X118" s="327"/>
      <c r="Y118" s="326"/>
      <c r="Z118" s="326"/>
      <c r="AA118" s="326"/>
      <c r="AB118" s="326"/>
      <c r="AC118" s="326"/>
      <c r="AD118" s="326"/>
      <c r="AE118" s="326"/>
      <c r="AF118" s="326"/>
      <c r="AG118" s="326"/>
      <c r="AH118" s="326"/>
      <c r="AI118" s="326"/>
      <c r="AJ118" s="326"/>
      <c r="AK118" s="326"/>
      <c r="AL118" s="326"/>
      <c r="AM118" s="326"/>
      <c r="AN118" s="326"/>
      <c r="AO118" s="326"/>
      <c r="AP118" s="326"/>
      <c r="AQ118" s="326"/>
      <c r="AR118" s="326"/>
    </row>
    <row r="119" spans="1:44" ht="12" customHeight="1" x14ac:dyDescent="0.3">
      <c r="A119" s="326"/>
      <c r="B119" s="326"/>
      <c r="C119" s="326"/>
      <c r="D119" s="326"/>
      <c r="E119" s="326"/>
      <c r="F119" s="326"/>
      <c r="G119" s="326"/>
      <c r="H119" s="327"/>
      <c r="I119" s="328"/>
      <c r="J119" s="327"/>
      <c r="K119" s="327"/>
      <c r="L119" s="327"/>
      <c r="M119" s="327"/>
      <c r="N119" s="327"/>
      <c r="O119" s="327"/>
      <c r="P119" s="327"/>
      <c r="Q119" s="327"/>
      <c r="R119" s="327"/>
      <c r="S119" s="327"/>
      <c r="T119" s="327"/>
      <c r="U119" s="327"/>
      <c r="V119" s="327"/>
      <c r="W119" s="327"/>
      <c r="X119" s="327"/>
      <c r="Y119" s="326"/>
      <c r="Z119" s="326"/>
      <c r="AA119" s="326"/>
      <c r="AB119" s="326"/>
      <c r="AC119" s="326"/>
      <c r="AD119" s="326"/>
      <c r="AE119" s="326"/>
      <c r="AF119" s="326"/>
      <c r="AG119" s="326"/>
      <c r="AH119" s="326"/>
      <c r="AI119" s="326"/>
      <c r="AJ119" s="326"/>
      <c r="AK119" s="326"/>
      <c r="AL119" s="326"/>
      <c r="AM119" s="326"/>
      <c r="AN119" s="326"/>
      <c r="AO119" s="326"/>
      <c r="AP119" s="326"/>
      <c r="AQ119" s="326"/>
      <c r="AR119" s="326"/>
    </row>
    <row r="120" spans="1:44" ht="12" customHeight="1" x14ac:dyDescent="0.3">
      <c r="A120" s="326"/>
      <c r="B120" s="326"/>
      <c r="C120" s="326"/>
      <c r="D120" s="326"/>
      <c r="E120" s="326"/>
      <c r="F120" s="326"/>
      <c r="G120" s="326"/>
      <c r="H120" s="327"/>
      <c r="I120" s="328"/>
      <c r="J120" s="327"/>
      <c r="K120" s="327"/>
      <c r="L120" s="327"/>
      <c r="M120" s="327"/>
      <c r="N120" s="327"/>
      <c r="O120" s="327"/>
      <c r="P120" s="327"/>
      <c r="Q120" s="327"/>
      <c r="R120" s="327"/>
      <c r="S120" s="327"/>
      <c r="T120" s="327"/>
      <c r="U120" s="327"/>
      <c r="V120" s="327"/>
      <c r="W120" s="327"/>
      <c r="X120" s="327"/>
      <c r="Y120" s="326"/>
      <c r="Z120" s="326"/>
      <c r="AA120" s="326"/>
      <c r="AB120" s="326"/>
      <c r="AC120" s="326"/>
      <c r="AD120" s="326"/>
      <c r="AE120" s="326"/>
      <c r="AF120" s="326"/>
      <c r="AG120" s="326"/>
      <c r="AH120" s="326"/>
      <c r="AI120" s="326"/>
      <c r="AJ120" s="326"/>
      <c r="AK120" s="326"/>
      <c r="AL120" s="326"/>
      <c r="AM120" s="326"/>
      <c r="AN120" s="326"/>
      <c r="AO120" s="326"/>
      <c r="AP120" s="326"/>
      <c r="AQ120" s="326"/>
      <c r="AR120" s="326"/>
    </row>
    <row r="121" spans="1:44" ht="12" customHeight="1" x14ac:dyDescent="0.3">
      <c r="A121" s="326"/>
      <c r="B121" s="326"/>
      <c r="C121" s="326"/>
      <c r="D121" s="326"/>
      <c r="E121" s="326"/>
      <c r="F121" s="326"/>
      <c r="G121" s="326"/>
      <c r="H121" s="327"/>
      <c r="I121" s="328"/>
      <c r="J121" s="327"/>
      <c r="K121" s="327"/>
      <c r="L121" s="327"/>
      <c r="M121" s="327"/>
      <c r="N121" s="327"/>
      <c r="O121" s="327"/>
      <c r="P121" s="327"/>
      <c r="Q121" s="327"/>
      <c r="R121" s="327"/>
      <c r="S121" s="327"/>
      <c r="T121" s="327"/>
      <c r="U121" s="327"/>
      <c r="V121" s="327"/>
      <c r="W121" s="327"/>
      <c r="X121" s="327"/>
      <c r="Y121" s="326"/>
      <c r="Z121" s="326"/>
      <c r="AA121" s="326"/>
      <c r="AB121" s="326"/>
      <c r="AC121" s="326"/>
      <c r="AD121" s="326"/>
      <c r="AE121" s="326"/>
      <c r="AF121" s="326"/>
      <c r="AG121" s="326"/>
      <c r="AH121" s="326"/>
      <c r="AI121" s="326"/>
      <c r="AJ121" s="326"/>
      <c r="AK121" s="326"/>
      <c r="AL121" s="326"/>
      <c r="AM121" s="326"/>
      <c r="AN121" s="326"/>
      <c r="AO121" s="326"/>
      <c r="AP121" s="326"/>
      <c r="AQ121" s="326"/>
      <c r="AR121" s="326"/>
    </row>
    <row r="122" spans="1:44" ht="12" customHeight="1" x14ac:dyDescent="0.3">
      <c r="A122" s="326"/>
      <c r="B122" s="326"/>
      <c r="C122" s="326"/>
      <c r="D122" s="326"/>
      <c r="E122" s="326"/>
      <c r="F122" s="326"/>
      <c r="G122" s="326"/>
      <c r="H122" s="327"/>
      <c r="I122" s="328"/>
      <c r="J122" s="327"/>
      <c r="K122" s="327"/>
      <c r="L122" s="327"/>
      <c r="M122" s="327"/>
      <c r="N122" s="327"/>
      <c r="O122" s="327"/>
      <c r="P122" s="327"/>
      <c r="Q122" s="327"/>
      <c r="R122" s="327"/>
      <c r="S122" s="327"/>
      <c r="T122" s="327"/>
      <c r="U122" s="327"/>
      <c r="V122" s="327"/>
      <c r="W122" s="327"/>
      <c r="X122" s="327"/>
      <c r="Y122" s="326"/>
      <c r="Z122" s="326"/>
      <c r="AA122" s="326"/>
      <c r="AB122" s="326"/>
      <c r="AC122" s="326"/>
      <c r="AD122" s="326"/>
      <c r="AE122" s="326"/>
      <c r="AF122" s="326"/>
      <c r="AG122" s="326"/>
      <c r="AH122" s="326"/>
      <c r="AI122" s="326"/>
      <c r="AJ122" s="326"/>
      <c r="AK122" s="326"/>
      <c r="AL122" s="326"/>
      <c r="AM122" s="326"/>
      <c r="AN122" s="326"/>
      <c r="AO122" s="326"/>
      <c r="AP122" s="326"/>
      <c r="AQ122" s="326"/>
      <c r="AR122" s="326"/>
    </row>
    <row r="123" spans="1:44" ht="12" customHeight="1" x14ac:dyDescent="0.3">
      <c r="A123" s="326"/>
      <c r="B123" s="326"/>
      <c r="C123" s="326"/>
      <c r="D123" s="326"/>
      <c r="E123" s="326"/>
      <c r="F123" s="326"/>
      <c r="G123" s="326"/>
      <c r="H123" s="327"/>
      <c r="I123" s="328"/>
      <c r="J123" s="327"/>
      <c r="K123" s="327"/>
      <c r="L123" s="327"/>
      <c r="M123" s="327"/>
      <c r="N123" s="327"/>
      <c r="O123" s="327"/>
      <c r="P123" s="327"/>
      <c r="Q123" s="327"/>
      <c r="R123" s="327"/>
      <c r="S123" s="327"/>
      <c r="T123" s="327"/>
      <c r="U123" s="327"/>
      <c r="V123" s="327"/>
      <c r="W123" s="327"/>
      <c r="X123" s="327"/>
      <c r="Y123" s="326"/>
      <c r="Z123" s="326"/>
      <c r="AA123" s="326"/>
      <c r="AB123" s="326"/>
      <c r="AC123" s="326"/>
      <c r="AD123" s="326"/>
      <c r="AE123" s="326"/>
      <c r="AF123" s="326"/>
      <c r="AG123" s="326"/>
      <c r="AH123" s="326"/>
      <c r="AI123" s="326"/>
      <c r="AJ123" s="326"/>
      <c r="AK123" s="326"/>
      <c r="AL123" s="326"/>
      <c r="AM123" s="326"/>
      <c r="AN123" s="326"/>
      <c r="AO123" s="326"/>
      <c r="AP123" s="326"/>
      <c r="AQ123" s="326"/>
      <c r="AR123" s="326"/>
    </row>
    <row r="124" spans="1:44" ht="12" customHeight="1" x14ac:dyDescent="0.3">
      <c r="A124" s="326"/>
      <c r="B124" s="326"/>
      <c r="C124" s="326"/>
      <c r="D124" s="326"/>
      <c r="E124" s="326"/>
      <c r="F124" s="326"/>
      <c r="G124" s="326"/>
      <c r="H124" s="327"/>
      <c r="I124" s="328"/>
      <c r="J124" s="327"/>
      <c r="K124" s="327"/>
      <c r="L124" s="327"/>
      <c r="M124" s="327"/>
      <c r="N124" s="327"/>
      <c r="O124" s="327"/>
      <c r="P124" s="327"/>
      <c r="Q124" s="327"/>
      <c r="R124" s="327"/>
      <c r="S124" s="327"/>
      <c r="T124" s="327"/>
      <c r="U124" s="327"/>
      <c r="V124" s="327"/>
      <c r="W124" s="327"/>
      <c r="X124" s="327"/>
      <c r="Y124" s="326"/>
      <c r="Z124" s="326"/>
      <c r="AA124" s="326"/>
      <c r="AB124" s="326"/>
      <c r="AC124" s="326"/>
      <c r="AD124" s="326"/>
      <c r="AE124" s="326"/>
      <c r="AF124" s="326"/>
      <c r="AG124" s="326"/>
      <c r="AH124" s="326"/>
      <c r="AI124" s="326"/>
      <c r="AJ124" s="326"/>
      <c r="AK124" s="326"/>
      <c r="AL124" s="326"/>
      <c r="AM124" s="326"/>
      <c r="AN124" s="326"/>
      <c r="AO124" s="326"/>
      <c r="AP124" s="326"/>
      <c r="AQ124" s="326"/>
      <c r="AR124" s="326"/>
    </row>
    <row r="125" spans="1:44" ht="12" customHeight="1" x14ac:dyDescent="0.3">
      <c r="A125" s="326"/>
      <c r="B125" s="326"/>
      <c r="C125" s="326"/>
      <c r="D125" s="326"/>
      <c r="E125" s="326"/>
      <c r="F125" s="326"/>
      <c r="G125" s="326"/>
      <c r="H125" s="327"/>
      <c r="I125" s="328"/>
      <c r="J125" s="327"/>
      <c r="K125" s="327"/>
      <c r="L125" s="327"/>
      <c r="M125" s="327"/>
      <c r="N125" s="327"/>
      <c r="O125" s="327"/>
      <c r="P125" s="327"/>
      <c r="Q125" s="327"/>
      <c r="R125" s="327"/>
      <c r="S125" s="327"/>
      <c r="T125" s="327"/>
      <c r="U125" s="327"/>
      <c r="V125" s="327"/>
      <c r="W125" s="327"/>
      <c r="X125" s="327"/>
      <c r="Y125" s="326"/>
      <c r="Z125" s="326"/>
      <c r="AA125" s="326"/>
      <c r="AB125" s="326"/>
      <c r="AC125" s="326"/>
      <c r="AD125" s="326"/>
      <c r="AE125" s="326"/>
      <c r="AF125" s="326"/>
      <c r="AG125" s="326"/>
      <c r="AH125" s="326"/>
      <c r="AI125" s="326"/>
      <c r="AJ125" s="326"/>
      <c r="AK125" s="326"/>
      <c r="AL125" s="326"/>
      <c r="AM125" s="326"/>
      <c r="AN125" s="326"/>
      <c r="AO125" s="326"/>
      <c r="AP125" s="326"/>
      <c r="AQ125" s="326"/>
      <c r="AR125" s="326"/>
    </row>
    <row r="126" spans="1:44" ht="12" customHeight="1" x14ac:dyDescent="0.3">
      <c r="A126" s="326"/>
      <c r="B126" s="326"/>
      <c r="C126" s="326"/>
      <c r="D126" s="326"/>
      <c r="E126" s="326"/>
      <c r="F126" s="326"/>
      <c r="G126" s="326"/>
      <c r="H126" s="327"/>
      <c r="I126" s="328"/>
      <c r="J126" s="327"/>
      <c r="K126" s="327"/>
      <c r="L126" s="327"/>
      <c r="M126" s="327"/>
      <c r="N126" s="327"/>
      <c r="O126" s="327"/>
      <c r="P126" s="327"/>
      <c r="Q126" s="327"/>
      <c r="R126" s="327"/>
      <c r="S126" s="327"/>
      <c r="T126" s="327"/>
      <c r="U126" s="327"/>
      <c r="V126" s="327"/>
      <c r="W126" s="327"/>
      <c r="X126" s="327"/>
      <c r="Y126" s="326"/>
      <c r="Z126" s="326"/>
      <c r="AA126" s="326"/>
      <c r="AB126" s="326"/>
      <c r="AC126" s="326"/>
      <c r="AD126" s="326"/>
      <c r="AE126" s="326"/>
      <c r="AF126" s="326"/>
      <c r="AG126" s="326"/>
      <c r="AH126" s="326"/>
      <c r="AI126" s="326"/>
      <c r="AJ126" s="326"/>
      <c r="AK126" s="326"/>
      <c r="AL126" s="326"/>
      <c r="AM126" s="326"/>
      <c r="AN126" s="326"/>
      <c r="AO126" s="326"/>
      <c r="AP126" s="326"/>
      <c r="AQ126" s="326"/>
      <c r="AR126" s="326"/>
    </row>
    <row r="127" spans="1:44" ht="12" customHeight="1" x14ac:dyDescent="0.3">
      <c r="A127" s="326"/>
      <c r="B127" s="326"/>
      <c r="C127" s="326"/>
      <c r="D127" s="326"/>
      <c r="E127" s="326"/>
      <c r="F127" s="326"/>
      <c r="G127" s="326"/>
      <c r="H127" s="327"/>
      <c r="I127" s="328"/>
      <c r="J127" s="327"/>
      <c r="K127" s="327"/>
      <c r="L127" s="327"/>
      <c r="M127" s="327"/>
      <c r="N127" s="327"/>
      <c r="O127" s="327"/>
      <c r="P127" s="327"/>
      <c r="Q127" s="327"/>
      <c r="R127" s="327"/>
      <c r="S127" s="327"/>
      <c r="T127" s="327"/>
      <c r="U127" s="327"/>
      <c r="V127" s="327"/>
      <c r="W127" s="327"/>
      <c r="X127" s="327"/>
      <c r="Y127" s="326"/>
      <c r="Z127" s="326"/>
      <c r="AA127" s="326"/>
      <c r="AB127" s="326"/>
      <c r="AC127" s="326"/>
      <c r="AD127" s="326"/>
      <c r="AE127" s="326"/>
      <c r="AF127" s="326"/>
      <c r="AG127" s="326"/>
      <c r="AH127" s="326"/>
      <c r="AI127" s="326"/>
      <c r="AJ127" s="326"/>
      <c r="AK127" s="326"/>
      <c r="AL127" s="326"/>
      <c r="AM127" s="326"/>
      <c r="AN127" s="326"/>
      <c r="AO127" s="326"/>
      <c r="AP127" s="326"/>
      <c r="AQ127" s="326"/>
      <c r="AR127" s="326"/>
    </row>
    <row r="128" spans="1:44" ht="12" customHeight="1" x14ac:dyDescent="0.3">
      <c r="A128" s="326"/>
      <c r="B128" s="326"/>
      <c r="C128" s="326"/>
      <c r="D128" s="326"/>
      <c r="E128" s="326"/>
      <c r="F128" s="326"/>
      <c r="G128" s="326"/>
      <c r="H128" s="327"/>
      <c r="I128" s="328"/>
      <c r="J128" s="327"/>
      <c r="K128" s="327"/>
      <c r="L128" s="327"/>
      <c r="M128" s="327"/>
      <c r="N128" s="327"/>
      <c r="O128" s="327"/>
      <c r="P128" s="327"/>
      <c r="Q128" s="327"/>
      <c r="R128" s="327"/>
      <c r="S128" s="327"/>
      <c r="T128" s="327"/>
      <c r="U128" s="327"/>
      <c r="V128" s="327"/>
      <c r="W128" s="327"/>
      <c r="X128" s="327"/>
      <c r="Y128" s="326"/>
      <c r="Z128" s="326"/>
      <c r="AA128" s="326"/>
      <c r="AB128" s="326"/>
      <c r="AC128" s="326"/>
      <c r="AD128" s="326"/>
      <c r="AE128" s="326"/>
      <c r="AF128" s="326"/>
      <c r="AG128" s="326"/>
      <c r="AH128" s="326"/>
      <c r="AI128" s="326"/>
      <c r="AJ128" s="326"/>
      <c r="AK128" s="326"/>
      <c r="AL128" s="326"/>
      <c r="AM128" s="326"/>
      <c r="AN128" s="326"/>
      <c r="AO128" s="326"/>
      <c r="AP128" s="326"/>
      <c r="AQ128" s="326"/>
      <c r="AR128" s="326"/>
    </row>
    <row r="129" spans="1:44" ht="12" customHeight="1" x14ac:dyDescent="0.3">
      <c r="A129" s="326"/>
      <c r="B129" s="326"/>
      <c r="C129" s="326"/>
      <c r="D129" s="326"/>
      <c r="E129" s="326"/>
      <c r="F129" s="326"/>
      <c r="G129" s="326"/>
      <c r="H129" s="327"/>
      <c r="I129" s="328"/>
      <c r="J129" s="327"/>
      <c r="K129" s="327"/>
      <c r="L129" s="327"/>
      <c r="M129" s="327"/>
      <c r="N129" s="327"/>
      <c r="O129" s="327"/>
      <c r="P129" s="327"/>
      <c r="Q129" s="327"/>
      <c r="R129" s="327"/>
      <c r="S129" s="327"/>
      <c r="T129" s="327"/>
      <c r="U129" s="327"/>
      <c r="V129" s="327"/>
      <c r="W129" s="327"/>
      <c r="X129" s="327"/>
      <c r="Y129" s="326"/>
      <c r="Z129" s="326"/>
      <c r="AA129" s="326"/>
      <c r="AB129" s="326"/>
      <c r="AC129" s="326"/>
      <c r="AD129" s="326"/>
      <c r="AE129" s="326"/>
      <c r="AF129" s="326"/>
      <c r="AG129" s="326"/>
      <c r="AH129" s="326"/>
      <c r="AI129" s="326"/>
      <c r="AJ129" s="326"/>
      <c r="AK129" s="326"/>
      <c r="AL129" s="326"/>
      <c r="AM129" s="326"/>
      <c r="AN129" s="326"/>
      <c r="AO129" s="326"/>
      <c r="AP129" s="326"/>
      <c r="AQ129" s="326"/>
      <c r="AR129" s="326"/>
    </row>
    <row r="130" spans="1:44" ht="12" customHeight="1" x14ac:dyDescent="0.3">
      <c r="A130" s="326"/>
      <c r="B130" s="326"/>
      <c r="C130" s="326"/>
      <c r="D130" s="326"/>
      <c r="E130" s="326"/>
      <c r="F130" s="326"/>
      <c r="G130" s="326"/>
      <c r="H130" s="327"/>
      <c r="I130" s="328"/>
      <c r="J130" s="327"/>
      <c r="K130" s="327"/>
      <c r="L130" s="327"/>
      <c r="M130" s="327"/>
      <c r="N130" s="327"/>
      <c r="O130" s="327"/>
      <c r="P130" s="327"/>
      <c r="Q130" s="327"/>
      <c r="R130" s="327"/>
      <c r="S130" s="327"/>
      <c r="T130" s="327"/>
      <c r="U130" s="327"/>
      <c r="V130" s="327"/>
      <c r="W130" s="327"/>
      <c r="X130" s="327"/>
      <c r="Y130" s="326"/>
      <c r="Z130" s="326"/>
      <c r="AA130" s="326"/>
      <c r="AB130" s="326"/>
      <c r="AC130" s="326"/>
      <c r="AD130" s="326"/>
      <c r="AE130" s="326"/>
      <c r="AF130" s="326"/>
      <c r="AG130" s="326"/>
      <c r="AH130" s="326"/>
      <c r="AI130" s="326"/>
      <c r="AJ130" s="326"/>
      <c r="AK130" s="326"/>
      <c r="AL130" s="326"/>
      <c r="AM130" s="326"/>
      <c r="AN130" s="326"/>
      <c r="AO130" s="326"/>
      <c r="AP130" s="326"/>
      <c r="AQ130" s="326"/>
      <c r="AR130" s="326"/>
    </row>
    <row r="131" spans="1:44" ht="12" customHeight="1" x14ac:dyDescent="0.3">
      <c r="A131" s="326"/>
      <c r="B131" s="326"/>
      <c r="C131" s="326"/>
      <c r="D131" s="326"/>
      <c r="E131" s="326"/>
      <c r="F131" s="326"/>
      <c r="G131" s="326"/>
      <c r="H131" s="327"/>
      <c r="I131" s="328"/>
      <c r="J131" s="327"/>
      <c r="K131" s="327"/>
      <c r="L131" s="327"/>
      <c r="M131" s="327"/>
      <c r="N131" s="327"/>
      <c r="O131" s="327"/>
      <c r="P131" s="327"/>
      <c r="Q131" s="327"/>
      <c r="R131" s="327"/>
      <c r="S131" s="327"/>
      <c r="T131" s="327"/>
      <c r="U131" s="327"/>
      <c r="V131" s="327"/>
      <c r="W131" s="327"/>
      <c r="X131" s="327"/>
      <c r="Y131" s="326"/>
      <c r="Z131" s="326"/>
      <c r="AA131" s="326"/>
      <c r="AB131" s="326"/>
      <c r="AC131" s="326"/>
      <c r="AD131" s="326"/>
      <c r="AE131" s="326"/>
      <c r="AF131" s="326"/>
      <c r="AG131" s="326"/>
      <c r="AH131" s="326"/>
      <c r="AI131" s="326"/>
      <c r="AJ131" s="326"/>
      <c r="AK131" s="326"/>
      <c r="AL131" s="326"/>
      <c r="AM131" s="326"/>
      <c r="AN131" s="326"/>
      <c r="AO131" s="326"/>
      <c r="AP131" s="326"/>
      <c r="AQ131" s="326"/>
      <c r="AR131" s="326"/>
    </row>
    <row r="132" spans="1:44" ht="12" customHeight="1" x14ac:dyDescent="0.3">
      <c r="A132" s="326"/>
      <c r="B132" s="326"/>
      <c r="C132" s="326"/>
      <c r="D132" s="326"/>
      <c r="E132" s="326"/>
      <c r="F132" s="326"/>
      <c r="G132" s="326"/>
      <c r="H132" s="327"/>
      <c r="I132" s="328"/>
      <c r="J132" s="327"/>
      <c r="K132" s="327"/>
      <c r="L132" s="327"/>
      <c r="M132" s="327"/>
      <c r="N132" s="327"/>
      <c r="O132" s="327"/>
      <c r="P132" s="327"/>
      <c r="Q132" s="327"/>
      <c r="R132" s="327"/>
      <c r="S132" s="327"/>
      <c r="T132" s="327"/>
      <c r="U132" s="327"/>
      <c r="V132" s="327"/>
      <c r="W132" s="327"/>
      <c r="X132" s="327"/>
      <c r="Y132" s="326"/>
      <c r="Z132" s="326"/>
      <c r="AA132" s="326"/>
      <c r="AB132" s="326"/>
      <c r="AC132" s="326"/>
      <c r="AD132" s="326"/>
      <c r="AE132" s="326"/>
      <c r="AF132" s="326"/>
      <c r="AG132" s="326"/>
      <c r="AH132" s="326"/>
      <c r="AI132" s="326"/>
      <c r="AJ132" s="326"/>
      <c r="AK132" s="326"/>
      <c r="AL132" s="326"/>
      <c r="AM132" s="326"/>
      <c r="AN132" s="326"/>
      <c r="AO132" s="326"/>
      <c r="AP132" s="326"/>
      <c r="AQ132" s="326"/>
      <c r="AR132" s="326"/>
    </row>
    <row r="133" spans="1:44" ht="12" customHeight="1" x14ac:dyDescent="0.3">
      <c r="A133" s="326"/>
      <c r="B133" s="326"/>
      <c r="C133" s="326"/>
      <c r="D133" s="326"/>
      <c r="E133" s="326"/>
      <c r="F133" s="326"/>
      <c r="G133" s="326"/>
      <c r="H133" s="327"/>
      <c r="I133" s="328"/>
      <c r="J133" s="327"/>
      <c r="K133" s="327"/>
      <c r="L133" s="327"/>
      <c r="M133" s="327"/>
      <c r="N133" s="327"/>
      <c r="O133" s="327"/>
      <c r="P133" s="327"/>
      <c r="Q133" s="327"/>
      <c r="R133" s="327"/>
      <c r="S133" s="327"/>
      <c r="T133" s="327"/>
      <c r="U133" s="327"/>
      <c r="V133" s="327"/>
      <c r="W133" s="327"/>
      <c r="X133" s="327"/>
      <c r="Y133" s="326"/>
      <c r="Z133" s="326"/>
      <c r="AA133" s="326"/>
      <c r="AB133" s="326"/>
      <c r="AC133" s="326"/>
      <c r="AD133" s="326"/>
      <c r="AE133" s="326"/>
      <c r="AF133" s="326"/>
      <c r="AG133" s="326"/>
      <c r="AH133" s="326"/>
      <c r="AI133" s="326"/>
      <c r="AJ133" s="326"/>
      <c r="AK133" s="326"/>
      <c r="AL133" s="326"/>
      <c r="AM133" s="326"/>
      <c r="AN133" s="326"/>
      <c r="AO133" s="326"/>
      <c r="AP133" s="326"/>
      <c r="AQ133" s="326"/>
      <c r="AR133" s="326"/>
    </row>
    <row r="134" spans="1:44" ht="12" customHeight="1" x14ac:dyDescent="0.3">
      <c r="A134" s="326"/>
      <c r="B134" s="326"/>
      <c r="C134" s="326"/>
      <c r="D134" s="326"/>
      <c r="E134" s="326"/>
      <c r="F134" s="326"/>
      <c r="G134" s="326"/>
      <c r="H134" s="327"/>
      <c r="I134" s="328"/>
      <c r="J134" s="327"/>
      <c r="K134" s="327"/>
      <c r="L134" s="327"/>
      <c r="M134" s="327"/>
      <c r="N134" s="327"/>
      <c r="O134" s="327"/>
      <c r="P134" s="327"/>
      <c r="Q134" s="327"/>
      <c r="R134" s="327"/>
      <c r="S134" s="327"/>
      <c r="T134" s="327"/>
      <c r="U134" s="327"/>
      <c r="V134" s="327"/>
      <c r="W134" s="327"/>
      <c r="X134" s="327"/>
      <c r="Y134" s="326"/>
      <c r="Z134" s="326"/>
      <c r="AA134" s="326"/>
      <c r="AB134" s="326"/>
      <c r="AC134" s="326"/>
      <c r="AD134" s="326"/>
      <c r="AE134" s="326"/>
      <c r="AF134" s="326"/>
      <c r="AG134" s="326"/>
      <c r="AH134" s="326"/>
      <c r="AI134" s="326"/>
      <c r="AJ134" s="326"/>
      <c r="AK134" s="326"/>
      <c r="AL134" s="326"/>
      <c r="AM134" s="326"/>
      <c r="AN134" s="326"/>
      <c r="AO134" s="326"/>
      <c r="AP134" s="326"/>
      <c r="AQ134" s="326"/>
      <c r="AR134" s="326"/>
    </row>
    <row r="135" spans="1:44" ht="12" customHeight="1" x14ac:dyDescent="0.3">
      <c r="A135" s="326"/>
      <c r="B135" s="326"/>
      <c r="C135" s="326"/>
      <c r="D135" s="326"/>
      <c r="E135" s="326"/>
      <c r="F135" s="326"/>
      <c r="G135" s="326"/>
      <c r="H135" s="327"/>
      <c r="I135" s="328"/>
      <c r="J135" s="327"/>
      <c r="K135" s="327"/>
      <c r="L135" s="327"/>
      <c r="M135" s="327"/>
      <c r="N135" s="327"/>
      <c r="O135" s="327"/>
      <c r="P135" s="327"/>
      <c r="Q135" s="327"/>
      <c r="R135" s="327"/>
      <c r="S135" s="327"/>
      <c r="T135" s="327"/>
      <c r="U135" s="327"/>
      <c r="V135" s="327"/>
      <c r="W135" s="327"/>
      <c r="X135" s="327"/>
      <c r="Y135" s="326"/>
      <c r="Z135" s="326"/>
      <c r="AA135" s="326"/>
      <c r="AB135" s="326"/>
      <c r="AC135" s="326"/>
      <c r="AD135" s="326"/>
      <c r="AE135" s="326"/>
      <c r="AF135" s="326"/>
      <c r="AG135" s="326"/>
      <c r="AH135" s="326"/>
      <c r="AI135" s="326"/>
      <c r="AJ135" s="326"/>
      <c r="AK135" s="326"/>
      <c r="AL135" s="326"/>
      <c r="AM135" s="326"/>
      <c r="AN135" s="326"/>
      <c r="AO135" s="326"/>
      <c r="AP135" s="326"/>
      <c r="AQ135" s="326"/>
      <c r="AR135" s="326"/>
    </row>
    <row r="136" spans="1:44" ht="12" customHeight="1" x14ac:dyDescent="0.3">
      <c r="A136" s="326"/>
      <c r="B136" s="326"/>
      <c r="C136" s="326"/>
      <c r="D136" s="326"/>
      <c r="E136" s="326"/>
      <c r="F136" s="326"/>
      <c r="G136" s="326"/>
      <c r="H136" s="327"/>
      <c r="I136" s="328"/>
      <c r="J136" s="327"/>
      <c r="K136" s="327"/>
      <c r="L136" s="327"/>
      <c r="M136" s="327"/>
      <c r="N136" s="327"/>
      <c r="O136" s="327"/>
      <c r="P136" s="327"/>
      <c r="Q136" s="327"/>
      <c r="R136" s="327"/>
      <c r="S136" s="327"/>
      <c r="T136" s="327"/>
      <c r="U136" s="327"/>
      <c r="V136" s="327"/>
      <c r="W136" s="327"/>
      <c r="X136" s="327"/>
      <c r="Y136" s="326"/>
      <c r="Z136" s="326"/>
      <c r="AA136" s="326"/>
      <c r="AB136" s="326"/>
      <c r="AC136" s="326"/>
      <c r="AD136" s="326"/>
      <c r="AE136" s="326"/>
      <c r="AF136" s="326"/>
      <c r="AG136" s="326"/>
      <c r="AH136" s="326"/>
      <c r="AI136" s="326"/>
      <c r="AJ136" s="326"/>
      <c r="AK136" s="326"/>
      <c r="AL136" s="326"/>
      <c r="AM136" s="326"/>
      <c r="AN136" s="326"/>
      <c r="AO136" s="326"/>
      <c r="AP136" s="326"/>
      <c r="AQ136" s="326"/>
      <c r="AR136" s="326"/>
    </row>
    <row r="137" spans="1:44" ht="12" customHeight="1" x14ac:dyDescent="0.3">
      <c r="A137" s="326"/>
      <c r="B137" s="326"/>
      <c r="C137" s="326"/>
      <c r="D137" s="326"/>
      <c r="E137" s="326"/>
      <c r="F137" s="326"/>
      <c r="G137" s="326"/>
      <c r="H137" s="327"/>
      <c r="I137" s="328"/>
      <c r="J137" s="327"/>
      <c r="K137" s="327"/>
      <c r="L137" s="327"/>
      <c r="M137" s="327"/>
      <c r="N137" s="327"/>
      <c r="O137" s="327"/>
      <c r="P137" s="327"/>
      <c r="Q137" s="327"/>
      <c r="R137" s="327"/>
      <c r="S137" s="327"/>
      <c r="T137" s="327"/>
      <c r="U137" s="327"/>
      <c r="V137" s="327"/>
      <c r="W137" s="327"/>
      <c r="X137" s="327"/>
      <c r="Y137" s="326"/>
      <c r="Z137" s="326"/>
      <c r="AA137" s="326"/>
      <c r="AB137" s="326"/>
      <c r="AC137" s="326"/>
      <c r="AD137" s="326"/>
      <c r="AE137" s="326"/>
      <c r="AF137" s="326"/>
      <c r="AG137" s="326"/>
      <c r="AH137" s="326"/>
      <c r="AI137" s="326"/>
      <c r="AJ137" s="326"/>
      <c r="AK137" s="326"/>
      <c r="AL137" s="326"/>
      <c r="AM137" s="326"/>
      <c r="AN137" s="326"/>
      <c r="AO137" s="326"/>
      <c r="AP137" s="326"/>
      <c r="AQ137" s="326"/>
      <c r="AR137" s="326"/>
    </row>
    <row r="138" spans="1:44" ht="12" customHeight="1" x14ac:dyDescent="0.3">
      <c r="A138" s="326"/>
      <c r="B138" s="326"/>
      <c r="C138" s="326"/>
      <c r="D138" s="326"/>
      <c r="E138" s="326"/>
      <c r="F138" s="326"/>
      <c r="G138" s="326"/>
      <c r="H138" s="327"/>
      <c r="I138" s="328"/>
      <c r="J138" s="327"/>
      <c r="K138" s="327"/>
      <c r="L138" s="327"/>
      <c r="M138" s="327"/>
      <c r="N138" s="327"/>
      <c r="O138" s="327"/>
      <c r="P138" s="327"/>
      <c r="Q138" s="327"/>
      <c r="R138" s="327"/>
      <c r="S138" s="327"/>
      <c r="T138" s="327"/>
      <c r="U138" s="327"/>
      <c r="V138" s="327"/>
      <c r="W138" s="327"/>
      <c r="X138" s="327"/>
      <c r="Y138" s="326"/>
      <c r="Z138" s="326"/>
      <c r="AA138" s="326"/>
      <c r="AB138" s="326"/>
      <c r="AC138" s="326"/>
      <c r="AD138" s="326"/>
      <c r="AE138" s="326"/>
      <c r="AF138" s="326"/>
      <c r="AG138" s="326"/>
      <c r="AH138" s="326"/>
      <c r="AI138" s="326"/>
      <c r="AJ138" s="326"/>
      <c r="AK138" s="326"/>
      <c r="AL138" s="326"/>
      <c r="AM138" s="326"/>
      <c r="AN138" s="326"/>
      <c r="AO138" s="326"/>
      <c r="AP138" s="326"/>
      <c r="AQ138" s="326"/>
      <c r="AR138" s="326"/>
    </row>
    <row r="139" spans="1:44" ht="12" customHeight="1" x14ac:dyDescent="0.3">
      <c r="A139" s="326"/>
      <c r="B139" s="326"/>
      <c r="C139" s="326"/>
      <c r="D139" s="326"/>
      <c r="E139" s="326"/>
      <c r="F139" s="326"/>
      <c r="G139" s="326"/>
      <c r="H139" s="327"/>
      <c r="I139" s="328"/>
      <c r="J139" s="327"/>
      <c r="K139" s="327"/>
      <c r="L139" s="327"/>
      <c r="M139" s="327"/>
      <c r="N139" s="327"/>
      <c r="O139" s="327"/>
      <c r="P139" s="327"/>
      <c r="Q139" s="327"/>
      <c r="R139" s="327"/>
      <c r="S139" s="327"/>
      <c r="T139" s="327"/>
      <c r="U139" s="327"/>
      <c r="V139" s="327"/>
      <c r="W139" s="327"/>
      <c r="X139" s="327"/>
      <c r="Y139" s="326"/>
      <c r="Z139" s="326"/>
      <c r="AA139" s="326"/>
      <c r="AB139" s="326"/>
      <c r="AC139" s="326"/>
      <c r="AD139" s="326"/>
      <c r="AE139" s="326"/>
      <c r="AF139" s="326"/>
      <c r="AG139" s="326"/>
      <c r="AH139" s="326"/>
      <c r="AI139" s="326"/>
      <c r="AJ139" s="326"/>
      <c r="AK139" s="326"/>
      <c r="AL139" s="326"/>
      <c r="AM139" s="326"/>
      <c r="AN139" s="326"/>
      <c r="AO139" s="326"/>
      <c r="AP139" s="326"/>
      <c r="AQ139" s="326"/>
      <c r="AR139" s="326"/>
    </row>
    <row r="140" spans="1:44" ht="12" customHeight="1" x14ac:dyDescent="0.3">
      <c r="A140" s="326"/>
      <c r="B140" s="326"/>
      <c r="C140" s="326"/>
      <c r="D140" s="326"/>
      <c r="E140" s="326"/>
      <c r="F140" s="326"/>
      <c r="G140" s="326"/>
      <c r="H140" s="327"/>
      <c r="I140" s="328"/>
      <c r="J140" s="327"/>
      <c r="K140" s="327"/>
      <c r="L140" s="327"/>
      <c r="M140" s="327"/>
      <c r="N140" s="327"/>
      <c r="O140" s="327"/>
      <c r="P140" s="327"/>
      <c r="Q140" s="327"/>
      <c r="R140" s="327"/>
      <c r="S140" s="327"/>
      <c r="T140" s="327"/>
      <c r="U140" s="327"/>
      <c r="V140" s="327"/>
      <c r="W140" s="327"/>
      <c r="X140" s="327"/>
      <c r="Y140" s="326"/>
      <c r="Z140" s="326"/>
      <c r="AA140" s="326"/>
      <c r="AB140" s="326"/>
      <c r="AC140" s="326"/>
      <c r="AD140" s="326"/>
      <c r="AE140" s="326"/>
      <c r="AF140" s="326"/>
      <c r="AG140" s="326"/>
      <c r="AH140" s="326"/>
      <c r="AI140" s="326"/>
      <c r="AJ140" s="326"/>
      <c r="AK140" s="326"/>
      <c r="AL140" s="326"/>
      <c r="AM140" s="326"/>
      <c r="AN140" s="326"/>
      <c r="AO140" s="326"/>
      <c r="AP140" s="326"/>
      <c r="AQ140" s="326"/>
      <c r="AR140" s="326"/>
    </row>
    <row r="141" spans="1:44" ht="12" customHeight="1" x14ac:dyDescent="0.3">
      <c r="A141" s="326"/>
      <c r="B141" s="326"/>
      <c r="C141" s="326"/>
      <c r="D141" s="326"/>
      <c r="E141" s="326"/>
      <c r="F141" s="326"/>
      <c r="G141" s="326"/>
      <c r="H141" s="327"/>
      <c r="I141" s="328"/>
      <c r="J141" s="327"/>
      <c r="K141" s="327"/>
      <c r="L141" s="327"/>
      <c r="M141" s="327"/>
      <c r="N141" s="327"/>
      <c r="O141" s="327"/>
      <c r="P141" s="327"/>
      <c r="Q141" s="327"/>
      <c r="R141" s="327"/>
      <c r="S141" s="327"/>
      <c r="T141" s="327"/>
      <c r="U141" s="327"/>
      <c r="V141" s="327"/>
      <c r="W141" s="327"/>
      <c r="X141" s="327"/>
      <c r="Y141" s="326"/>
      <c r="Z141" s="326"/>
      <c r="AA141" s="326"/>
      <c r="AB141" s="326"/>
      <c r="AC141" s="326"/>
      <c r="AD141" s="326"/>
      <c r="AE141" s="326"/>
      <c r="AF141" s="326"/>
      <c r="AG141" s="326"/>
      <c r="AH141" s="326"/>
      <c r="AI141" s="326"/>
      <c r="AJ141" s="326"/>
      <c r="AK141" s="326"/>
      <c r="AL141" s="326"/>
      <c r="AM141" s="326"/>
      <c r="AN141" s="326"/>
      <c r="AO141" s="326"/>
      <c r="AP141" s="326"/>
      <c r="AQ141" s="326"/>
      <c r="AR141" s="326"/>
    </row>
    <row r="142" spans="1:44" ht="12" customHeight="1" x14ac:dyDescent="0.3">
      <c r="A142" s="326"/>
      <c r="B142" s="326"/>
      <c r="C142" s="326"/>
      <c r="D142" s="326"/>
      <c r="E142" s="326"/>
      <c r="F142" s="326"/>
      <c r="G142" s="326"/>
      <c r="H142" s="327"/>
      <c r="I142" s="328"/>
      <c r="J142" s="327"/>
      <c r="K142" s="327"/>
      <c r="L142" s="327"/>
      <c r="M142" s="327"/>
      <c r="N142" s="327"/>
      <c r="O142" s="327"/>
      <c r="P142" s="327"/>
      <c r="Q142" s="327"/>
      <c r="R142" s="327"/>
      <c r="S142" s="327"/>
      <c r="T142" s="327"/>
      <c r="U142" s="327"/>
      <c r="V142" s="327"/>
      <c r="W142" s="327"/>
      <c r="X142" s="327"/>
      <c r="Y142" s="326"/>
      <c r="Z142" s="326"/>
      <c r="AA142" s="326"/>
      <c r="AB142" s="326"/>
      <c r="AC142" s="326"/>
      <c r="AD142" s="326"/>
      <c r="AE142" s="326"/>
      <c r="AF142" s="326"/>
      <c r="AG142" s="326"/>
      <c r="AH142" s="326"/>
      <c r="AI142" s="326"/>
      <c r="AJ142" s="326"/>
      <c r="AK142" s="326"/>
      <c r="AL142" s="326"/>
      <c r="AM142" s="326"/>
      <c r="AN142" s="326"/>
      <c r="AO142" s="326"/>
      <c r="AP142" s="326"/>
      <c r="AQ142" s="326"/>
      <c r="AR142" s="326"/>
    </row>
    <row r="143" spans="1:44" ht="12" customHeight="1" x14ac:dyDescent="0.3">
      <c r="A143" s="326"/>
      <c r="B143" s="326"/>
      <c r="C143" s="326"/>
      <c r="D143" s="326"/>
      <c r="E143" s="326"/>
      <c r="F143" s="326"/>
      <c r="G143" s="326"/>
      <c r="H143" s="327"/>
      <c r="I143" s="328"/>
      <c r="J143" s="327"/>
      <c r="K143" s="327"/>
      <c r="L143" s="327"/>
      <c r="M143" s="327"/>
      <c r="N143" s="327"/>
      <c r="O143" s="327"/>
      <c r="P143" s="327"/>
      <c r="Q143" s="327"/>
      <c r="R143" s="327"/>
      <c r="S143" s="327"/>
      <c r="T143" s="327"/>
      <c r="U143" s="327"/>
      <c r="V143" s="327"/>
      <c r="W143" s="327"/>
      <c r="X143" s="327"/>
      <c r="Y143" s="326"/>
      <c r="Z143" s="326"/>
      <c r="AA143" s="326"/>
      <c r="AB143" s="326"/>
      <c r="AC143" s="326"/>
      <c r="AD143" s="326"/>
      <c r="AE143" s="326"/>
      <c r="AF143" s="326"/>
      <c r="AG143" s="326"/>
      <c r="AH143" s="326"/>
      <c r="AI143" s="326"/>
      <c r="AJ143" s="326"/>
      <c r="AK143" s="326"/>
      <c r="AL143" s="326"/>
      <c r="AM143" s="326"/>
      <c r="AN143" s="326"/>
      <c r="AO143" s="326"/>
      <c r="AP143" s="326"/>
      <c r="AQ143" s="326"/>
      <c r="AR143" s="326"/>
    </row>
    <row r="144" spans="1:44" ht="12" customHeight="1" x14ac:dyDescent="0.3">
      <c r="A144" s="326"/>
      <c r="B144" s="326"/>
      <c r="C144" s="326"/>
      <c r="D144" s="326"/>
      <c r="E144" s="326"/>
      <c r="F144" s="326"/>
      <c r="G144" s="326"/>
      <c r="H144" s="327"/>
      <c r="I144" s="328"/>
      <c r="J144" s="327"/>
      <c r="K144" s="327"/>
      <c r="L144" s="327"/>
      <c r="M144" s="327"/>
      <c r="N144" s="327"/>
      <c r="O144" s="327"/>
      <c r="P144" s="327"/>
      <c r="Q144" s="327"/>
      <c r="R144" s="327"/>
      <c r="S144" s="327"/>
      <c r="T144" s="327"/>
      <c r="U144" s="327"/>
      <c r="V144" s="327"/>
      <c r="W144" s="327"/>
      <c r="X144" s="327"/>
      <c r="Y144" s="326"/>
      <c r="Z144" s="326"/>
      <c r="AA144" s="326"/>
      <c r="AB144" s="326"/>
      <c r="AC144" s="326"/>
      <c r="AD144" s="326"/>
      <c r="AE144" s="326"/>
      <c r="AF144" s="326"/>
      <c r="AG144" s="326"/>
      <c r="AH144" s="326"/>
      <c r="AI144" s="326"/>
      <c r="AJ144" s="326"/>
      <c r="AK144" s="326"/>
      <c r="AL144" s="326"/>
      <c r="AM144" s="326"/>
      <c r="AN144" s="326"/>
      <c r="AO144" s="326"/>
      <c r="AP144" s="326"/>
      <c r="AQ144" s="326"/>
      <c r="AR144" s="326"/>
    </row>
    <row r="145" spans="1:44" ht="12" customHeight="1" x14ac:dyDescent="0.3">
      <c r="A145" s="326"/>
      <c r="B145" s="326"/>
      <c r="C145" s="326"/>
      <c r="D145" s="326"/>
      <c r="E145" s="326"/>
      <c r="F145" s="326"/>
      <c r="G145" s="326"/>
      <c r="H145" s="327"/>
      <c r="I145" s="328"/>
      <c r="J145" s="327"/>
      <c r="K145" s="327"/>
      <c r="L145" s="327"/>
      <c r="M145" s="327"/>
      <c r="N145" s="327"/>
      <c r="O145" s="327"/>
      <c r="P145" s="327"/>
      <c r="Q145" s="327"/>
      <c r="R145" s="327"/>
      <c r="S145" s="327"/>
      <c r="T145" s="327"/>
      <c r="U145" s="327"/>
      <c r="V145" s="327"/>
      <c r="W145" s="327"/>
      <c r="X145" s="327"/>
      <c r="Y145" s="326"/>
      <c r="Z145" s="326"/>
      <c r="AA145" s="326"/>
      <c r="AB145" s="326"/>
      <c r="AC145" s="326"/>
      <c r="AD145" s="326"/>
      <c r="AE145" s="326"/>
      <c r="AF145" s="326"/>
      <c r="AG145" s="326"/>
      <c r="AH145" s="326"/>
      <c r="AI145" s="326"/>
      <c r="AJ145" s="326"/>
      <c r="AK145" s="326"/>
      <c r="AL145" s="326"/>
      <c r="AM145" s="326"/>
      <c r="AN145" s="326"/>
      <c r="AO145" s="326"/>
      <c r="AP145" s="326"/>
      <c r="AQ145" s="326"/>
      <c r="AR145" s="326"/>
    </row>
    <row r="146" spans="1:44" ht="12" customHeight="1" x14ac:dyDescent="0.3">
      <c r="A146" s="326"/>
      <c r="B146" s="326"/>
      <c r="C146" s="326"/>
      <c r="D146" s="326"/>
      <c r="E146" s="326"/>
      <c r="F146" s="326"/>
      <c r="G146" s="326"/>
      <c r="H146" s="327"/>
      <c r="I146" s="328"/>
      <c r="J146" s="327"/>
      <c r="K146" s="327"/>
      <c r="L146" s="327"/>
      <c r="M146" s="327"/>
      <c r="N146" s="327"/>
      <c r="O146" s="327"/>
      <c r="P146" s="327"/>
      <c r="Q146" s="327"/>
      <c r="R146" s="327"/>
      <c r="S146" s="327"/>
      <c r="T146" s="327"/>
      <c r="U146" s="327"/>
      <c r="V146" s="327"/>
      <c r="W146" s="327"/>
      <c r="X146" s="327"/>
      <c r="Y146" s="326"/>
      <c r="Z146" s="326"/>
      <c r="AA146" s="326"/>
      <c r="AB146" s="326"/>
      <c r="AC146" s="326"/>
      <c r="AD146" s="326"/>
      <c r="AE146" s="326"/>
      <c r="AF146" s="326"/>
      <c r="AG146" s="326"/>
      <c r="AH146" s="326"/>
      <c r="AI146" s="326"/>
      <c r="AJ146" s="326"/>
      <c r="AK146" s="326"/>
      <c r="AL146" s="326"/>
      <c r="AM146" s="326"/>
      <c r="AN146" s="326"/>
      <c r="AO146" s="326"/>
      <c r="AP146" s="326"/>
      <c r="AQ146" s="326"/>
      <c r="AR146" s="326"/>
    </row>
    <row r="147" spans="1:44" ht="12" customHeight="1" x14ac:dyDescent="0.3">
      <c r="A147" s="326"/>
      <c r="B147" s="326"/>
      <c r="C147" s="326"/>
      <c r="D147" s="326"/>
      <c r="E147" s="326"/>
      <c r="F147" s="326"/>
      <c r="G147" s="326"/>
      <c r="H147" s="327"/>
      <c r="I147" s="328"/>
      <c r="J147" s="327"/>
      <c r="K147" s="327"/>
      <c r="L147" s="327"/>
      <c r="M147" s="327"/>
      <c r="N147" s="327"/>
      <c r="O147" s="327"/>
      <c r="P147" s="327"/>
      <c r="Q147" s="327"/>
      <c r="R147" s="327"/>
      <c r="S147" s="327"/>
      <c r="T147" s="327"/>
      <c r="U147" s="327"/>
      <c r="V147" s="327"/>
      <c r="W147" s="327"/>
      <c r="X147" s="327"/>
      <c r="Y147" s="326"/>
      <c r="Z147" s="326"/>
      <c r="AA147" s="326"/>
      <c r="AB147" s="326"/>
      <c r="AC147" s="326"/>
      <c r="AD147" s="326"/>
      <c r="AE147" s="326"/>
      <c r="AF147" s="326"/>
      <c r="AG147" s="326"/>
      <c r="AH147" s="326"/>
      <c r="AI147" s="326"/>
      <c r="AJ147" s="326"/>
      <c r="AK147" s="326"/>
      <c r="AL147" s="326"/>
      <c r="AM147" s="326"/>
      <c r="AN147" s="326"/>
      <c r="AO147" s="326"/>
      <c r="AP147" s="326"/>
      <c r="AQ147" s="326"/>
      <c r="AR147" s="326"/>
    </row>
    <row r="148" spans="1:44" ht="12" customHeight="1" x14ac:dyDescent="0.3">
      <c r="A148" s="326"/>
      <c r="B148" s="326"/>
      <c r="C148" s="326"/>
      <c r="D148" s="326"/>
      <c r="E148" s="326"/>
      <c r="F148" s="326"/>
      <c r="G148" s="326"/>
      <c r="H148" s="327"/>
      <c r="I148" s="328"/>
      <c r="J148" s="327"/>
      <c r="K148" s="327"/>
      <c r="L148" s="327"/>
      <c r="M148" s="327"/>
      <c r="N148" s="327"/>
      <c r="O148" s="327"/>
      <c r="P148" s="327"/>
      <c r="Q148" s="327"/>
      <c r="R148" s="327"/>
      <c r="S148" s="327"/>
      <c r="T148" s="327"/>
      <c r="U148" s="327"/>
      <c r="V148" s="327"/>
      <c r="W148" s="327"/>
      <c r="X148" s="327"/>
      <c r="Y148" s="326"/>
      <c r="Z148" s="326"/>
      <c r="AA148" s="326"/>
      <c r="AB148" s="326"/>
      <c r="AC148" s="326"/>
      <c r="AD148" s="326"/>
      <c r="AE148" s="326"/>
      <c r="AF148" s="326"/>
      <c r="AG148" s="326"/>
      <c r="AH148" s="326"/>
      <c r="AI148" s="326"/>
      <c r="AJ148" s="326"/>
      <c r="AK148" s="326"/>
      <c r="AL148" s="326"/>
      <c r="AM148" s="326"/>
      <c r="AN148" s="326"/>
      <c r="AO148" s="326"/>
      <c r="AP148" s="326"/>
      <c r="AQ148" s="326"/>
      <c r="AR148" s="326"/>
    </row>
    <row r="149" spans="1:44" ht="12" customHeight="1" x14ac:dyDescent="0.3">
      <c r="A149" s="326"/>
      <c r="B149" s="326"/>
      <c r="C149" s="326"/>
      <c r="D149" s="326"/>
      <c r="E149" s="326"/>
      <c r="F149" s="326"/>
      <c r="G149" s="326"/>
      <c r="H149" s="327"/>
      <c r="I149" s="328"/>
      <c r="J149" s="327"/>
      <c r="K149" s="327"/>
      <c r="L149" s="327"/>
      <c r="M149" s="327"/>
      <c r="N149" s="327"/>
      <c r="O149" s="327"/>
      <c r="P149" s="327"/>
      <c r="Q149" s="327"/>
      <c r="R149" s="327"/>
      <c r="S149" s="327"/>
      <c r="T149" s="327"/>
      <c r="U149" s="327"/>
      <c r="V149" s="327"/>
      <c r="W149" s="327"/>
      <c r="X149" s="327"/>
      <c r="Y149" s="326"/>
      <c r="Z149" s="326"/>
      <c r="AA149" s="326"/>
      <c r="AB149" s="326"/>
      <c r="AC149" s="326"/>
      <c r="AD149" s="326"/>
      <c r="AE149" s="326"/>
      <c r="AF149" s="326"/>
      <c r="AG149" s="326"/>
      <c r="AH149" s="326"/>
      <c r="AI149" s="326"/>
      <c r="AJ149" s="326"/>
      <c r="AK149" s="326"/>
      <c r="AL149" s="326"/>
      <c r="AM149" s="326"/>
      <c r="AN149" s="326"/>
      <c r="AO149" s="326"/>
      <c r="AP149" s="326"/>
      <c r="AQ149" s="326"/>
      <c r="AR149" s="326"/>
    </row>
    <row r="150" spans="1:44" ht="12" customHeight="1" x14ac:dyDescent="0.3">
      <c r="A150" s="326"/>
      <c r="B150" s="326"/>
      <c r="C150" s="326"/>
      <c r="D150" s="326"/>
      <c r="E150" s="326"/>
      <c r="F150" s="326"/>
      <c r="G150" s="326"/>
      <c r="H150" s="327"/>
      <c r="I150" s="328"/>
      <c r="J150" s="327"/>
      <c r="K150" s="327"/>
      <c r="L150" s="327"/>
      <c r="M150" s="327"/>
      <c r="N150" s="327"/>
      <c r="O150" s="327"/>
      <c r="P150" s="327"/>
      <c r="Q150" s="327"/>
      <c r="R150" s="327"/>
      <c r="S150" s="327"/>
      <c r="T150" s="327"/>
      <c r="U150" s="327"/>
      <c r="V150" s="327"/>
      <c r="W150" s="327"/>
      <c r="X150" s="327"/>
      <c r="Y150" s="326"/>
      <c r="Z150" s="326"/>
      <c r="AA150" s="326"/>
      <c r="AB150" s="326"/>
      <c r="AC150" s="326"/>
      <c r="AD150" s="326"/>
      <c r="AE150" s="326"/>
      <c r="AF150" s="326"/>
      <c r="AG150" s="326"/>
      <c r="AH150" s="326"/>
      <c r="AI150" s="326"/>
      <c r="AJ150" s="326"/>
      <c r="AK150" s="326"/>
      <c r="AL150" s="326"/>
      <c r="AM150" s="326"/>
      <c r="AN150" s="326"/>
      <c r="AO150" s="326"/>
      <c r="AP150" s="326"/>
      <c r="AQ150" s="326"/>
      <c r="AR150" s="326"/>
    </row>
    <row r="151" spans="1:44" ht="12" customHeight="1" x14ac:dyDescent="0.3">
      <c r="A151" s="326"/>
      <c r="B151" s="326"/>
      <c r="C151" s="326"/>
      <c r="D151" s="326"/>
      <c r="E151" s="326"/>
      <c r="F151" s="326"/>
      <c r="G151" s="326"/>
      <c r="H151" s="327"/>
      <c r="I151" s="328"/>
      <c r="J151" s="327"/>
      <c r="K151" s="327"/>
      <c r="L151" s="327"/>
      <c r="M151" s="327"/>
      <c r="N151" s="327"/>
      <c r="O151" s="327"/>
      <c r="P151" s="327"/>
      <c r="Q151" s="327"/>
      <c r="R151" s="327"/>
      <c r="S151" s="327"/>
      <c r="T151" s="327"/>
      <c r="U151" s="327"/>
      <c r="V151" s="327"/>
      <c r="W151" s="327"/>
      <c r="X151" s="327"/>
      <c r="Y151" s="326"/>
      <c r="Z151" s="326"/>
      <c r="AA151" s="326"/>
      <c r="AB151" s="326"/>
      <c r="AC151" s="326"/>
      <c r="AD151" s="326"/>
      <c r="AE151" s="326"/>
      <c r="AF151" s="326"/>
      <c r="AG151" s="326"/>
      <c r="AH151" s="326"/>
      <c r="AI151" s="326"/>
      <c r="AJ151" s="326"/>
      <c r="AK151" s="326"/>
      <c r="AL151" s="326"/>
      <c r="AM151" s="326"/>
      <c r="AN151" s="326"/>
      <c r="AO151" s="326"/>
      <c r="AP151" s="326"/>
      <c r="AQ151" s="326"/>
      <c r="AR151" s="326"/>
    </row>
    <row r="152" spans="1:44" ht="12" customHeight="1" x14ac:dyDescent="0.3">
      <c r="A152" s="326"/>
      <c r="B152" s="326"/>
      <c r="C152" s="326"/>
      <c r="D152" s="326"/>
      <c r="E152" s="326"/>
      <c r="F152" s="326"/>
      <c r="G152" s="326"/>
      <c r="H152" s="327"/>
      <c r="I152" s="328"/>
      <c r="J152" s="327"/>
      <c r="K152" s="327"/>
      <c r="L152" s="327"/>
      <c r="M152" s="327"/>
      <c r="N152" s="327"/>
      <c r="O152" s="327"/>
      <c r="P152" s="327"/>
      <c r="Q152" s="327"/>
      <c r="R152" s="327"/>
      <c r="S152" s="327"/>
      <c r="T152" s="327"/>
      <c r="U152" s="327"/>
      <c r="V152" s="327"/>
      <c r="W152" s="327"/>
      <c r="X152" s="327"/>
      <c r="Y152" s="326"/>
      <c r="Z152" s="326"/>
      <c r="AA152" s="326"/>
      <c r="AB152" s="326"/>
      <c r="AC152" s="326"/>
      <c r="AD152" s="326"/>
      <c r="AE152" s="326"/>
      <c r="AF152" s="326"/>
      <c r="AG152" s="326"/>
      <c r="AH152" s="326"/>
      <c r="AI152" s="326"/>
      <c r="AJ152" s="326"/>
      <c r="AK152" s="326"/>
      <c r="AL152" s="326"/>
      <c r="AM152" s="326"/>
      <c r="AN152" s="326"/>
      <c r="AO152" s="326"/>
      <c r="AP152" s="326"/>
      <c r="AQ152" s="326"/>
      <c r="AR152" s="326"/>
    </row>
    <row r="153" spans="1:44" ht="12" customHeight="1" x14ac:dyDescent="0.3">
      <c r="A153" s="326"/>
      <c r="B153" s="326"/>
      <c r="C153" s="326"/>
      <c r="D153" s="326"/>
      <c r="E153" s="326"/>
      <c r="F153" s="326"/>
      <c r="G153" s="326"/>
      <c r="H153" s="327"/>
      <c r="I153" s="328"/>
      <c r="J153" s="327"/>
      <c r="K153" s="327"/>
      <c r="L153" s="327"/>
      <c r="M153" s="327"/>
      <c r="N153" s="327"/>
      <c r="O153" s="327"/>
      <c r="P153" s="327"/>
      <c r="Q153" s="327"/>
      <c r="R153" s="327"/>
      <c r="S153" s="327"/>
      <c r="T153" s="327"/>
      <c r="U153" s="327"/>
      <c r="V153" s="327"/>
      <c r="W153" s="327"/>
      <c r="X153" s="327"/>
      <c r="Y153" s="326"/>
      <c r="Z153" s="326"/>
      <c r="AA153" s="326"/>
      <c r="AB153" s="326"/>
      <c r="AC153" s="326"/>
      <c r="AD153" s="326"/>
      <c r="AE153" s="326"/>
      <c r="AF153" s="326"/>
      <c r="AG153" s="326"/>
      <c r="AH153" s="326"/>
      <c r="AI153" s="326"/>
      <c r="AJ153" s="326"/>
      <c r="AK153" s="326"/>
      <c r="AL153" s="326"/>
      <c r="AM153" s="326"/>
      <c r="AN153" s="326"/>
      <c r="AO153" s="326"/>
      <c r="AP153" s="326"/>
      <c r="AQ153" s="326"/>
      <c r="AR153" s="326"/>
    </row>
    <row r="154" spans="1:44" ht="12" customHeight="1" x14ac:dyDescent="0.3">
      <c r="A154" s="326"/>
      <c r="B154" s="326"/>
      <c r="C154" s="326"/>
      <c r="D154" s="326"/>
      <c r="E154" s="326"/>
      <c r="F154" s="326"/>
      <c r="G154" s="326"/>
      <c r="H154" s="327"/>
      <c r="I154" s="328"/>
      <c r="J154" s="327"/>
      <c r="K154" s="327"/>
      <c r="L154" s="327"/>
      <c r="M154" s="327"/>
      <c r="N154" s="327"/>
      <c r="O154" s="327"/>
      <c r="P154" s="327"/>
      <c r="Q154" s="327"/>
      <c r="R154" s="327"/>
      <c r="S154" s="327"/>
      <c r="T154" s="327"/>
      <c r="U154" s="327"/>
      <c r="V154" s="327"/>
      <c r="W154" s="327"/>
      <c r="X154" s="327"/>
      <c r="Y154" s="326"/>
      <c r="Z154" s="326"/>
      <c r="AA154" s="326"/>
      <c r="AB154" s="326"/>
      <c r="AC154" s="326"/>
      <c r="AD154" s="326"/>
      <c r="AE154" s="326"/>
      <c r="AF154" s="326"/>
      <c r="AG154" s="326"/>
      <c r="AH154" s="326"/>
      <c r="AI154" s="326"/>
      <c r="AJ154" s="326"/>
      <c r="AK154" s="326"/>
      <c r="AL154" s="326"/>
      <c r="AM154" s="326"/>
      <c r="AN154" s="326"/>
      <c r="AO154" s="326"/>
      <c r="AP154" s="326"/>
      <c r="AQ154" s="326"/>
      <c r="AR154" s="326"/>
    </row>
    <row r="155" spans="1:44" ht="12" customHeight="1" x14ac:dyDescent="0.3">
      <c r="A155" s="326"/>
      <c r="B155" s="326"/>
      <c r="C155" s="326"/>
      <c r="D155" s="326"/>
      <c r="E155" s="326"/>
      <c r="F155" s="326"/>
      <c r="G155" s="326"/>
      <c r="H155" s="327"/>
      <c r="I155" s="328"/>
      <c r="J155" s="327"/>
      <c r="K155" s="327"/>
      <c r="L155" s="327"/>
      <c r="M155" s="327"/>
      <c r="N155" s="327"/>
      <c r="O155" s="327"/>
      <c r="P155" s="327"/>
      <c r="Q155" s="327"/>
      <c r="R155" s="327"/>
      <c r="S155" s="327"/>
      <c r="T155" s="327"/>
      <c r="U155" s="327"/>
      <c r="V155" s="327"/>
      <c r="W155" s="327"/>
      <c r="X155" s="327"/>
      <c r="Y155" s="326"/>
      <c r="Z155" s="326"/>
      <c r="AA155" s="326"/>
      <c r="AB155" s="326"/>
      <c r="AC155" s="326"/>
      <c r="AD155" s="326"/>
      <c r="AE155" s="326"/>
      <c r="AF155" s="326"/>
      <c r="AG155" s="326"/>
      <c r="AH155" s="326"/>
      <c r="AI155" s="326"/>
      <c r="AJ155" s="326"/>
      <c r="AK155" s="326"/>
      <c r="AL155" s="326"/>
      <c r="AM155" s="326"/>
      <c r="AN155" s="326"/>
      <c r="AO155" s="326"/>
      <c r="AP155" s="326"/>
      <c r="AQ155" s="326"/>
      <c r="AR155" s="326"/>
    </row>
    <row r="156" spans="1:44" ht="12" customHeight="1" x14ac:dyDescent="0.3">
      <c r="A156" s="326"/>
      <c r="B156" s="326"/>
      <c r="C156" s="326"/>
      <c r="D156" s="326"/>
      <c r="E156" s="326"/>
      <c r="F156" s="326"/>
      <c r="G156" s="326"/>
      <c r="H156" s="327"/>
      <c r="I156" s="328"/>
      <c r="J156" s="327"/>
      <c r="K156" s="327"/>
      <c r="L156" s="327"/>
      <c r="M156" s="327"/>
      <c r="N156" s="327"/>
      <c r="O156" s="327"/>
      <c r="P156" s="327"/>
      <c r="Q156" s="327"/>
      <c r="R156" s="327"/>
      <c r="S156" s="327"/>
      <c r="T156" s="327"/>
      <c r="U156" s="327"/>
      <c r="V156" s="327"/>
      <c r="W156" s="327"/>
      <c r="X156" s="327"/>
      <c r="Y156" s="326"/>
      <c r="Z156" s="326"/>
      <c r="AA156" s="326"/>
      <c r="AB156" s="326"/>
      <c r="AC156" s="326"/>
      <c r="AD156" s="326"/>
      <c r="AE156" s="326"/>
      <c r="AF156" s="326"/>
      <c r="AG156" s="326"/>
      <c r="AH156" s="326"/>
      <c r="AI156" s="326"/>
      <c r="AJ156" s="326"/>
      <c r="AK156" s="326"/>
      <c r="AL156" s="326"/>
      <c r="AM156" s="326"/>
      <c r="AN156" s="326"/>
      <c r="AO156" s="326"/>
      <c r="AP156" s="326"/>
      <c r="AQ156" s="326"/>
      <c r="AR156" s="326"/>
    </row>
    <row r="157" spans="1:44" ht="12" customHeight="1" x14ac:dyDescent="0.3">
      <c r="A157" s="326"/>
      <c r="B157" s="326"/>
      <c r="C157" s="326"/>
      <c r="D157" s="326"/>
      <c r="E157" s="326"/>
      <c r="F157" s="326"/>
      <c r="G157" s="326"/>
      <c r="H157" s="327"/>
      <c r="I157" s="328"/>
      <c r="J157" s="327"/>
      <c r="K157" s="327"/>
      <c r="L157" s="327"/>
      <c r="M157" s="327"/>
      <c r="N157" s="327"/>
      <c r="O157" s="327"/>
      <c r="P157" s="327"/>
      <c r="Q157" s="327"/>
      <c r="R157" s="327"/>
      <c r="S157" s="327"/>
      <c r="T157" s="327"/>
      <c r="U157" s="327"/>
      <c r="V157" s="327"/>
      <c r="W157" s="327"/>
      <c r="X157" s="327"/>
      <c r="Y157" s="326"/>
      <c r="Z157" s="326"/>
      <c r="AA157" s="326"/>
      <c r="AB157" s="326"/>
      <c r="AC157" s="326"/>
      <c r="AD157" s="326"/>
      <c r="AE157" s="326"/>
      <c r="AF157" s="326"/>
      <c r="AG157" s="326"/>
      <c r="AH157" s="326"/>
      <c r="AI157" s="326"/>
      <c r="AJ157" s="326"/>
      <c r="AK157" s="326"/>
      <c r="AL157" s="326"/>
      <c r="AM157" s="326"/>
      <c r="AN157" s="326"/>
      <c r="AO157" s="326"/>
      <c r="AP157" s="326"/>
      <c r="AQ157" s="326"/>
      <c r="AR157" s="326"/>
    </row>
    <row r="158" spans="1:44" ht="12" customHeight="1" x14ac:dyDescent="0.3">
      <c r="A158" s="326"/>
      <c r="B158" s="326"/>
      <c r="C158" s="326"/>
      <c r="D158" s="326"/>
      <c r="E158" s="326"/>
      <c r="F158" s="326"/>
      <c r="G158" s="326"/>
      <c r="H158" s="327"/>
      <c r="I158" s="328"/>
      <c r="J158" s="327"/>
      <c r="K158" s="327"/>
      <c r="L158" s="327"/>
      <c r="M158" s="327"/>
      <c r="N158" s="327"/>
      <c r="O158" s="327"/>
      <c r="P158" s="327"/>
      <c r="Q158" s="327"/>
      <c r="R158" s="327"/>
      <c r="S158" s="327"/>
      <c r="T158" s="327"/>
      <c r="U158" s="327"/>
      <c r="V158" s="327"/>
      <c r="W158" s="327"/>
      <c r="X158" s="327"/>
      <c r="Y158" s="326"/>
      <c r="Z158" s="326"/>
      <c r="AA158" s="326"/>
      <c r="AB158" s="326"/>
      <c r="AC158" s="326"/>
      <c r="AD158" s="326"/>
      <c r="AE158" s="326"/>
      <c r="AF158" s="326"/>
      <c r="AG158" s="326"/>
      <c r="AH158" s="326"/>
      <c r="AI158" s="326"/>
      <c r="AJ158" s="326"/>
      <c r="AK158" s="326"/>
      <c r="AL158" s="326"/>
      <c r="AM158" s="326"/>
      <c r="AN158" s="326"/>
      <c r="AO158" s="326"/>
      <c r="AP158" s="326"/>
      <c r="AQ158" s="326"/>
      <c r="AR158" s="326"/>
    </row>
    <row r="159" spans="1:44" ht="12" customHeight="1" x14ac:dyDescent="0.3">
      <c r="A159" s="326"/>
      <c r="B159" s="326"/>
      <c r="C159" s="326"/>
      <c r="D159" s="326"/>
      <c r="E159" s="326"/>
      <c r="F159" s="326"/>
      <c r="G159" s="326"/>
      <c r="H159" s="327"/>
      <c r="I159" s="328"/>
      <c r="J159" s="327"/>
      <c r="K159" s="327"/>
      <c r="L159" s="327"/>
      <c r="M159" s="327"/>
      <c r="N159" s="327"/>
      <c r="O159" s="327"/>
      <c r="P159" s="327"/>
      <c r="Q159" s="327"/>
      <c r="R159" s="327"/>
      <c r="S159" s="327"/>
      <c r="T159" s="327"/>
      <c r="U159" s="327"/>
      <c r="V159" s="327"/>
      <c r="W159" s="327"/>
      <c r="X159" s="327"/>
      <c r="Y159" s="326"/>
      <c r="Z159" s="326"/>
      <c r="AA159" s="326"/>
      <c r="AB159" s="326"/>
      <c r="AC159" s="326"/>
      <c r="AD159" s="326"/>
      <c r="AE159" s="326"/>
      <c r="AF159" s="326"/>
      <c r="AG159" s="326"/>
      <c r="AH159" s="326"/>
      <c r="AI159" s="326"/>
      <c r="AJ159" s="326"/>
      <c r="AK159" s="326"/>
      <c r="AL159" s="326"/>
      <c r="AM159" s="326"/>
      <c r="AN159" s="326"/>
      <c r="AO159" s="326"/>
      <c r="AP159" s="326"/>
      <c r="AQ159" s="326"/>
      <c r="AR159" s="326"/>
    </row>
    <row r="160" spans="1:44" ht="12" customHeight="1" x14ac:dyDescent="0.3">
      <c r="A160" s="326"/>
      <c r="B160" s="326"/>
      <c r="C160" s="326"/>
      <c r="D160" s="326"/>
      <c r="E160" s="326"/>
      <c r="F160" s="326"/>
      <c r="G160" s="326"/>
      <c r="H160" s="327"/>
      <c r="I160" s="328"/>
      <c r="J160" s="327"/>
      <c r="K160" s="327"/>
      <c r="L160" s="327"/>
      <c r="M160" s="327"/>
      <c r="N160" s="327"/>
      <c r="O160" s="327"/>
      <c r="P160" s="327"/>
      <c r="Q160" s="327"/>
      <c r="R160" s="327"/>
      <c r="S160" s="327"/>
      <c r="T160" s="327"/>
      <c r="U160" s="327"/>
      <c r="V160" s="327"/>
      <c r="W160" s="327"/>
      <c r="X160" s="327"/>
      <c r="Y160" s="326"/>
      <c r="Z160" s="326"/>
      <c r="AA160" s="326"/>
      <c r="AB160" s="326"/>
      <c r="AC160" s="326"/>
      <c r="AD160" s="326"/>
      <c r="AE160" s="326"/>
      <c r="AF160" s="326"/>
      <c r="AG160" s="326"/>
      <c r="AH160" s="326"/>
      <c r="AI160" s="326"/>
      <c r="AJ160" s="326"/>
      <c r="AK160" s="326"/>
      <c r="AL160" s="326"/>
      <c r="AM160" s="326"/>
      <c r="AN160" s="326"/>
      <c r="AO160" s="326"/>
      <c r="AP160" s="326"/>
      <c r="AQ160" s="326"/>
      <c r="AR160" s="326"/>
    </row>
    <row r="161" spans="1:44" ht="12" customHeight="1" x14ac:dyDescent="0.3">
      <c r="A161" s="326"/>
      <c r="B161" s="326"/>
      <c r="C161" s="326"/>
      <c r="D161" s="326"/>
      <c r="E161" s="326"/>
      <c r="F161" s="326"/>
      <c r="G161" s="326"/>
      <c r="H161" s="327"/>
      <c r="I161" s="328"/>
      <c r="J161" s="327"/>
      <c r="K161" s="327"/>
      <c r="L161" s="327"/>
      <c r="M161" s="327"/>
      <c r="N161" s="327"/>
      <c r="O161" s="327"/>
      <c r="P161" s="327"/>
      <c r="Q161" s="327"/>
      <c r="R161" s="327"/>
      <c r="S161" s="327"/>
      <c r="T161" s="327"/>
      <c r="U161" s="327"/>
      <c r="V161" s="327"/>
      <c r="W161" s="327"/>
      <c r="X161" s="327"/>
      <c r="Y161" s="326"/>
      <c r="Z161" s="326"/>
      <c r="AA161" s="326"/>
      <c r="AB161" s="326"/>
      <c r="AC161" s="326"/>
      <c r="AD161" s="326"/>
      <c r="AE161" s="326"/>
      <c r="AF161" s="326"/>
      <c r="AG161" s="326"/>
      <c r="AH161" s="326"/>
      <c r="AI161" s="326"/>
      <c r="AJ161" s="326"/>
      <c r="AK161" s="326"/>
      <c r="AL161" s="326"/>
      <c r="AM161" s="326"/>
      <c r="AN161" s="326"/>
      <c r="AO161" s="326"/>
      <c r="AP161" s="326"/>
      <c r="AQ161" s="326"/>
      <c r="AR161" s="326"/>
    </row>
    <row r="162" spans="1:44" ht="12" customHeight="1" x14ac:dyDescent="0.3">
      <c r="A162" s="326"/>
      <c r="B162" s="326"/>
      <c r="C162" s="326"/>
      <c r="D162" s="326"/>
      <c r="E162" s="326"/>
      <c r="F162" s="326"/>
      <c r="G162" s="326"/>
      <c r="H162" s="327"/>
      <c r="I162" s="328"/>
      <c r="J162" s="327"/>
      <c r="K162" s="327"/>
      <c r="L162" s="327"/>
      <c r="M162" s="327"/>
      <c r="N162" s="327"/>
      <c r="O162" s="327"/>
      <c r="P162" s="327"/>
      <c r="Q162" s="327"/>
      <c r="R162" s="327"/>
      <c r="S162" s="327"/>
      <c r="T162" s="327"/>
      <c r="U162" s="327"/>
      <c r="V162" s="327"/>
      <c r="W162" s="327"/>
      <c r="X162" s="327"/>
      <c r="Y162" s="326"/>
      <c r="Z162" s="326"/>
      <c r="AA162" s="326"/>
      <c r="AB162" s="326"/>
      <c r="AC162" s="326"/>
      <c r="AD162" s="326"/>
      <c r="AE162" s="326"/>
      <c r="AF162" s="326"/>
      <c r="AG162" s="326"/>
      <c r="AH162" s="326"/>
      <c r="AI162" s="326"/>
      <c r="AJ162" s="326"/>
      <c r="AK162" s="326"/>
      <c r="AL162" s="326"/>
      <c r="AM162" s="326"/>
      <c r="AN162" s="326"/>
      <c r="AO162" s="326"/>
      <c r="AP162" s="326"/>
      <c r="AQ162" s="326"/>
      <c r="AR162" s="326"/>
    </row>
    <row r="163" spans="1:44" ht="12" customHeight="1" x14ac:dyDescent="0.3">
      <c r="A163" s="326"/>
      <c r="B163" s="326"/>
      <c r="C163" s="326"/>
      <c r="D163" s="326"/>
      <c r="E163" s="326"/>
      <c r="F163" s="326"/>
      <c r="G163" s="326"/>
      <c r="H163" s="327"/>
      <c r="I163" s="328"/>
      <c r="J163" s="327"/>
      <c r="K163" s="327"/>
      <c r="L163" s="327"/>
      <c r="M163" s="327"/>
      <c r="N163" s="327"/>
      <c r="O163" s="327"/>
      <c r="P163" s="327"/>
      <c r="Q163" s="327"/>
      <c r="R163" s="327"/>
      <c r="S163" s="327"/>
      <c r="T163" s="327"/>
      <c r="U163" s="327"/>
      <c r="V163" s="327"/>
      <c r="W163" s="327"/>
      <c r="X163" s="327"/>
      <c r="Y163" s="326"/>
      <c r="Z163" s="326"/>
      <c r="AA163" s="326"/>
      <c r="AB163" s="326"/>
      <c r="AC163" s="326"/>
      <c r="AD163" s="326"/>
      <c r="AE163" s="326"/>
      <c r="AF163" s="326"/>
      <c r="AG163" s="326"/>
      <c r="AH163" s="326"/>
      <c r="AI163" s="326"/>
      <c r="AJ163" s="326"/>
      <c r="AK163" s="326"/>
      <c r="AL163" s="326"/>
      <c r="AM163" s="326"/>
      <c r="AN163" s="326"/>
      <c r="AO163" s="326"/>
      <c r="AP163" s="326"/>
      <c r="AQ163" s="326"/>
      <c r="AR163" s="326"/>
    </row>
    <row r="164" spans="1:44" ht="12" customHeight="1" x14ac:dyDescent="0.3">
      <c r="A164" s="326"/>
      <c r="B164" s="326"/>
      <c r="C164" s="326"/>
      <c r="D164" s="326"/>
      <c r="E164" s="326"/>
      <c r="F164" s="326"/>
      <c r="G164" s="326"/>
      <c r="H164" s="327"/>
      <c r="I164" s="328"/>
      <c r="J164" s="327"/>
      <c r="K164" s="327"/>
      <c r="L164" s="327"/>
      <c r="M164" s="327"/>
      <c r="N164" s="327"/>
      <c r="O164" s="327"/>
      <c r="P164" s="327"/>
      <c r="Q164" s="327"/>
      <c r="R164" s="327"/>
      <c r="S164" s="327"/>
      <c r="T164" s="327"/>
      <c r="U164" s="327"/>
      <c r="V164" s="327"/>
      <c r="W164" s="327"/>
      <c r="X164" s="327"/>
      <c r="Y164" s="326"/>
      <c r="Z164" s="326"/>
      <c r="AA164" s="326"/>
      <c r="AB164" s="326"/>
      <c r="AC164" s="326"/>
      <c r="AD164" s="326"/>
      <c r="AE164" s="326"/>
      <c r="AF164" s="326"/>
      <c r="AG164" s="326"/>
      <c r="AH164" s="326"/>
      <c r="AI164" s="326"/>
      <c r="AJ164" s="326"/>
      <c r="AK164" s="326"/>
      <c r="AL164" s="326"/>
      <c r="AM164" s="326"/>
      <c r="AN164" s="326"/>
      <c r="AO164" s="326"/>
      <c r="AP164" s="326"/>
      <c r="AQ164" s="326"/>
      <c r="AR164" s="326"/>
    </row>
    <row r="165" spans="1:44" ht="12" customHeight="1" x14ac:dyDescent="0.3">
      <c r="A165" s="326"/>
      <c r="B165" s="326"/>
      <c r="C165" s="326"/>
      <c r="D165" s="326"/>
      <c r="E165" s="326"/>
      <c r="F165" s="326"/>
      <c r="G165" s="326"/>
      <c r="H165" s="327"/>
      <c r="I165" s="328"/>
      <c r="J165" s="327"/>
      <c r="K165" s="327"/>
      <c r="L165" s="327"/>
      <c r="M165" s="327"/>
      <c r="N165" s="327"/>
      <c r="O165" s="327"/>
      <c r="P165" s="327"/>
      <c r="Q165" s="327"/>
      <c r="R165" s="327"/>
      <c r="S165" s="327"/>
      <c r="T165" s="327"/>
      <c r="U165" s="327"/>
      <c r="V165" s="327"/>
      <c r="W165" s="327"/>
      <c r="X165" s="327"/>
      <c r="Y165" s="326"/>
      <c r="Z165" s="326"/>
      <c r="AA165" s="326"/>
      <c r="AB165" s="326"/>
      <c r="AC165" s="326"/>
      <c r="AD165" s="326"/>
      <c r="AE165" s="326"/>
      <c r="AF165" s="326"/>
      <c r="AG165" s="326"/>
      <c r="AH165" s="326"/>
      <c r="AI165" s="326"/>
      <c r="AJ165" s="326"/>
      <c r="AK165" s="326"/>
      <c r="AL165" s="326"/>
      <c r="AM165" s="326"/>
      <c r="AN165" s="326"/>
      <c r="AO165" s="326"/>
      <c r="AP165" s="326"/>
      <c r="AQ165" s="326"/>
      <c r="AR165" s="326"/>
    </row>
    <row r="166" spans="1:44" ht="12" customHeight="1" x14ac:dyDescent="0.3">
      <c r="A166" s="326"/>
      <c r="B166" s="326"/>
      <c r="C166" s="326"/>
      <c r="D166" s="326"/>
      <c r="E166" s="326"/>
      <c r="F166" s="326"/>
      <c r="G166" s="326"/>
      <c r="H166" s="327"/>
      <c r="I166" s="328"/>
      <c r="J166" s="327"/>
      <c r="K166" s="327"/>
      <c r="L166" s="327"/>
      <c r="M166" s="327"/>
      <c r="N166" s="327"/>
      <c r="O166" s="327"/>
      <c r="P166" s="327"/>
      <c r="Q166" s="327"/>
      <c r="R166" s="327"/>
      <c r="S166" s="327"/>
      <c r="T166" s="327"/>
      <c r="U166" s="327"/>
      <c r="V166" s="327"/>
      <c r="W166" s="327"/>
      <c r="X166" s="327"/>
      <c r="Y166" s="326"/>
      <c r="Z166" s="326"/>
      <c r="AA166" s="326"/>
      <c r="AB166" s="326"/>
      <c r="AC166" s="326"/>
      <c r="AD166" s="326"/>
      <c r="AE166" s="326"/>
      <c r="AF166" s="326"/>
      <c r="AG166" s="326"/>
      <c r="AH166" s="326"/>
      <c r="AI166" s="326"/>
      <c r="AJ166" s="326"/>
      <c r="AK166" s="326"/>
      <c r="AL166" s="326"/>
      <c r="AM166" s="326"/>
      <c r="AN166" s="326"/>
      <c r="AO166" s="326"/>
      <c r="AP166" s="326"/>
      <c r="AQ166" s="326"/>
      <c r="AR166" s="326"/>
    </row>
    <row r="167" spans="1:44" ht="12" customHeight="1" x14ac:dyDescent="0.3">
      <c r="A167" s="326"/>
      <c r="B167" s="326"/>
      <c r="C167" s="326"/>
      <c r="D167" s="326"/>
      <c r="E167" s="326"/>
      <c r="F167" s="326"/>
      <c r="G167" s="326"/>
      <c r="H167" s="327"/>
      <c r="I167" s="328"/>
      <c r="J167" s="327"/>
      <c r="K167" s="327"/>
      <c r="L167" s="327"/>
      <c r="M167" s="327"/>
      <c r="N167" s="327"/>
      <c r="O167" s="327"/>
      <c r="P167" s="327"/>
      <c r="Q167" s="327"/>
      <c r="R167" s="327"/>
      <c r="S167" s="327"/>
      <c r="T167" s="327"/>
      <c r="U167" s="327"/>
      <c r="V167" s="327"/>
      <c r="W167" s="327"/>
      <c r="X167" s="327"/>
      <c r="Y167" s="326"/>
      <c r="Z167" s="326"/>
      <c r="AA167" s="326"/>
      <c r="AB167" s="326"/>
      <c r="AC167" s="326"/>
      <c r="AD167" s="326"/>
      <c r="AE167" s="326"/>
      <c r="AF167" s="326"/>
      <c r="AG167" s="326"/>
      <c r="AH167" s="326"/>
      <c r="AI167" s="326"/>
      <c r="AJ167" s="326"/>
      <c r="AK167" s="326"/>
      <c r="AL167" s="326"/>
      <c r="AM167" s="326"/>
      <c r="AN167" s="326"/>
      <c r="AO167" s="326"/>
      <c r="AP167" s="326"/>
      <c r="AQ167" s="326"/>
      <c r="AR167" s="326"/>
    </row>
    <row r="168" spans="1:44" ht="12" customHeight="1" x14ac:dyDescent="0.3">
      <c r="A168" s="326"/>
      <c r="B168" s="326"/>
      <c r="C168" s="326"/>
      <c r="D168" s="326"/>
      <c r="E168" s="326"/>
      <c r="F168" s="326"/>
      <c r="G168" s="326"/>
      <c r="H168" s="327"/>
      <c r="I168" s="328"/>
      <c r="J168" s="327"/>
      <c r="K168" s="327"/>
      <c r="L168" s="327"/>
      <c r="M168" s="327"/>
      <c r="N168" s="327"/>
      <c r="O168" s="327"/>
      <c r="P168" s="327"/>
      <c r="Q168" s="327"/>
      <c r="R168" s="327"/>
      <c r="S168" s="327"/>
      <c r="T168" s="327"/>
      <c r="U168" s="327"/>
      <c r="V168" s="327"/>
      <c r="W168" s="327"/>
      <c r="X168" s="327"/>
      <c r="Y168" s="326"/>
      <c r="Z168" s="326"/>
      <c r="AA168" s="326"/>
      <c r="AB168" s="326"/>
      <c r="AC168" s="326"/>
      <c r="AD168" s="326"/>
      <c r="AE168" s="326"/>
      <c r="AF168" s="326"/>
      <c r="AG168" s="326"/>
      <c r="AH168" s="326"/>
      <c r="AI168" s="326"/>
      <c r="AJ168" s="326"/>
      <c r="AK168" s="326"/>
      <c r="AL168" s="326"/>
      <c r="AM168" s="326"/>
      <c r="AN168" s="326"/>
      <c r="AO168" s="326"/>
      <c r="AP168" s="326"/>
      <c r="AQ168" s="326"/>
      <c r="AR168" s="326"/>
    </row>
    <row r="169" spans="1:44" ht="12" customHeight="1" x14ac:dyDescent="0.3">
      <c r="A169" s="326"/>
      <c r="B169" s="326"/>
      <c r="C169" s="326"/>
      <c r="D169" s="326"/>
      <c r="E169" s="326"/>
      <c r="F169" s="326"/>
      <c r="G169" s="326"/>
      <c r="H169" s="327"/>
      <c r="I169" s="328"/>
      <c r="J169" s="327"/>
      <c r="K169" s="327"/>
      <c r="L169" s="327"/>
      <c r="M169" s="327"/>
      <c r="N169" s="327"/>
      <c r="O169" s="327"/>
      <c r="P169" s="327"/>
      <c r="Q169" s="327"/>
      <c r="R169" s="327"/>
      <c r="S169" s="327"/>
      <c r="T169" s="327"/>
      <c r="U169" s="327"/>
      <c r="V169" s="327"/>
      <c r="W169" s="327"/>
      <c r="X169" s="327"/>
      <c r="Y169" s="326"/>
      <c r="Z169" s="326"/>
      <c r="AA169" s="326"/>
      <c r="AB169" s="326"/>
      <c r="AC169" s="326"/>
      <c r="AD169" s="326"/>
      <c r="AE169" s="326"/>
      <c r="AF169" s="326"/>
      <c r="AG169" s="326"/>
      <c r="AH169" s="326"/>
      <c r="AI169" s="326"/>
      <c r="AJ169" s="326"/>
      <c r="AK169" s="326"/>
      <c r="AL169" s="326"/>
      <c r="AM169" s="326"/>
      <c r="AN169" s="326"/>
      <c r="AO169" s="326"/>
      <c r="AP169" s="326"/>
      <c r="AQ169" s="326"/>
      <c r="AR169" s="326"/>
    </row>
    <row r="170" spans="1:44" ht="12" customHeight="1" x14ac:dyDescent="0.3">
      <c r="A170" s="326"/>
      <c r="B170" s="326"/>
      <c r="C170" s="326"/>
      <c r="D170" s="326"/>
      <c r="E170" s="326"/>
      <c r="F170" s="326"/>
      <c r="G170" s="326"/>
      <c r="H170" s="327"/>
      <c r="I170" s="328"/>
      <c r="J170" s="327"/>
      <c r="K170" s="327"/>
      <c r="L170" s="327"/>
      <c r="M170" s="327"/>
      <c r="N170" s="327"/>
      <c r="O170" s="327"/>
      <c r="P170" s="327"/>
      <c r="Q170" s="327"/>
      <c r="R170" s="327"/>
      <c r="S170" s="327"/>
      <c r="T170" s="327"/>
      <c r="U170" s="327"/>
      <c r="V170" s="327"/>
      <c r="W170" s="327"/>
      <c r="X170" s="327"/>
      <c r="Y170" s="326"/>
      <c r="Z170" s="326"/>
      <c r="AA170" s="326"/>
      <c r="AB170" s="326"/>
      <c r="AC170" s="326"/>
      <c r="AD170" s="326"/>
      <c r="AE170" s="326"/>
      <c r="AF170" s="326"/>
      <c r="AG170" s="326"/>
      <c r="AH170" s="326"/>
      <c r="AI170" s="326"/>
      <c r="AJ170" s="326"/>
      <c r="AK170" s="326"/>
      <c r="AL170" s="326"/>
      <c r="AM170" s="326"/>
      <c r="AN170" s="326"/>
      <c r="AO170" s="326"/>
      <c r="AP170" s="326"/>
      <c r="AQ170" s="326"/>
      <c r="AR170" s="326"/>
    </row>
    <row r="171" spans="1:44" ht="12" customHeight="1" x14ac:dyDescent="0.3">
      <c r="A171" s="326"/>
      <c r="B171" s="326"/>
      <c r="C171" s="326"/>
      <c r="D171" s="326"/>
      <c r="E171" s="326"/>
      <c r="F171" s="326"/>
      <c r="G171" s="326"/>
      <c r="H171" s="327"/>
      <c r="I171" s="328"/>
      <c r="J171" s="327"/>
      <c r="K171" s="327"/>
      <c r="L171" s="327"/>
      <c r="M171" s="327"/>
      <c r="N171" s="327"/>
      <c r="O171" s="327"/>
      <c r="P171" s="327"/>
      <c r="Q171" s="327"/>
      <c r="R171" s="327"/>
      <c r="S171" s="327"/>
      <c r="T171" s="327"/>
      <c r="U171" s="327"/>
      <c r="V171" s="327"/>
      <c r="W171" s="327"/>
      <c r="X171" s="327"/>
      <c r="Y171" s="326"/>
      <c r="Z171" s="326"/>
      <c r="AA171" s="326"/>
      <c r="AB171" s="326"/>
      <c r="AC171" s="326"/>
      <c r="AD171" s="326"/>
      <c r="AE171" s="326"/>
      <c r="AF171" s="326"/>
      <c r="AG171" s="326"/>
      <c r="AH171" s="326"/>
      <c r="AI171" s="326"/>
      <c r="AJ171" s="326"/>
      <c r="AK171" s="326"/>
      <c r="AL171" s="326"/>
      <c r="AM171" s="326"/>
      <c r="AN171" s="326"/>
      <c r="AO171" s="326"/>
      <c r="AP171" s="326"/>
      <c r="AQ171" s="326"/>
      <c r="AR171" s="326"/>
    </row>
    <row r="172" spans="1:44" ht="12" customHeight="1" x14ac:dyDescent="0.3">
      <c r="A172" s="326"/>
      <c r="B172" s="326"/>
      <c r="C172" s="326"/>
      <c r="D172" s="326"/>
      <c r="E172" s="326"/>
      <c r="F172" s="326"/>
      <c r="G172" s="326"/>
      <c r="H172" s="327"/>
      <c r="I172" s="328"/>
      <c r="J172" s="327"/>
      <c r="K172" s="327"/>
      <c r="L172" s="327"/>
      <c r="M172" s="327"/>
      <c r="N172" s="327"/>
      <c r="O172" s="327"/>
      <c r="P172" s="327"/>
      <c r="Q172" s="327"/>
      <c r="R172" s="327"/>
      <c r="S172" s="327"/>
      <c r="T172" s="327"/>
      <c r="U172" s="327"/>
      <c r="V172" s="327"/>
      <c r="W172" s="327"/>
      <c r="X172" s="327"/>
      <c r="Y172" s="326"/>
      <c r="Z172" s="326"/>
      <c r="AA172" s="326"/>
      <c r="AB172" s="326"/>
      <c r="AC172" s="326"/>
      <c r="AD172" s="326"/>
      <c r="AE172" s="326"/>
      <c r="AF172" s="326"/>
      <c r="AG172" s="326"/>
      <c r="AH172" s="326"/>
      <c r="AI172" s="326"/>
      <c r="AJ172" s="326"/>
      <c r="AK172" s="326"/>
      <c r="AL172" s="326"/>
      <c r="AM172" s="326"/>
      <c r="AN172" s="326"/>
      <c r="AO172" s="326"/>
      <c r="AP172" s="326"/>
      <c r="AQ172" s="326"/>
      <c r="AR172" s="326"/>
    </row>
    <row r="173" spans="1:44" ht="12" customHeight="1" x14ac:dyDescent="0.3">
      <c r="A173" s="326"/>
      <c r="B173" s="326"/>
      <c r="C173" s="326"/>
      <c r="D173" s="326"/>
      <c r="E173" s="326"/>
      <c r="F173" s="326"/>
      <c r="G173" s="326"/>
      <c r="H173" s="327"/>
      <c r="I173" s="328"/>
      <c r="J173" s="327"/>
      <c r="K173" s="327"/>
      <c r="L173" s="327"/>
      <c r="M173" s="327"/>
      <c r="N173" s="327"/>
      <c r="O173" s="327"/>
      <c r="P173" s="327"/>
      <c r="Q173" s="327"/>
      <c r="R173" s="327"/>
      <c r="S173" s="327"/>
      <c r="T173" s="327"/>
      <c r="U173" s="327"/>
      <c r="V173" s="327"/>
      <c r="W173" s="327"/>
      <c r="X173" s="327"/>
      <c r="Y173" s="326"/>
      <c r="Z173" s="326"/>
      <c r="AA173" s="326"/>
      <c r="AB173" s="326"/>
      <c r="AC173" s="326"/>
      <c r="AD173" s="326"/>
      <c r="AE173" s="326"/>
      <c r="AF173" s="326"/>
      <c r="AG173" s="326"/>
      <c r="AH173" s="326"/>
      <c r="AI173" s="326"/>
      <c r="AJ173" s="326"/>
      <c r="AK173" s="326"/>
      <c r="AL173" s="326"/>
      <c r="AM173" s="326"/>
      <c r="AN173" s="326"/>
      <c r="AO173" s="326"/>
      <c r="AP173" s="326"/>
      <c r="AQ173" s="326"/>
      <c r="AR173" s="326"/>
    </row>
    <row r="174" spans="1:44" ht="12" customHeight="1" x14ac:dyDescent="0.3">
      <c r="A174" s="326"/>
      <c r="B174" s="326"/>
      <c r="C174" s="326"/>
      <c r="D174" s="326"/>
      <c r="E174" s="326"/>
      <c r="F174" s="326"/>
      <c r="G174" s="326"/>
      <c r="H174" s="327"/>
      <c r="I174" s="328"/>
      <c r="J174" s="327"/>
      <c r="K174" s="327"/>
      <c r="L174" s="327"/>
      <c r="M174" s="327"/>
      <c r="N174" s="327"/>
      <c r="O174" s="327"/>
      <c r="P174" s="327"/>
      <c r="Q174" s="327"/>
      <c r="R174" s="327"/>
      <c r="S174" s="327"/>
      <c r="T174" s="327"/>
      <c r="U174" s="327"/>
      <c r="V174" s="327"/>
      <c r="W174" s="327"/>
      <c r="X174" s="327"/>
      <c r="Y174" s="326"/>
      <c r="Z174" s="326"/>
      <c r="AA174" s="326"/>
      <c r="AB174" s="326"/>
      <c r="AC174" s="326"/>
      <c r="AD174" s="326"/>
      <c r="AE174" s="326"/>
      <c r="AF174" s="326"/>
      <c r="AG174" s="326"/>
      <c r="AH174" s="326"/>
      <c r="AI174" s="326"/>
      <c r="AJ174" s="326"/>
      <c r="AK174" s="326"/>
      <c r="AL174" s="326"/>
      <c r="AM174" s="326"/>
      <c r="AN174" s="326"/>
      <c r="AO174" s="326"/>
      <c r="AP174" s="326"/>
      <c r="AQ174" s="326"/>
      <c r="AR174" s="326"/>
    </row>
    <row r="175" spans="1:44" ht="12" customHeight="1" x14ac:dyDescent="0.3">
      <c r="A175" s="326"/>
      <c r="B175" s="326"/>
      <c r="C175" s="326"/>
      <c r="D175" s="326"/>
      <c r="E175" s="326"/>
      <c r="F175" s="326"/>
      <c r="G175" s="326"/>
      <c r="H175" s="327"/>
      <c r="I175" s="328"/>
      <c r="J175" s="327"/>
      <c r="K175" s="327"/>
      <c r="L175" s="327"/>
      <c r="M175" s="327"/>
      <c r="N175" s="327"/>
      <c r="O175" s="327"/>
      <c r="P175" s="327"/>
      <c r="Q175" s="327"/>
      <c r="R175" s="327"/>
      <c r="S175" s="327"/>
      <c r="T175" s="327"/>
      <c r="U175" s="327"/>
      <c r="V175" s="327"/>
      <c r="W175" s="327"/>
      <c r="X175" s="327"/>
      <c r="Y175" s="326"/>
      <c r="Z175" s="326"/>
      <c r="AA175" s="326"/>
      <c r="AB175" s="326"/>
      <c r="AC175" s="326"/>
      <c r="AD175" s="326"/>
      <c r="AE175" s="326"/>
      <c r="AF175" s="326"/>
      <c r="AG175" s="326"/>
      <c r="AH175" s="326"/>
      <c r="AI175" s="326"/>
      <c r="AJ175" s="326"/>
      <c r="AK175" s="326"/>
      <c r="AL175" s="326"/>
      <c r="AM175" s="326"/>
      <c r="AN175" s="326"/>
      <c r="AO175" s="326"/>
      <c r="AP175" s="326"/>
      <c r="AQ175" s="326"/>
      <c r="AR175" s="326"/>
    </row>
    <row r="176" spans="1:44" ht="12" customHeight="1" x14ac:dyDescent="0.3">
      <c r="A176" s="326"/>
      <c r="B176" s="326"/>
      <c r="C176" s="326"/>
      <c r="D176" s="326"/>
      <c r="E176" s="326"/>
      <c r="F176" s="326"/>
      <c r="G176" s="326"/>
      <c r="H176" s="327"/>
      <c r="I176" s="328"/>
      <c r="J176" s="327"/>
      <c r="K176" s="327"/>
      <c r="L176" s="327"/>
      <c r="M176" s="327"/>
      <c r="N176" s="327"/>
      <c r="O176" s="327"/>
      <c r="P176" s="327"/>
      <c r="Q176" s="327"/>
      <c r="R176" s="327"/>
      <c r="S176" s="327"/>
      <c r="T176" s="327"/>
      <c r="U176" s="327"/>
      <c r="V176" s="327"/>
      <c r="W176" s="327"/>
      <c r="X176" s="327"/>
      <c r="Y176" s="326"/>
      <c r="Z176" s="326"/>
      <c r="AA176" s="326"/>
      <c r="AB176" s="326"/>
      <c r="AC176" s="326"/>
      <c r="AD176" s="326"/>
      <c r="AE176" s="326"/>
      <c r="AF176" s="326"/>
      <c r="AG176" s="326"/>
      <c r="AH176" s="326"/>
      <c r="AI176" s="326"/>
      <c r="AJ176" s="326"/>
      <c r="AK176" s="326"/>
      <c r="AL176" s="326"/>
      <c r="AM176" s="326"/>
      <c r="AN176" s="326"/>
      <c r="AO176" s="326"/>
      <c r="AP176" s="326"/>
      <c r="AQ176" s="326"/>
      <c r="AR176" s="326"/>
    </row>
    <row r="177" spans="1:44" ht="12" customHeight="1" x14ac:dyDescent="0.3">
      <c r="A177" s="326"/>
      <c r="B177" s="326"/>
      <c r="C177" s="326"/>
      <c r="D177" s="326"/>
      <c r="E177" s="326"/>
      <c r="F177" s="326"/>
      <c r="G177" s="326"/>
      <c r="H177" s="327"/>
      <c r="I177" s="328"/>
      <c r="J177" s="327"/>
      <c r="K177" s="327"/>
      <c r="L177" s="327"/>
      <c r="M177" s="327"/>
      <c r="N177" s="327"/>
      <c r="O177" s="327"/>
      <c r="P177" s="327"/>
      <c r="Q177" s="327"/>
      <c r="R177" s="327"/>
      <c r="S177" s="327"/>
      <c r="T177" s="327"/>
      <c r="U177" s="327"/>
      <c r="V177" s="327"/>
      <c r="W177" s="327"/>
      <c r="X177" s="327"/>
      <c r="Y177" s="326"/>
      <c r="Z177" s="326"/>
      <c r="AA177" s="326"/>
      <c r="AB177" s="326"/>
      <c r="AC177" s="326"/>
      <c r="AD177" s="326"/>
      <c r="AE177" s="326"/>
      <c r="AF177" s="326"/>
      <c r="AG177" s="326"/>
      <c r="AH177" s="326"/>
      <c r="AI177" s="326"/>
      <c r="AJ177" s="326"/>
      <c r="AK177" s="326"/>
      <c r="AL177" s="326"/>
      <c r="AM177" s="326"/>
      <c r="AN177" s="326"/>
      <c r="AO177" s="326"/>
      <c r="AP177" s="326"/>
      <c r="AQ177" s="326"/>
      <c r="AR177" s="326"/>
    </row>
    <row r="178" spans="1:44" ht="12" customHeight="1" x14ac:dyDescent="0.3">
      <c r="A178" s="326"/>
      <c r="B178" s="326"/>
      <c r="C178" s="326"/>
      <c r="D178" s="326"/>
      <c r="E178" s="326"/>
      <c r="F178" s="326"/>
      <c r="G178" s="326"/>
      <c r="H178" s="327"/>
      <c r="I178" s="328"/>
      <c r="J178" s="327"/>
      <c r="K178" s="327"/>
      <c r="L178" s="327"/>
      <c r="M178" s="327"/>
      <c r="N178" s="327"/>
      <c r="O178" s="327"/>
      <c r="P178" s="327"/>
      <c r="Q178" s="327"/>
      <c r="R178" s="327"/>
      <c r="S178" s="327"/>
      <c r="T178" s="327"/>
      <c r="U178" s="327"/>
      <c r="V178" s="327"/>
      <c r="W178" s="327"/>
      <c r="X178" s="327"/>
      <c r="Y178" s="326"/>
      <c r="Z178" s="326"/>
      <c r="AA178" s="326"/>
      <c r="AB178" s="326"/>
      <c r="AC178" s="326"/>
      <c r="AD178" s="326"/>
      <c r="AE178" s="326"/>
      <c r="AF178" s="326"/>
      <c r="AG178" s="326"/>
      <c r="AH178" s="326"/>
      <c r="AI178" s="326"/>
      <c r="AJ178" s="326"/>
      <c r="AK178" s="326"/>
      <c r="AL178" s="326"/>
      <c r="AM178" s="326"/>
      <c r="AN178" s="326"/>
      <c r="AO178" s="326"/>
      <c r="AP178" s="326"/>
      <c r="AQ178" s="326"/>
      <c r="AR178" s="326"/>
    </row>
    <row r="179" spans="1:44" ht="12" customHeight="1" x14ac:dyDescent="0.3">
      <c r="A179" s="326"/>
      <c r="B179" s="326"/>
      <c r="C179" s="326"/>
      <c r="D179" s="326"/>
      <c r="E179" s="326"/>
      <c r="F179" s="326"/>
      <c r="G179" s="326"/>
      <c r="H179" s="327"/>
      <c r="I179" s="328"/>
      <c r="J179" s="327"/>
      <c r="K179" s="327"/>
      <c r="L179" s="327"/>
      <c r="M179" s="327"/>
      <c r="N179" s="327"/>
      <c r="O179" s="327"/>
      <c r="P179" s="327"/>
      <c r="Q179" s="327"/>
      <c r="R179" s="327"/>
      <c r="S179" s="327"/>
      <c r="T179" s="327"/>
      <c r="U179" s="327"/>
      <c r="V179" s="327"/>
      <c r="W179" s="327"/>
      <c r="X179" s="327"/>
      <c r="Y179" s="326"/>
      <c r="Z179" s="326"/>
      <c r="AA179" s="326"/>
      <c r="AB179" s="326"/>
      <c r="AC179" s="326"/>
      <c r="AD179" s="326"/>
      <c r="AE179" s="326"/>
      <c r="AF179" s="326"/>
      <c r="AG179" s="326"/>
      <c r="AH179" s="326"/>
      <c r="AI179" s="326"/>
      <c r="AJ179" s="326"/>
      <c r="AK179" s="326"/>
      <c r="AL179" s="326"/>
      <c r="AM179" s="326"/>
      <c r="AN179" s="326"/>
      <c r="AO179" s="326"/>
      <c r="AP179" s="326"/>
      <c r="AQ179" s="326"/>
      <c r="AR179" s="326"/>
    </row>
    <row r="180" spans="1:44" ht="12" customHeight="1" x14ac:dyDescent="0.3">
      <c r="A180" s="326"/>
      <c r="B180" s="326"/>
      <c r="C180" s="326"/>
      <c r="D180" s="326"/>
      <c r="E180" s="326"/>
      <c r="F180" s="326"/>
      <c r="G180" s="326"/>
      <c r="H180" s="327"/>
      <c r="I180" s="328"/>
      <c r="J180" s="327"/>
      <c r="K180" s="327"/>
      <c r="L180" s="327"/>
      <c r="M180" s="327"/>
      <c r="N180" s="327"/>
      <c r="O180" s="327"/>
      <c r="P180" s="327"/>
      <c r="Q180" s="327"/>
      <c r="R180" s="327"/>
      <c r="S180" s="327"/>
      <c r="T180" s="327"/>
      <c r="U180" s="327"/>
      <c r="V180" s="327"/>
      <c r="W180" s="327"/>
      <c r="X180" s="327"/>
      <c r="Y180" s="326"/>
      <c r="Z180" s="326"/>
      <c r="AA180" s="326"/>
      <c r="AB180" s="326"/>
      <c r="AC180" s="326"/>
      <c r="AD180" s="326"/>
      <c r="AE180" s="326"/>
      <c r="AF180" s="326"/>
      <c r="AG180" s="326"/>
      <c r="AH180" s="326"/>
      <c r="AI180" s="326"/>
      <c r="AJ180" s="326"/>
      <c r="AK180" s="326"/>
      <c r="AL180" s="326"/>
      <c r="AM180" s="326"/>
      <c r="AN180" s="326"/>
      <c r="AO180" s="326"/>
      <c r="AP180" s="326"/>
      <c r="AQ180" s="326"/>
      <c r="AR180" s="326"/>
    </row>
    <row r="181" spans="1:44" ht="12" customHeight="1" x14ac:dyDescent="0.3">
      <c r="A181" s="326"/>
      <c r="B181" s="326"/>
      <c r="C181" s="326"/>
      <c r="D181" s="326"/>
      <c r="E181" s="326"/>
      <c r="F181" s="326"/>
      <c r="G181" s="326"/>
      <c r="H181" s="327"/>
      <c r="I181" s="328"/>
      <c r="J181" s="327"/>
      <c r="K181" s="327"/>
      <c r="L181" s="327"/>
      <c r="M181" s="327"/>
      <c r="N181" s="327"/>
      <c r="O181" s="327"/>
      <c r="P181" s="327"/>
      <c r="Q181" s="327"/>
      <c r="R181" s="327"/>
      <c r="S181" s="327"/>
      <c r="T181" s="327"/>
      <c r="U181" s="327"/>
      <c r="V181" s="327"/>
      <c r="W181" s="327"/>
      <c r="X181" s="327"/>
      <c r="Y181" s="326"/>
      <c r="Z181" s="326"/>
      <c r="AA181" s="326"/>
      <c r="AB181" s="326"/>
      <c r="AC181" s="326"/>
      <c r="AD181" s="326"/>
      <c r="AE181" s="326"/>
      <c r="AF181" s="326"/>
      <c r="AG181" s="326"/>
      <c r="AH181" s="326"/>
      <c r="AI181" s="326"/>
      <c r="AJ181" s="326"/>
      <c r="AK181" s="326"/>
      <c r="AL181" s="326"/>
      <c r="AM181" s="326"/>
      <c r="AN181" s="326"/>
      <c r="AO181" s="326"/>
      <c r="AP181" s="326"/>
      <c r="AQ181" s="326"/>
      <c r="AR181" s="326"/>
    </row>
    <row r="182" spans="1:44" ht="12" customHeight="1" x14ac:dyDescent="0.3">
      <c r="A182" s="326"/>
      <c r="B182" s="326"/>
      <c r="C182" s="326"/>
      <c r="D182" s="326"/>
      <c r="E182" s="326"/>
      <c r="F182" s="326"/>
      <c r="G182" s="326"/>
      <c r="H182" s="327"/>
      <c r="I182" s="328"/>
      <c r="J182" s="327"/>
      <c r="K182" s="327"/>
      <c r="L182" s="327"/>
      <c r="M182" s="327"/>
      <c r="N182" s="327"/>
      <c r="O182" s="327"/>
      <c r="P182" s="327"/>
      <c r="Q182" s="327"/>
      <c r="R182" s="327"/>
      <c r="S182" s="327"/>
      <c r="T182" s="327"/>
      <c r="U182" s="327"/>
      <c r="V182" s="327"/>
      <c r="W182" s="327"/>
      <c r="X182" s="327"/>
      <c r="Y182" s="326"/>
      <c r="Z182" s="326"/>
      <c r="AA182" s="326"/>
      <c r="AB182" s="326"/>
      <c r="AC182" s="326"/>
      <c r="AD182" s="326"/>
      <c r="AE182" s="326"/>
      <c r="AF182" s="326"/>
      <c r="AG182" s="326"/>
      <c r="AH182" s="326"/>
      <c r="AI182" s="326"/>
      <c r="AJ182" s="326"/>
      <c r="AK182" s="326"/>
      <c r="AL182" s="326"/>
      <c r="AM182" s="326"/>
      <c r="AN182" s="326"/>
      <c r="AO182" s="326"/>
      <c r="AP182" s="326"/>
      <c r="AQ182" s="326"/>
      <c r="AR182" s="326"/>
    </row>
    <row r="183" spans="1:44" ht="12" customHeight="1" x14ac:dyDescent="0.3">
      <c r="A183" s="326"/>
      <c r="B183" s="326"/>
      <c r="C183" s="326"/>
      <c r="D183" s="326"/>
      <c r="E183" s="326"/>
      <c r="F183" s="326"/>
      <c r="G183" s="326"/>
      <c r="H183" s="327"/>
      <c r="I183" s="328"/>
      <c r="J183" s="327"/>
      <c r="K183" s="327"/>
      <c r="L183" s="327"/>
      <c r="M183" s="327"/>
      <c r="N183" s="327"/>
      <c r="O183" s="327"/>
      <c r="P183" s="327"/>
      <c r="Q183" s="327"/>
      <c r="R183" s="327"/>
      <c r="S183" s="327"/>
      <c r="T183" s="327"/>
      <c r="U183" s="327"/>
      <c r="V183" s="327"/>
      <c r="W183" s="327"/>
      <c r="X183" s="327"/>
      <c r="Y183" s="326"/>
      <c r="Z183" s="326"/>
      <c r="AA183" s="326"/>
      <c r="AB183" s="326"/>
      <c r="AC183" s="326"/>
      <c r="AD183" s="326"/>
      <c r="AE183" s="326"/>
      <c r="AF183" s="326"/>
      <c r="AG183" s="326"/>
      <c r="AH183" s="326"/>
      <c r="AI183" s="326"/>
      <c r="AJ183" s="326"/>
      <c r="AK183" s="326"/>
      <c r="AL183" s="326"/>
      <c r="AM183" s="326"/>
      <c r="AN183" s="326"/>
      <c r="AO183" s="326"/>
      <c r="AP183" s="326"/>
      <c r="AQ183" s="326"/>
      <c r="AR183" s="326"/>
    </row>
    <row r="184" spans="1:44" ht="12" customHeight="1" x14ac:dyDescent="0.3">
      <c r="A184" s="326"/>
      <c r="B184" s="326"/>
      <c r="C184" s="326"/>
      <c r="D184" s="326"/>
      <c r="E184" s="326"/>
      <c r="F184" s="326"/>
      <c r="G184" s="326"/>
      <c r="H184" s="327"/>
      <c r="I184" s="328"/>
      <c r="J184" s="327"/>
      <c r="K184" s="327"/>
      <c r="L184" s="327"/>
      <c r="M184" s="327"/>
      <c r="N184" s="327"/>
      <c r="O184" s="327"/>
      <c r="P184" s="327"/>
      <c r="Q184" s="327"/>
      <c r="R184" s="327"/>
      <c r="S184" s="327"/>
      <c r="T184" s="327"/>
      <c r="U184" s="327"/>
      <c r="V184" s="327"/>
      <c r="W184" s="327"/>
      <c r="X184" s="327"/>
      <c r="Y184" s="326"/>
      <c r="Z184" s="326"/>
      <c r="AA184" s="326"/>
      <c r="AB184" s="326"/>
      <c r="AC184" s="326"/>
      <c r="AD184" s="326"/>
      <c r="AE184" s="326"/>
      <c r="AF184" s="326"/>
      <c r="AG184" s="326"/>
      <c r="AH184" s="326"/>
      <c r="AI184" s="326"/>
      <c r="AJ184" s="326"/>
      <c r="AK184" s="326"/>
      <c r="AL184" s="326"/>
      <c r="AM184" s="326"/>
      <c r="AN184" s="326"/>
      <c r="AO184" s="326"/>
      <c r="AP184" s="326"/>
      <c r="AQ184" s="326"/>
      <c r="AR184" s="326"/>
    </row>
    <row r="185" spans="1:44" ht="12" customHeight="1" x14ac:dyDescent="0.3">
      <c r="A185" s="326"/>
      <c r="B185" s="326"/>
      <c r="C185" s="326"/>
      <c r="D185" s="326"/>
      <c r="E185" s="326"/>
      <c r="F185" s="326"/>
      <c r="G185" s="326"/>
      <c r="H185" s="327"/>
      <c r="I185" s="328"/>
      <c r="J185" s="327"/>
      <c r="K185" s="327"/>
      <c r="L185" s="327"/>
      <c r="M185" s="327"/>
      <c r="N185" s="327"/>
      <c r="O185" s="327"/>
      <c r="P185" s="327"/>
      <c r="Q185" s="327"/>
      <c r="R185" s="327"/>
      <c r="S185" s="327"/>
      <c r="T185" s="327"/>
      <c r="U185" s="327"/>
      <c r="V185" s="327"/>
      <c r="W185" s="327"/>
      <c r="X185" s="327"/>
      <c r="Y185" s="326"/>
      <c r="Z185" s="326"/>
      <c r="AA185" s="326"/>
      <c r="AB185" s="326"/>
      <c r="AC185" s="326"/>
      <c r="AD185" s="326"/>
      <c r="AE185" s="326"/>
      <c r="AF185" s="326"/>
      <c r="AG185" s="326"/>
      <c r="AH185" s="326"/>
      <c r="AI185" s="326"/>
      <c r="AJ185" s="326"/>
      <c r="AK185" s="326"/>
      <c r="AL185" s="326"/>
      <c r="AM185" s="326"/>
      <c r="AN185" s="326"/>
      <c r="AO185" s="326"/>
      <c r="AP185" s="326"/>
      <c r="AQ185" s="326"/>
      <c r="AR185" s="326"/>
    </row>
    <row r="186" spans="1:44" ht="12" customHeight="1" x14ac:dyDescent="0.3">
      <c r="A186" s="326"/>
      <c r="B186" s="326"/>
      <c r="C186" s="326"/>
      <c r="D186" s="326"/>
      <c r="E186" s="326"/>
      <c r="F186" s="326"/>
      <c r="G186" s="326"/>
      <c r="H186" s="327"/>
      <c r="I186" s="328"/>
      <c r="J186" s="327"/>
      <c r="K186" s="327"/>
      <c r="L186" s="327"/>
      <c r="M186" s="327"/>
      <c r="N186" s="327"/>
      <c r="O186" s="327"/>
      <c r="P186" s="327"/>
      <c r="Q186" s="327"/>
      <c r="R186" s="327"/>
      <c r="S186" s="327"/>
      <c r="T186" s="327"/>
      <c r="U186" s="327"/>
      <c r="V186" s="327"/>
      <c r="W186" s="327"/>
      <c r="X186" s="327"/>
      <c r="Y186" s="326"/>
      <c r="Z186" s="326"/>
      <c r="AA186" s="326"/>
      <c r="AB186" s="326"/>
      <c r="AC186" s="326"/>
      <c r="AD186" s="326"/>
      <c r="AE186" s="326"/>
      <c r="AF186" s="326"/>
      <c r="AG186" s="326"/>
      <c r="AH186" s="326"/>
      <c r="AI186" s="326"/>
      <c r="AJ186" s="326"/>
      <c r="AK186" s="326"/>
      <c r="AL186" s="326"/>
      <c r="AM186" s="326"/>
      <c r="AN186" s="326"/>
      <c r="AO186" s="326"/>
      <c r="AP186" s="326"/>
      <c r="AQ186" s="326"/>
      <c r="AR186" s="326"/>
    </row>
    <row r="187" spans="1:44" ht="12" customHeight="1" x14ac:dyDescent="0.3">
      <c r="A187" s="326"/>
      <c r="B187" s="326"/>
      <c r="C187" s="326"/>
      <c r="D187" s="326"/>
      <c r="E187" s="326"/>
      <c r="F187" s="326"/>
      <c r="G187" s="326"/>
      <c r="H187" s="327"/>
      <c r="I187" s="328"/>
      <c r="J187" s="327"/>
      <c r="K187" s="327"/>
      <c r="L187" s="327"/>
      <c r="M187" s="327"/>
      <c r="N187" s="327"/>
      <c r="O187" s="327"/>
      <c r="P187" s="327"/>
      <c r="Q187" s="327"/>
      <c r="R187" s="327"/>
      <c r="S187" s="327"/>
      <c r="T187" s="327"/>
      <c r="U187" s="327"/>
      <c r="V187" s="327"/>
      <c r="W187" s="327"/>
      <c r="X187" s="327"/>
      <c r="Y187" s="326"/>
      <c r="Z187" s="326"/>
      <c r="AA187" s="326"/>
      <c r="AB187" s="326"/>
      <c r="AC187" s="326"/>
      <c r="AD187" s="326"/>
      <c r="AE187" s="326"/>
      <c r="AF187" s="326"/>
      <c r="AG187" s="326"/>
      <c r="AH187" s="326"/>
      <c r="AI187" s="326"/>
      <c r="AJ187" s="326"/>
      <c r="AK187" s="326"/>
      <c r="AL187" s="326"/>
      <c r="AM187" s="326"/>
      <c r="AN187" s="326"/>
      <c r="AO187" s="326"/>
      <c r="AP187" s="326"/>
      <c r="AQ187" s="326"/>
      <c r="AR187" s="326"/>
    </row>
    <row r="188" spans="1:44" ht="12" customHeight="1" x14ac:dyDescent="0.3">
      <c r="A188" s="326"/>
      <c r="B188" s="326"/>
      <c r="C188" s="326"/>
      <c r="D188" s="326"/>
      <c r="E188" s="326"/>
      <c r="F188" s="326"/>
      <c r="G188" s="326"/>
      <c r="H188" s="327"/>
      <c r="I188" s="328"/>
      <c r="J188" s="327"/>
      <c r="K188" s="327"/>
      <c r="L188" s="327"/>
      <c r="M188" s="327"/>
      <c r="N188" s="327"/>
      <c r="O188" s="327"/>
      <c r="P188" s="327"/>
      <c r="Q188" s="327"/>
      <c r="R188" s="327"/>
      <c r="S188" s="327"/>
      <c r="T188" s="327"/>
      <c r="U188" s="327"/>
      <c r="V188" s="327"/>
      <c r="W188" s="327"/>
      <c r="X188" s="327"/>
      <c r="Y188" s="326"/>
      <c r="Z188" s="326"/>
      <c r="AA188" s="326"/>
      <c r="AB188" s="326"/>
      <c r="AC188" s="326"/>
      <c r="AD188" s="326"/>
      <c r="AE188" s="326"/>
      <c r="AF188" s="326"/>
      <c r="AG188" s="326"/>
      <c r="AH188" s="326"/>
      <c r="AI188" s="326"/>
      <c r="AJ188" s="326"/>
      <c r="AK188" s="326"/>
      <c r="AL188" s="326"/>
      <c r="AM188" s="326"/>
      <c r="AN188" s="326"/>
      <c r="AO188" s="326"/>
      <c r="AP188" s="326"/>
      <c r="AQ188" s="326"/>
      <c r="AR188" s="326"/>
    </row>
    <row r="189" spans="1:44" ht="12" customHeight="1" x14ac:dyDescent="0.3">
      <c r="A189" s="326"/>
      <c r="B189" s="326"/>
      <c r="C189" s="326"/>
      <c r="D189" s="326"/>
      <c r="E189" s="326"/>
      <c r="F189" s="326"/>
      <c r="G189" s="326"/>
      <c r="H189" s="327"/>
      <c r="I189" s="328"/>
      <c r="J189" s="327"/>
      <c r="K189" s="327"/>
      <c r="L189" s="327"/>
      <c r="M189" s="327"/>
      <c r="N189" s="327"/>
      <c r="O189" s="327"/>
      <c r="P189" s="327"/>
      <c r="Q189" s="327"/>
      <c r="R189" s="327"/>
      <c r="S189" s="327"/>
      <c r="T189" s="327"/>
      <c r="U189" s="327"/>
      <c r="V189" s="327"/>
      <c r="W189" s="327"/>
      <c r="X189" s="327"/>
      <c r="Y189" s="326"/>
      <c r="Z189" s="326"/>
      <c r="AA189" s="326"/>
      <c r="AB189" s="326"/>
      <c r="AC189" s="326"/>
      <c r="AD189" s="326"/>
      <c r="AE189" s="326"/>
      <c r="AF189" s="326"/>
      <c r="AG189" s="326"/>
      <c r="AH189" s="326"/>
      <c r="AI189" s="326"/>
      <c r="AJ189" s="326"/>
      <c r="AK189" s="326"/>
      <c r="AL189" s="326"/>
      <c r="AM189" s="326"/>
      <c r="AN189" s="326"/>
      <c r="AO189" s="326"/>
      <c r="AP189" s="326"/>
      <c r="AQ189" s="326"/>
      <c r="AR189" s="326"/>
    </row>
    <row r="190" spans="1:44" ht="12" customHeight="1" x14ac:dyDescent="0.3">
      <c r="A190" s="326"/>
      <c r="B190" s="326"/>
      <c r="C190" s="326"/>
      <c r="D190" s="326"/>
      <c r="E190" s="326"/>
      <c r="F190" s="326"/>
      <c r="G190" s="326"/>
      <c r="H190" s="327"/>
      <c r="I190" s="328"/>
      <c r="J190" s="327"/>
      <c r="K190" s="327"/>
      <c r="L190" s="327"/>
      <c r="M190" s="327"/>
      <c r="N190" s="327"/>
      <c r="O190" s="327"/>
      <c r="P190" s="327"/>
      <c r="Q190" s="327"/>
      <c r="R190" s="327"/>
      <c r="S190" s="327"/>
      <c r="T190" s="327"/>
      <c r="U190" s="327"/>
      <c r="V190" s="327"/>
      <c r="W190" s="327"/>
      <c r="X190" s="327"/>
      <c r="Y190" s="326"/>
      <c r="Z190" s="326"/>
      <c r="AA190" s="326"/>
      <c r="AB190" s="326"/>
      <c r="AC190" s="326"/>
      <c r="AD190" s="326"/>
      <c r="AE190" s="326"/>
      <c r="AF190" s="326"/>
      <c r="AG190" s="326"/>
      <c r="AH190" s="326"/>
      <c r="AI190" s="326"/>
      <c r="AJ190" s="326"/>
      <c r="AK190" s="326"/>
      <c r="AL190" s="326"/>
      <c r="AM190" s="326"/>
      <c r="AN190" s="326"/>
      <c r="AO190" s="326"/>
      <c r="AP190" s="326"/>
      <c r="AQ190" s="326"/>
      <c r="AR190" s="326"/>
    </row>
    <row r="191" spans="1:44" ht="12" customHeight="1" x14ac:dyDescent="0.3">
      <c r="A191" s="326"/>
      <c r="B191" s="326"/>
      <c r="C191" s="326"/>
      <c r="D191" s="326"/>
      <c r="E191" s="326"/>
      <c r="F191" s="326"/>
      <c r="G191" s="326"/>
      <c r="H191" s="327"/>
      <c r="I191" s="328"/>
      <c r="J191" s="327"/>
      <c r="K191" s="327"/>
      <c r="L191" s="327"/>
      <c r="M191" s="327"/>
      <c r="N191" s="327"/>
      <c r="O191" s="327"/>
      <c r="P191" s="327"/>
      <c r="Q191" s="327"/>
      <c r="R191" s="327"/>
      <c r="S191" s="327"/>
      <c r="T191" s="327"/>
      <c r="U191" s="327"/>
      <c r="V191" s="327"/>
      <c r="W191" s="327"/>
      <c r="X191" s="327"/>
      <c r="Y191" s="326"/>
      <c r="Z191" s="326"/>
      <c r="AA191" s="326"/>
      <c r="AB191" s="326"/>
      <c r="AC191" s="326"/>
      <c r="AD191" s="326"/>
      <c r="AE191" s="326"/>
      <c r="AF191" s="326"/>
      <c r="AG191" s="326"/>
      <c r="AH191" s="326"/>
      <c r="AI191" s="326"/>
      <c r="AJ191" s="326"/>
      <c r="AK191" s="326"/>
      <c r="AL191" s="326"/>
      <c r="AM191" s="326"/>
      <c r="AN191" s="326"/>
      <c r="AO191" s="326"/>
      <c r="AP191" s="326"/>
      <c r="AQ191" s="326"/>
      <c r="AR191" s="326"/>
    </row>
    <row r="192" spans="1:44" ht="12" customHeight="1" x14ac:dyDescent="0.3">
      <c r="A192" s="326"/>
      <c r="B192" s="326"/>
      <c r="C192" s="326"/>
      <c r="D192" s="326"/>
      <c r="E192" s="326"/>
      <c r="F192" s="326"/>
      <c r="G192" s="326"/>
      <c r="H192" s="327"/>
      <c r="I192" s="328"/>
      <c r="J192" s="327"/>
      <c r="K192" s="327"/>
      <c r="L192" s="327"/>
      <c r="M192" s="327"/>
      <c r="N192" s="327"/>
      <c r="O192" s="327"/>
      <c r="P192" s="327"/>
      <c r="Q192" s="327"/>
      <c r="R192" s="327"/>
      <c r="S192" s="327"/>
      <c r="T192" s="327"/>
      <c r="U192" s="327"/>
      <c r="V192" s="327"/>
      <c r="W192" s="327"/>
      <c r="X192" s="327"/>
      <c r="Y192" s="326"/>
      <c r="Z192" s="326"/>
      <c r="AA192" s="326"/>
      <c r="AB192" s="326"/>
      <c r="AC192" s="326"/>
      <c r="AD192" s="326"/>
      <c r="AE192" s="326"/>
      <c r="AF192" s="326"/>
      <c r="AG192" s="326"/>
      <c r="AH192" s="326"/>
      <c r="AI192" s="326"/>
      <c r="AJ192" s="326"/>
      <c r="AK192" s="326"/>
      <c r="AL192" s="326"/>
      <c r="AM192" s="326"/>
      <c r="AN192" s="326"/>
      <c r="AO192" s="326"/>
      <c r="AP192" s="326"/>
      <c r="AQ192" s="326"/>
      <c r="AR192" s="326"/>
    </row>
    <row r="193" spans="1:44" ht="12" customHeight="1" x14ac:dyDescent="0.3">
      <c r="A193" s="326"/>
      <c r="B193" s="326"/>
      <c r="C193" s="326"/>
      <c r="D193" s="326"/>
      <c r="E193" s="326"/>
      <c r="F193" s="326"/>
      <c r="G193" s="326"/>
      <c r="H193" s="327"/>
      <c r="I193" s="328"/>
      <c r="J193" s="327"/>
      <c r="K193" s="327"/>
      <c r="L193" s="327"/>
      <c r="M193" s="327"/>
      <c r="N193" s="327"/>
      <c r="O193" s="327"/>
      <c r="P193" s="327"/>
      <c r="Q193" s="327"/>
      <c r="R193" s="327"/>
      <c r="S193" s="327"/>
      <c r="T193" s="327"/>
      <c r="U193" s="327"/>
      <c r="V193" s="327"/>
      <c r="W193" s="327"/>
      <c r="X193" s="327"/>
      <c r="Y193" s="326"/>
      <c r="Z193" s="326"/>
      <c r="AA193" s="326"/>
      <c r="AB193" s="326"/>
      <c r="AC193" s="326"/>
      <c r="AD193" s="326"/>
      <c r="AE193" s="326"/>
      <c r="AF193" s="326"/>
      <c r="AG193" s="326"/>
      <c r="AH193" s="326"/>
      <c r="AI193" s="326"/>
      <c r="AJ193" s="326"/>
      <c r="AK193" s="326"/>
      <c r="AL193" s="326"/>
      <c r="AM193" s="326"/>
      <c r="AN193" s="326"/>
      <c r="AO193" s="326"/>
      <c r="AP193" s="326"/>
      <c r="AQ193" s="326"/>
      <c r="AR193" s="326"/>
    </row>
    <row r="194" spans="1:44" ht="12" customHeight="1" x14ac:dyDescent="0.3">
      <c r="A194" s="326"/>
      <c r="B194" s="326"/>
      <c r="C194" s="326"/>
      <c r="D194" s="326"/>
      <c r="E194" s="326"/>
      <c r="F194" s="326"/>
      <c r="G194" s="326"/>
      <c r="H194" s="327"/>
      <c r="I194" s="328"/>
      <c r="J194" s="327"/>
      <c r="K194" s="327"/>
      <c r="L194" s="327"/>
      <c r="M194" s="327"/>
      <c r="N194" s="327"/>
      <c r="O194" s="327"/>
      <c r="P194" s="327"/>
      <c r="Q194" s="327"/>
      <c r="R194" s="327"/>
      <c r="S194" s="327"/>
      <c r="T194" s="327"/>
      <c r="U194" s="327"/>
      <c r="V194" s="327"/>
      <c r="W194" s="327"/>
      <c r="X194" s="327"/>
      <c r="Y194" s="326"/>
      <c r="Z194" s="326"/>
      <c r="AA194" s="326"/>
      <c r="AB194" s="326"/>
      <c r="AC194" s="326"/>
      <c r="AD194" s="326"/>
      <c r="AE194" s="326"/>
      <c r="AF194" s="326"/>
      <c r="AG194" s="326"/>
      <c r="AH194" s="326"/>
      <c r="AI194" s="326"/>
      <c r="AJ194" s="326"/>
      <c r="AK194" s="326"/>
      <c r="AL194" s="326"/>
      <c r="AM194" s="326"/>
      <c r="AN194" s="326"/>
      <c r="AO194" s="326"/>
      <c r="AP194" s="326"/>
      <c r="AQ194" s="326"/>
      <c r="AR194" s="326"/>
    </row>
    <row r="195" spans="1:44" ht="12" customHeight="1" x14ac:dyDescent="0.3">
      <c r="A195" s="326"/>
      <c r="B195" s="326"/>
      <c r="C195" s="326"/>
      <c r="D195" s="326"/>
      <c r="E195" s="326"/>
      <c r="F195" s="326"/>
      <c r="G195" s="326"/>
      <c r="H195" s="327"/>
      <c r="I195" s="328"/>
      <c r="J195" s="327"/>
      <c r="K195" s="327"/>
      <c r="L195" s="327"/>
      <c r="M195" s="327"/>
      <c r="N195" s="327"/>
      <c r="O195" s="327"/>
      <c r="P195" s="327"/>
      <c r="Q195" s="327"/>
      <c r="R195" s="327"/>
      <c r="S195" s="327"/>
      <c r="T195" s="327"/>
      <c r="U195" s="327"/>
      <c r="V195" s="327"/>
      <c r="W195" s="327"/>
      <c r="X195" s="327"/>
      <c r="Y195" s="326"/>
      <c r="Z195" s="326"/>
      <c r="AA195" s="326"/>
      <c r="AB195" s="326"/>
      <c r="AC195" s="326"/>
      <c r="AD195" s="326"/>
      <c r="AE195" s="326"/>
      <c r="AF195" s="326"/>
      <c r="AG195" s="326"/>
      <c r="AH195" s="326"/>
      <c r="AI195" s="326"/>
      <c r="AJ195" s="326"/>
      <c r="AK195" s="326"/>
      <c r="AL195" s="326"/>
      <c r="AM195" s="326"/>
      <c r="AN195" s="326"/>
      <c r="AO195" s="326"/>
      <c r="AP195" s="326"/>
      <c r="AQ195" s="326"/>
      <c r="AR195" s="326"/>
    </row>
    <row r="196" spans="1:44" ht="12" customHeight="1" x14ac:dyDescent="0.3">
      <c r="A196" s="326"/>
      <c r="B196" s="326"/>
      <c r="C196" s="326"/>
      <c r="D196" s="326"/>
      <c r="E196" s="326"/>
      <c r="F196" s="326"/>
      <c r="G196" s="326"/>
      <c r="H196" s="327"/>
      <c r="I196" s="328"/>
      <c r="J196" s="327"/>
      <c r="K196" s="327"/>
      <c r="L196" s="327"/>
      <c r="M196" s="327"/>
      <c r="N196" s="327"/>
      <c r="O196" s="327"/>
      <c r="P196" s="327"/>
      <c r="Q196" s="327"/>
      <c r="R196" s="327"/>
      <c r="S196" s="327"/>
      <c r="T196" s="327"/>
      <c r="U196" s="327"/>
      <c r="V196" s="327"/>
      <c r="W196" s="327"/>
      <c r="X196" s="327"/>
      <c r="Y196" s="326"/>
      <c r="Z196" s="326"/>
      <c r="AA196" s="326"/>
      <c r="AB196" s="326"/>
      <c r="AC196" s="326"/>
      <c r="AD196" s="326"/>
      <c r="AE196" s="326"/>
      <c r="AF196" s="326"/>
      <c r="AG196" s="326"/>
      <c r="AH196" s="326"/>
      <c r="AI196" s="326"/>
      <c r="AJ196" s="326"/>
      <c r="AK196" s="326"/>
      <c r="AL196" s="326"/>
      <c r="AM196" s="326"/>
      <c r="AN196" s="326"/>
      <c r="AO196" s="326"/>
      <c r="AP196" s="326"/>
      <c r="AQ196" s="326"/>
      <c r="AR196" s="326"/>
    </row>
    <row r="197" spans="1:44" ht="12" customHeight="1" x14ac:dyDescent="0.3">
      <c r="A197" s="326"/>
      <c r="B197" s="326"/>
      <c r="C197" s="326"/>
      <c r="D197" s="326"/>
      <c r="E197" s="326"/>
      <c r="F197" s="326"/>
      <c r="G197" s="326"/>
      <c r="H197" s="327"/>
      <c r="I197" s="328"/>
      <c r="J197" s="327"/>
      <c r="K197" s="327"/>
      <c r="L197" s="327"/>
      <c r="M197" s="327"/>
      <c r="N197" s="327"/>
      <c r="O197" s="327"/>
      <c r="P197" s="327"/>
      <c r="Q197" s="327"/>
      <c r="R197" s="327"/>
      <c r="S197" s="327"/>
      <c r="T197" s="327"/>
      <c r="U197" s="327"/>
      <c r="V197" s="327"/>
      <c r="W197" s="327"/>
      <c r="X197" s="327"/>
      <c r="Y197" s="326"/>
      <c r="Z197" s="326"/>
      <c r="AA197" s="326"/>
      <c r="AB197" s="326"/>
      <c r="AC197" s="326"/>
      <c r="AD197" s="326"/>
      <c r="AE197" s="326"/>
      <c r="AF197" s="326"/>
      <c r="AG197" s="326"/>
      <c r="AH197" s="326"/>
      <c r="AI197" s="326"/>
      <c r="AJ197" s="326"/>
      <c r="AK197" s="326"/>
      <c r="AL197" s="326"/>
      <c r="AM197" s="326"/>
      <c r="AN197" s="326"/>
      <c r="AO197" s="326"/>
      <c r="AP197" s="326"/>
      <c r="AQ197" s="326"/>
      <c r="AR197" s="326"/>
    </row>
    <row r="198" spans="1:44" ht="12" customHeight="1" x14ac:dyDescent="0.3">
      <c r="A198" s="326"/>
      <c r="B198" s="326"/>
      <c r="C198" s="326"/>
      <c r="D198" s="326"/>
      <c r="E198" s="326"/>
      <c r="F198" s="326"/>
      <c r="G198" s="326"/>
      <c r="H198" s="327"/>
      <c r="I198" s="328"/>
      <c r="J198" s="327"/>
      <c r="K198" s="327"/>
      <c r="L198" s="327"/>
      <c r="M198" s="327"/>
      <c r="N198" s="327"/>
      <c r="O198" s="327"/>
      <c r="P198" s="327"/>
      <c r="Q198" s="327"/>
      <c r="R198" s="327"/>
      <c r="S198" s="327"/>
      <c r="T198" s="327"/>
      <c r="U198" s="327"/>
      <c r="V198" s="327"/>
      <c r="W198" s="327"/>
      <c r="X198" s="327"/>
      <c r="Y198" s="326"/>
      <c r="Z198" s="326"/>
      <c r="AA198" s="326"/>
      <c r="AB198" s="326"/>
      <c r="AC198" s="326"/>
      <c r="AD198" s="326"/>
      <c r="AE198" s="326"/>
      <c r="AF198" s="326"/>
      <c r="AG198" s="326"/>
      <c r="AH198" s="326"/>
      <c r="AI198" s="326"/>
      <c r="AJ198" s="326"/>
      <c r="AK198" s="326"/>
      <c r="AL198" s="326"/>
      <c r="AM198" s="326"/>
      <c r="AN198" s="326"/>
      <c r="AO198" s="326"/>
      <c r="AP198" s="326"/>
      <c r="AQ198" s="326"/>
      <c r="AR198" s="326"/>
    </row>
    <row r="199" spans="1:44" ht="12" customHeight="1" x14ac:dyDescent="0.3">
      <c r="A199" s="326"/>
      <c r="B199" s="326"/>
      <c r="C199" s="326"/>
      <c r="D199" s="326"/>
      <c r="E199" s="326"/>
      <c r="F199" s="326"/>
      <c r="G199" s="326"/>
      <c r="H199" s="327"/>
      <c r="I199" s="328"/>
      <c r="J199" s="327"/>
      <c r="K199" s="327"/>
      <c r="L199" s="327"/>
      <c r="M199" s="327"/>
      <c r="N199" s="327"/>
      <c r="O199" s="327"/>
      <c r="P199" s="327"/>
      <c r="Q199" s="327"/>
      <c r="R199" s="327"/>
      <c r="S199" s="327"/>
      <c r="T199" s="327"/>
      <c r="U199" s="327"/>
      <c r="V199" s="327"/>
      <c r="W199" s="327"/>
      <c r="X199" s="327"/>
      <c r="Y199" s="326"/>
      <c r="Z199" s="326"/>
      <c r="AA199" s="326"/>
      <c r="AB199" s="326"/>
      <c r="AC199" s="326"/>
      <c r="AD199" s="326"/>
      <c r="AE199" s="326"/>
      <c r="AF199" s="326"/>
      <c r="AG199" s="326"/>
      <c r="AH199" s="326"/>
      <c r="AI199" s="326"/>
      <c r="AJ199" s="326"/>
      <c r="AK199" s="326"/>
      <c r="AL199" s="326"/>
      <c r="AM199" s="326"/>
      <c r="AN199" s="326"/>
      <c r="AO199" s="326"/>
      <c r="AP199" s="326"/>
      <c r="AQ199" s="326"/>
      <c r="AR199" s="326"/>
    </row>
    <row r="200" spans="1:44" ht="12" customHeight="1" x14ac:dyDescent="0.3">
      <c r="A200" s="326"/>
      <c r="B200" s="326"/>
      <c r="C200" s="326"/>
      <c r="D200" s="326"/>
      <c r="E200" s="326"/>
      <c r="F200" s="326"/>
      <c r="G200" s="326"/>
      <c r="H200" s="327"/>
      <c r="I200" s="328"/>
      <c r="J200" s="327"/>
      <c r="K200" s="327"/>
      <c r="L200" s="327"/>
      <c r="M200" s="327"/>
      <c r="N200" s="327"/>
      <c r="O200" s="327"/>
      <c r="P200" s="327"/>
      <c r="Q200" s="327"/>
      <c r="R200" s="327"/>
      <c r="S200" s="327"/>
      <c r="T200" s="327"/>
      <c r="U200" s="327"/>
      <c r="V200" s="327"/>
      <c r="W200" s="327"/>
      <c r="X200" s="327"/>
      <c r="Y200" s="326"/>
      <c r="Z200" s="326"/>
      <c r="AA200" s="326"/>
      <c r="AB200" s="326"/>
      <c r="AC200" s="326"/>
      <c r="AD200" s="326"/>
      <c r="AE200" s="326"/>
      <c r="AF200" s="326"/>
      <c r="AG200" s="326"/>
      <c r="AH200" s="326"/>
      <c r="AI200" s="326"/>
      <c r="AJ200" s="326"/>
      <c r="AK200" s="326"/>
      <c r="AL200" s="326"/>
      <c r="AM200" s="326"/>
      <c r="AN200" s="326"/>
      <c r="AO200" s="326"/>
      <c r="AP200" s="326"/>
      <c r="AQ200" s="326"/>
      <c r="AR200" s="326"/>
    </row>
    <row r="201" spans="1:44" ht="12" customHeight="1" x14ac:dyDescent="0.3">
      <c r="A201" s="326"/>
      <c r="B201" s="326"/>
      <c r="C201" s="326"/>
      <c r="D201" s="326"/>
      <c r="E201" s="326"/>
      <c r="F201" s="326"/>
      <c r="G201" s="326"/>
      <c r="H201" s="327"/>
      <c r="I201" s="328"/>
      <c r="J201" s="327"/>
      <c r="K201" s="327"/>
      <c r="L201" s="327"/>
      <c r="M201" s="327"/>
      <c r="N201" s="327"/>
      <c r="O201" s="327"/>
      <c r="P201" s="327"/>
      <c r="Q201" s="327"/>
      <c r="R201" s="327"/>
      <c r="S201" s="327"/>
      <c r="T201" s="327"/>
      <c r="U201" s="327"/>
      <c r="V201" s="327"/>
      <c r="W201" s="327"/>
      <c r="X201" s="327"/>
      <c r="Y201" s="326"/>
      <c r="Z201" s="326"/>
      <c r="AA201" s="326"/>
      <c r="AB201" s="326"/>
      <c r="AC201" s="326"/>
      <c r="AD201" s="326"/>
      <c r="AE201" s="326"/>
      <c r="AF201" s="326"/>
      <c r="AG201" s="326"/>
      <c r="AH201" s="326"/>
      <c r="AI201" s="326"/>
      <c r="AJ201" s="326"/>
      <c r="AK201" s="326"/>
      <c r="AL201" s="326"/>
      <c r="AM201" s="326"/>
      <c r="AN201" s="326"/>
      <c r="AO201" s="326"/>
      <c r="AP201" s="326"/>
      <c r="AQ201" s="326"/>
      <c r="AR201" s="326"/>
    </row>
    <row r="202" spans="1:44" ht="12" customHeight="1" x14ac:dyDescent="0.3">
      <c r="A202" s="326"/>
      <c r="B202" s="326"/>
      <c r="C202" s="326"/>
      <c r="D202" s="326"/>
      <c r="E202" s="326"/>
      <c r="F202" s="326"/>
      <c r="G202" s="326"/>
      <c r="H202" s="327"/>
      <c r="I202" s="328"/>
      <c r="J202" s="327"/>
      <c r="K202" s="327"/>
      <c r="L202" s="327"/>
      <c r="M202" s="327"/>
      <c r="N202" s="327"/>
      <c r="O202" s="327"/>
      <c r="P202" s="327"/>
      <c r="Q202" s="327"/>
      <c r="R202" s="327"/>
      <c r="S202" s="327"/>
      <c r="T202" s="327"/>
      <c r="U202" s="327"/>
      <c r="V202" s="327"/>
      <c r="W202" s="327"/>
      <c r="X202" s="327"/>
      <c r="Y202" s="326"/>
      <c r="Z202" s="326"/>
      <c r="AA202" s="326"/>
      <c r="AB202" s="326"/>
      <c r="AC202" s="326"/>
      <c r="AD202" s="326"/>
      <c r="AE202" s="326"/>
      <c r="AF202" s="326"/>
      <c r="AG202" s="326"/>
      <c r="AH202" s="326"/>
      <c r="AI202" s="326"/>
      <c r="AJ202" s="326"/>
      <c r="AK202" s="326"/>
      <c r="AL202" s="326"/>
      <c r="AM202" s="326"/>
      <c r="AN202" s="326"/>
      <c r="AO202" s="326"/>
      <c r="AP202" s="326"/>
      <c r="AQ202" s="326"/>
      <c r="AR202" s="326"/>
    </row>
    <row r="203" spans="1:44" ht="12" customHeight="1" x14ac:dyDescent="0.3">
      <c r="A203" s="326"/>
      <c r="B203" s="326"/>
      <c r="C203" s="326"/>
      <c r="D203" s="326"/>
      <c r="E203" s="326"/>
      <c r="F203" s="326"/>
      <c r="G203" s="326"/>
      <c r="H203" s="327"/>
      <c r="I203" s="328"/>
      <c r="J203" s="327"/>
      <c r="K203" s="327"/>
      <c r="L203" s="327"/>
      <c r="M203" s="327"/>
      <c r="N203" s="327"/>
      <c r="O203" s="327"/>
      <c r="P203" s="327"/>
      <c r="Q203" s="327"/>
      <c r="R203" s="327"/>
      <c r="S203" s="327"/>
      <c r="T203" s="327"/>
      <c r="U203" s="327"/>
      <c r="V203" s="327"/>
      <c r="W203" s="327"/>
      <c r="X203" s="327"/>
      <c r="Y203" s="326"/>
      <c r="Z203" s="326"/>
      <c r="AA203" s="326"/>
      <c r="AB203" s="326"/>
      <c r="AC203" s="326"/>
      <c r="AD203" s="326"/>
      <c r="AE203" s="326"/>
      <c r="AF203" s="326"/>
      <c r="AG203" s="326"/>
      <c r="AH203" s="326"/>
      <c r="AI203" s="326"/>
      <c r="AJ203" s="326"/>
      <c r="AK203" s="326"/>
      <c r="AL203" s="326"/>
      <c r="AM203" s="326"/>
      <c r="AN203" s="326"/>
      <c r="AO203" s="326"/>
      <c r="AP203" s="326"/>
      <c r="AQ203" s="326"/>
      <c r="AR203" s="326"/>
    </row>
    <row r="204" spans="1:44" ht="12" customHeight="1" x14ac:dyDescent="0.3">
      <c r="A204" s="326"/>
      <c r="B204" s="326"/>
      <c r="C204" s="326"/>
      <c r="D204" s="326"/>
      <c r="E204" s="326"/>
      <c r="F204" s="326"/>
      <c r="G204" s="326"/>
      <c r="H204" s="327"/>
      <c r="I204" s="328"/>
      <c r="J204" s="327"/>
      <c r="K204" s="327"/>
      <c r="L204" s="327"/>
      <c r="M204" s="327"/>
      <c r="N204" s="327"/>
      <c r="O204" s="327"/>
      <c r="P204" s="327"/>
      <c r="Q204" s="327"/>
      <c r="R204" s="327"/>
      <c r="S204" s="327"/>
      <c r="T204" s="327"/>
      <c r="U204" s="327"/>
      <c r="V204" s="327"/>
      <c r="W204" s="327"/>
      <c r="X204" s="327"/>
      <c r="Y204" s="326"/>
      <c r="Z204" s="326"/>
      <c r="AA204" s="326"/>
      <c r="AB204" s="326"/>
      <c r="AC204" s="326"/>
      <c r="AD204" s="326"/>
      <c r="AE204" s="326"/>
      <c r="AF204" s="326"/>
      <c r="AG204" s="326"/>
      <c r="AH204" s="326"/>
      <c r="AI204" s="326"/>
      <c r="AJ204" s="326"/>
      <c r="AK204" s="326"/>
      <c r="AL204" s="326"/>
      <c r="AM204" s="326"/>
      <c r="AN204" s="326"/>
      <c r="AO204" s="326"/>
      <c r="AP204" s="326"/>
      <c r="AQ204" s="326"/>
      <c r="AR204" s="326"/>
    </row>
    <row r="205" spans="1:44" ht="12" customHeight="1" x14ac:dyDescent="0.3">
      <c r="A205" s="326"/>
      <c r="B205" s="326"/>
      <c r="C205" s="326"/>
      <c r="D205" s="326"/>
      <c r="E205" s="326"/>
      <c r="F205" s="326"/>
      <c r="G205" s="326"/>
      <c r="H205" s="327"/>
      <c r="I205" s="328"/>
      <c r="J205" s="327"/>
      <c r="K205" s="327"/>
      <c r="L205" s="327"/>
      <c r="M205" s="327"/>
      <c r="N205" s="327"/>
      <c r="O205" s="327"/>
      <c r="P205" s="327"/>
      <c r="Q205" s="327"/>
      <c r="R205" s="327"/>
      <c r="S205" s="327"/>
      <c r="T205" s="327"/>
      <c r="U205" s="327"/>
      <c r="V205" s="327"/>
      <c r="W205" s="327"/>
      <c r="X205" s="327"/>
      <c r="Y205" s="326"/>
      <c r="Z205" s="326"/>
      <c r="AA205" s="326"/>
      <c r="AB205" s="326"/>
      <c r="AC205" s="326"/>
      <c r="AD205" s="326"/>
      <c r="AE205" s="326"/>
      <c r="AF205" s="326"/>
      <c r="AG205" s="326"/>
      <c r="AH205" s="326"/>
      <c r="AI205" s="326"/>
      <c r="AJ205" s="326"/>
      <c r="AK205" s="326"/>
      <c r="AL205" s="326"/>
      <c r="AM205" s="326"/>
      <c r="AN205" s="326"/>
      <c r="AO205" s="326"/>
      <c r="AP205" s="326"/>
      <c r="AQ205" s="326"/>
      <c r="AR205" s="326"/>
    </row>
    <row r="206" spans="1:44" ht="12" customHeight="1" x14ac:dyDescent="0.3">
      <c r="A206" s="326"/>
      <c r="B206" s="326"/>
      <c r="C206" s="326"/>
      <c r="D206" s="326"/>
      <c r="E206" s="326"/>
      <c r="F206" s="326"/>
      <c r="G206" s="326"/>
      <c r="H206" s="327"/>
      <c r="I206" s="328"/>
      <c r="J206" s="327"/>
      <c r="K206" s="327"/>
      <c r="L206" s="327"/>
      <c r="M206" s="327"/>
      <c r="N206" s="327"/>
      <c r="O206" s="327"/>
      <c r="P206" s="327"/>
      <c r="Q206" s="327"/>
      <c r="R206" s="327"/>
      <c r="S206" s="327"/>
      <c r="T206" s="327"/>
      <c r="U206" s="327"/>
      <c r="V206" s="327"/>
      <c r="W206" s="327"/>
      <c r="X206" s="327"/>
      <c r="Y206" s="326"/>
      <c r="Z206" s="326"/>
      <c r="AA206" s="326"/>
      <c r="AB206" s="326"/>
      <c r="AC206" s="326"/>
      <c r="AD206" s="326"/>
      <c r="AE206" s="326"/>
      <c r="AF206" s="326"/>
      <c r="AG206" s="326"/>
      <c r="AH206" s="326"/>
      <c r="AI206" s="326"/>
      <c r="AJ206" s="326"/>
      <c r="AK206" s="326"/>
      <c r="AL206" s="326"/>
      <c r="AM206" s="326"/>
      <c r="AN206" s="326"/>
      <c r="AO206" s="326"/>
      <c r="AP206" s="326"/>
      <c r="AQ206" s="326"/>
      <c r="AR206" s="326"/>
    </row>
    <row r="207" spans="1:44" ht="12" customHeight="1" x14ac:dyDescent="0.3">
      <c r="A207" s="326"/>
      <c r="B207" s="326"/>
      <c r="C207" s="326"/>
      <c r="D207" s="326"/>
      <c r="E207" s="326"/>
      <c r="F207" s="326"/>
      <c r="G207" s="326"/>
      <c r="H207" s="327"/>
      <c r="I207" s="328"/>
      <c r="J207" s="327"/>
      <c r="K207" s="327"/>
      <c r="L207" s="327"/>
      <c r="M207" s="327"/>
      <c r="N207" s="327"/>
      <c r="O207" s="327"/>
      <c r="P207" s="327"/>
      <c r="Q207" s="327"/>
      <c r="R207" s="327"/>
      <c r="S207" s="327"/>
      <c r="T207" s="327"/>
      <c r="U207" s="327"/>
      <c r="V207" s="327"/>
      <c r="W207" s="327"/>
      <c r="X207" s="327"/>
      <c r="Y207" s="326"/>
      <c r="Z207" s="326"/>
      <c r="AA207" s="326"/>
      <c r="AB207" s="326"/>
      <c r="AC207" s="326"/>
      <c r="AD207" s="326"/>
      <c r="AE207" s="326"/>
      <c r="AF207" s="326"/>
      <c r="AG207" s="326"/>
      <c r="AH207" s="326"/>
      <c r="AI207" s="326"/>
      <c r="AJ207" s="326"/>
      <c r="AK207" s="326"/>
      <c r="AL207" s="326"/>
      <c r="AM207" s="326"/>
      <c r="AN207" s="326"/>
      <c r="AO207" s="326"/>
      <c r="AP207" s="326"/>
      <c r="AQ207" s="326"/>
      <c r="AR207" s="326"/>
    </row>
    <row r="208" spans="1:44" ht="12" customHeight="1" x14ac:dyDescent="0.3">
      <c r="A208" s="326"/>
      <c r="B208" s="326"/>
      <c r="C208" s="326"/>
      <c r="D208" s="326"/>
      <c r="E208" s="326"/>
      <c r="F208" s="326"/>
      <c r="G208" s="326"/>
      <c r="H208" s="327"/>
      <c r="I208" s="328"/>
      <c r="J208" s="327"/>
      <c r="K208" s="327"/>
      <c r="L208" s="327"/>
      <c r="M208" s="327"/>
      <c r="N208" s="327"/>
      <c r="O208" s="327"/>
      <c r="P208" s="327"/>
      <c r="Q208" s="327"/>
      <c r="R208" s="327"/>
      <c r="S208" s="327"/>
      <c r="T208" s="327"/>
      <c r="U208" s="327"/>
      <c r="V208" s="327"/>
      <c r="W208" s="327"/>
      <c r="X208" s="327"/>
      <c r="Y208" s="326"/>
      <c r="Z208" s="326"/>
      <c r="AA208" s="326"/>
      <c r="AB208" s="326"/>
      <c r="AC208" s="326"/>
      <c r="AD208" s="326"/>
      <c r="AE208" s="326"/>
      <c r="AF208" s="326"/>
      <c r="AG208" s="326"/>
      <c r="AH208" s="326"/>
      <c r="AI208" s="326"/>
      <c r="AJ208" s="326"/>
      <c r="AK208" s="326"/>
      <c r="AL208" s="326"/>
      <c r="AM208" s="326"/>
      <c r="AN208" s="326"/>
      <c r="AO208" s="326"/>
      <c r="AP208" s="326"/>
      <c r="AQ208" s="326"/>
      <c r="AR208" s="326"/>
    </row>
    <row r="209" spans="1:44" ht="12" customHeight="1" x14ac:dyDescent="0.3">
      <c r="A209" s="326"/>
      <c r="B209" s="326"/>
      <c r="C209" s="326"/>
      <c r="D209" s="326"/>
      <c r="E209" s="326"/>
      <c r="F209" s="326"/>
      <c r="G209" s="326"/>
      <c r="H209" s="327"/>
      <c r="I209" s="328"/>
      <c r="J209" s="327"/>
      <c r="K209" s="327"/>
      <c r="L209" s="327"/>
      <c r="M209" s="327"/>
      <c r="N209" s="327"/>
      <c r="O209" s="327"/>
      <c r="P209" s="327"/>
      <c r="Q209" s="327"/>
      <c r="R209" s="327"/>
      <c r="S209" s="327"/>
      <c r="T209" s="327"/>
      <c r="U209" s="327"/>
      <c r="V209" s="327"/>
      <c r="W209" s="327"/>
      <c r="X209" s="327"/>
      <c r="Y209" s="326"/>
      <c r="Z209" s="326"/>
      <c r="AA209" s="326"/>
      <c r="AB209" s="326"/>
      <c r="AC209" s="326"/>
      <c r="AD209" s="326"/>
      <c r="AE209" s="326"/>
      <c r="AF209" s="326"/>
      <c r="AG209" s="326"/>
      <c r="AH209" s="326"/>
      <c r="AI209" s="326"/>
      <c r="AJ209" s="326"/>
      <c r="AK209" s="326"/>
      <c r="AL209" s="326"/>
      <c r="AM209" s="326"/>
      <c r="AN209" s="326"/>
      <c r="AO209" s="326"/>
      <c r="AP209" s="326"/>
      <c r="AQ209" s="326"/>
      <c r="AR209" s="326"/>
    </row>
    <row r="210" spans="1:44" ht="12" customHeight="1" x14ac:dyDescent="0.3">
      <c r="A210" s="326"/>
      <c r="B210" s="326"/>
      <c r="C210" s="326"/>
      <c r="D210" s="326"/>
      <c r="E210" s="326"/>
      <c r="F210" s="326"/>
      <c r="G210" s="326"/>
      <c r="H210" s="327"/>
      <c r="I210" s="328"/>
      <c r="J210" s="327"/>
      <c r="K210" s="327"/>
      <c r="L210" s="327"/>
      <c r="M210" s="327"/>
      <c r="N210" s="327"/>
      <c r="O210" s="327"/>
      <c r="P210" s="327"/>
      <c r="Q210" s="327"/>
      <c r="R210" s="327"/>
      <c r="S210" s="327"/>
      <c r="T210" s="327"/>
      <c r="U210" s="327"/>
      <c r="V210" s="327"/>
      <c r="W210" s="327"/>
      <c r="X210" s="327"/>
      <c r="Y210" s="326"/>
      <c r="Z210" s="326"/>
      <c r="AA210" s="326"/>
      <c r="AB210" s="326"/>
      <c r="AC210" s="326"/>
      <c r="AD210" s="326"/>
      <c r="AE210" s="326"/>
      <c r="AF210" s="326"/>
      <c r="AG210" s="326"/>
      <c r="AH210" s="326"/>
      <c r="AI210" s="326"/>
      <c r="AJ210" s="326"/>
      <c r="AK210" s="326"/>
      <c r="AL210" s="326"/>
      <c r="AM210" s="326"/>
      <c r="AN210" s="326"/>
      <c r="AO210" s="326"/>
      <c r="AP210" s="326"/>
      <c r="AQ210" s="326"/>
      <c r="AR210" s="326"/>
    </row>
    <row r="211" spans="1:44" ht="12" customHeight="1" x14ac:dyDescent="0.3">
      <c r="A211" s="326"/>
      <c r="B211" s="326"/>
      <c r="C211" s="326"/>
      <c r="D211" s="326"/>
      <c r="E211" s="326"/>
      <c r="F211" s="326"/>
      <c r="G211" s="326"/>
      <c r="H211" s="327"/>
      <c r="I211" s="328"/>
      <c r="J211" s="327"/>
      <c r="K211" s="327"/>
      <c r="L211" s="327"/>
      <c r="M211" s="327"/>
      <c r="N211" s="327"/>
      <c r="O211" s="327"/>
      <c r="P211" s="327"/>
      <c r="Q211" s="327"/>
      <c r="R211" s="327"/>
      <c r="S211" s="327"/>
      <c r="T211" s="327"/>
      <c r="U211" s="327"/>
      <c r="V211" s="327"/>
      <c r="W211" s="327"/>
      <c r="X211" s="327"/>
      <c r="Y211" s="326"/>
      <c r="Z211" s="326"/>
      <c r="AA211" s="326"/>
      <c r="AB211" s="326"/>
      <c r="AC211" s="326"/>
      <c r="AD211" s="326"/>
      <c r="AE211" s="326"/>
      <c r="AF211" s="326"/>
      <c r="AG211" s="326"/>
      <c r="AH211" s="326"/>
      <c r="AI211" s="326"/>
      <c r="AJ211" s="326"/>
      <c r="AK211" s="326"/>
      <c r="AL211" s="326"/>
      <c r="AM211" s="326"/>
      <c r="AN211" s="326"/>
      <c r="AO211" s="326"/>
      <c r="AP211" s="326"/>
      <c r="AQ211" s="326"/>
      <c r="AR211" s="326"/>
    </row>
    <row r="212" spans="1:44" ht="12" customHeight="1" x14ac:dyDescent="0.3">
      <c r="A212" s="326"/>
      <c r="B212" s="326"/>
      <c r="C212" s="326"/>
      <c r="D212" s="326"/>
      <c r="E212" s="326"/>
      <c r="F212" s="326"/>
      <c r="G212" s="326"/>
      <c r="H212" s="327"/>
      <c r="I212" s="328"/>
      <c r="J212" s="327"/>
      <c r="K212" s="327"/>
      <c r="L212" s="327"/>
      <c r="M212" s="327"/>
      <c r="N212" s="327"/>
      <c r="O212" s="327"/>
      <c r="P212" s="327"/>
      <c r="Q212" s="327"/>
      <c r="R212" s="327"/>
      <c r="S212" s="327"/>
      <c r="T212" s="327"/>
      <c r="U212" s="327"/>
      <c r="V212" s="327"/>
      <c r="W212" s="327"/>
      <c r="X212" s="327"/>
      <c r="Y212" s="326"/>
      <c r="Z212" s="326"/>
      <c r="AA212" s="326"/>
      <c r="AB212" s="326"/>
      <c r="AC212" s="326"/>
      <c r="AD212" s="326"/>
      <c r="AE212" s="326"/>
      <c r="AF212" s="326"/>
      <c r="AG212" s="326"/>
      <c r="AH212" s="326"/>
      <c r="AI212" s="326"/>
      <c r="AJ212" s="326"/>
      <c r="AK212" s="326"/>
      <c r="AL212" s="326"/>
      <c r="AM212" s="326"/>
      <c r="AN212" s="326"/>
      <c r="AO212" s="326"/>
      <c r="AP212" s="326"/>
      <c r="AQ212" s="326"/>
      <c r="AR212" s="326"/>
    </row>
    <row r="213" spans="1:44" ht="12" customHeight="1" x14ac:dyDescent="0.3">
      <c r="A213" s="326"/>
      <c r="B213" s="326"/>
      <c r="C213" s="326"/>
      <c r="D213" s="326"/>
      <c r="E213" s="326"/>
      <c r="F213" s="326"/>
      <c r="G213" s="326"/>
      <c r="H213" s="327"/>
      <c r="I213" s="328"/>
      <c r="J213" s="327"/>
      <c r="K213" s="327"/>
      <c r="L213" s="327"/>
      <c r="M213" s="327"/>
      <c r="N213" s="327"/>
      <c r="O213" s="327"/>
      <c r="P213" s="327"/>
      <c r="Q213" s="327"/>
      <c r="R213" s="327"/>
      <c r="S213" s="327"/>
      <c r="T213" s="327"/>
      <c r="U213" s="327"/>
      <c r="V213" s="327"/>
      <c r="W213" s="327"/>
      <c r="X213" s="327"/>
      <c r="Y213" s="326"/>
      <c r="Z213" s="326"/>
      <c r="AA213" s="326"/>
      <c r="AB213" s="326"/>
      <c r="AC213" s="326"/>
      <c r="AD213" s="326"/>
      <c r="AE213" s="326"/>
      <c r="AF213" s="326"/>
      <c r="AG213" s="326"/>
      <c r="AH213" s="326"/>
      <c r="AI213" s="326"/>
      <c r="AJ213" s="326"/>
      <c r="AK213" s="326"/>
      <c r="AL213" s="326"/>
      <c r="AM213" s="326"/>
      <c r="AN213" s="326"/>
      <c r="AO213" s="326"/>
      <c r="AP213" s="326"/>
      <c r="AQ213" s="326"/>
      <c r="AR213" s="326"/>
    </row>
    <row r="214" spans="1:44" ht="12" customHeight="1" x14ac:dyDescent="0.3">
      <c r="A214" s="326"/>
      <c r="B214" s="326"/>
      <c r="C214" s="326"/>
      <c r="D214" s="326"/>
      <c r="E214" s="326"/>
      <c r="F214" s="326"/>
      <c r="G214" s="326"/>
      <c r="H214" s="327"/>
      <c r="I214" s="328"/>
      <c r="J214" s="327"/>
      <c r="K214" s="327"/>
      <c r="L214" s="327"/>
      <c r="M214" s="327"/>
      <c r="N214" s="327"/>
      <c r="O214" s="327"/>
      <c r="P214" s="327"/>
      <c r="Q214" s="327"/>
      <c r="R214" s="327"/>
      <c r="S214" s="327"/>
      <c r="T214" s="327"/>
      <c r="U214" s="327"/>
      <c r="V214" s="327"/>
      <c r="W214" s="327"/>
      <c r="X214" s="327"/>
      <c r="Y214" s="326"/>
      <c r="Z214" s="326"/>
      <c r="AA214" s="326"/>
      <c r="AB214" s="326"/>
      <c r="AC214" s="326"/>
      <c r="AD214" s="326"/>
      <c r="AE214" s="326"/>
      <c r="AF214" s="326"/>
      <c r="AG214" s="326"/>
      <c r="AH214" s="326"/>
      <c r="AI214" s="326"/>
      <c r="AJ214" s="326"/>
      <c r="AK214" s="326"/>
      <c r="AL214" s="326"/>
      <c r="AM214" s="326"/>
      <c r="AN214" s="326"/>
      <c r="AO214" s="326"/>
      <c r="AP214" s="326"/>
      <c r="AQ214" s="326"/>
      <c r="AR214" s="326"/>
    </row>
    <row r="215" spans="1:44" ht="12" customHeight="1" x14ac:dyDescent="0.3">
      <c r="A215" s="326"/>
      <c r="B215" s="326"/>
      <c r="C215" s="326"/>
      <c r="D215" s="326"/>
      <c r="E215" s="326"/>
      <c r="F215" s="326"/>
      <c r="G215" s="326"/>
      <c r="H215" s="327"/>
      <c r="I215" s="328"/>
      <c r="J215" s="327"/>
      <c r="K215" s="327"/>
      <c r="L215" s="327"/>
      <c r="M215" s="327"/>
      <c r="N215" s="327"/>
      <c r="O215" s="327"/>
      <c r="P215" s="327"/>
      <c r="Q215" s="327"/>
      <c r="R215" s="327"/>
      <c r="S215" s="327"/>
      <c r="T215" s="327"/>
      <c r="U215" s="327"/>
      <c r="V215" s="327"/>
      <c r="W215" s="327"/>
      <c r="X215" s="327"/>
      <c r="Y215" s="326"/>
      <c r="Z215" s="326"/>
      <c r="AA215" s="326"/>
      <c r="AB215" s="326"/>
      <c r="AC215" s="326"/>
      <c r="AD215" s="326"/>
      <c r="AE215" s="326"/>
      <c r="AF215" s="326"/>
      <c r="AG215" s="326"/>
      <c r="AH215" s="326"/>
      <c r="AI215" s="326"/>
      <c r="AJ215" s="326"/>
      <c r="AK215" s="326"/>
      <c r="AL215" s="326"/>
      <c r="AM215" s="326"/>
      <c r="AN215" s="326"/>
      <c r="AO215" s="326"/>
      <c r="AP215" s="326"/>
      <c r="AQ215" s="326"/>
      <c r="AR215" s="326"/>
    </row>
    <row r="216" spans="1:44" ht="12" customHeight="1" x14ac:dyDescent="0.3">
      <c r="A216" s="326"/>
      <c r="B216" s="326"/>
      <c r="C216" s="326"/>
      <c r="D216" s="326"/>
      <c r="E216" s="326"/>
      <c r="F216" s="326"/>
      <c r="G216" s="326"/>
      <c r="H216" s="327"/>
      <c r="I216" s="328"/>
      <c r="J216" s="327"/>
      <c r="K216" s="327"/>
      <c r="L216" s="327"/>
      <c r="M216" s="327"/>
      <c r="N216" s="327"/>
      <c r="O216" s="327"/>
      <c r="P216" s="327"/>
      <c r="Q216" s="327"/>
      <c r="R216" s="327"/>
      <c r="S216" s="327"/>
      <c r="T216" s="327"/>
      <c r="U216" s="327"/>
      <c r="V216" s="327"/>
      <c r="W216" s="327"/>
      <c r="X216" s="327"/>
      <c r="Y216" s="326"/>
      <c r="Z216" s="326"/>
      <c r="AA216" s="326"/>
      <c r="AB216" s="326"/>
      <c r="AC216" s="326"/>
      <c r="AD216" s="326"/>
      <c r="AE216" s="326"/>
      <c r="AF216" s="326"/>
      <c r="AG216" s="326"/>
      <c r="AH216" s="326"/>
      <c r="AI216" s="326"/>
      <c r="AJ216" s="326"/>
      <c r="AK216" s="326"/>
      <c r="AL216" s="326"/>
      <c r="AM216" s="326"/>
      <c r="AN216" s="326"/>
      <c r="AO216" s="326"/>
      <c r="AP216" s="326"/>
      <c r="AQ216" s="326"/>
      <c r="AR216" s="326"/>
    </row>
    <row r="217" spans="1:44" ht="12" customHeight="1" x14ac:dyDescent="0.3">
      <c r="A217" s="326"/>
      <c r="B217" s="326"/>
      <c r="C217" s="326"/>
      <c r="D217" s="326"/>
      <c r="E217" s="326"/>
      <c r="F217" s="326"/>
      <c r="G217" s="326"/>
      <c r="H217" s="327"/>
      <c r="I217" s="328"/>
      <c r="J217" s="327"/>
      <c r="K217" s="327"/>
      <c r="L217" s="327"/>
      <c r="M217" s="327"/>
      <c r="N217" s="327"/>
      <c r="O217" s="327"/>
      <c r="P217" s="327"/>
      <c r="Q217" s="327"/>
      <c r="R217" s="327"/>
      <c r="S217" s="327"/>
      <c r="T217" s="327"/>
      <c r="U217" s="327"/>
      <c r="V217" s="327"/>
      <c r="W217" s="327"/>
      <c r="X217" s="327"/>
      <c r="Y217" s="326"/>
      <c r="Z217" s="326"/>
      <c r="AA217" s="326"/>
      <c r="AB217" s="326"/>
      <c r="AC217" s="326"/>
      <c r="AD217" s="326"/>
      <c r="AE217" s="326"/>
      <c r="AF217" s="326"/>
      <c r="AG217" s="326"/>
      <c r="AH217" s="326"/>
      <c r="AI217" s="326"/>
      <c r="AJ217" s="326"/>
      <c r="AK217" s="326"/>
      <c r="AL217" s="326"/>
      <c r="AM217" s="326"/>
      <c r="AN217" s="326"/>
      <c r="AO217" s="326"/>
      <c r="AP217" s="326"/>
      <c r="AQ217" s="326"/>
      <c r="AR217" s="326"/>
    </row>
    <row r="218" spans="1:44" ht="12" customHeight="1" x14ac:dyDescent="0.3">
      <c r="A218" s="326"/>
      <c r="B218" s="326"/>
      <c r="C218" s="326"/>
      <c r="D218" s="326"/>
      <c r="E218" s="326"/>
      <c r="F218" s="326"/>
      <c r="G218" s="326"/>
      <c r="H218" s="327"/>
      <c r="I218" s="328"/>
      <c r="J218" s="327"/>
      <c r="K218" s="327"/>
      <c r="L218" s="327"/>
      <c r="M218" s="327"/>
      <c r="N218" s="327"/>
      <c r="O218" s="327"/>
      <c r="P218" s="327"/>
      <c r="Q218" s="327"/>
      <c r="R218" s="327"/>
      <c r="S218" s="327"/>
      <c r="T218" s="327"/>
      <c r="U218" s="327"/>
      <c r="V218" s="327"/>
      <c r="W218" s="327"/>
      <c r="X218" s="327"/>
      <c r="Y218" s="326"/>
      <c r="Z218" s="326"/>
      <c r="AA218" s="326"/>
      <c r="AB218" s="326"/>
      <c r="AC218" s="326"/>
      <c r="AD218" s="326"/>
      <c r="AE218" s="326"/>
      <c r="AF218" s="326"/>
      <c r="AG218" s="326"/>
      <c r="AH218" s="326"/>
      <c r="AI218" s="326"/>
      <c r="AJ218" s="326"/>
      <c r="AK218" s="326"/>
      <c r="AL218" s="326"/>
      <c r="AM218" s="326"/>
      <c r="AN218" s="326"/>
      <c r="AO218" s="326"/>
      <c r="AP218" s="326"/>
      <c r="AQ218" s="326"/>
      <c r="AR218" s="326"/>
    </row>
    <row r="219" spans="1:44" ht="12" customHeight="1" x14ac:dyDescent="0.3">
      <c r="A219" s="326"/>
      <c r="B219" s="326"/>
      <c r="C219" s="326"/>
      <c r="D219" s="326"/>
      <c r="E219" s="326"/>
      <c r="F219" s="326"/>
      <c r="G219" s="326"/>
      <c r="H219" s="327"/>
      <c r="I219" s="328"/>
      <c r="J219" s="327"/>
      <c r="K219" s="327"/>
      <c r="L219" s="327"/>
      <c r="M219" s="327"/>
      <c r="N219" s="327"/>
      <c r="O219" s="327"/>
      <c r="P219" s="327"/>
      <c r="Q219" s="327"/>
      <c r="R219" s="327"/>
      <c r="S219" s="327"/>
      <c r="T219" s="327"/>
      <c r="U219" s="327"/>
      <c r="V219" s="327"/>
      <c r="W219" s="327"/>
      <c r="X219" s="327"/>
      <c r="Y219" s="326"/>
      <c r="Z219" s="326"/>
      <c r="AA219" s="326"/>
      <c r="AB219" s="326"/>
      <c r="AC219" s="326"/>
      <c r="AD219" s="326"/>
      <c r="AE219" s="326"/>
      <c r="AF219" s="326"/>
      <c r="AG219" s="326"/>
      <c r="AH219" s="326"/>
      <c r="AI219" s="326"/>
      <c r="AJ219" s="326"/>
      <c r="AK219" s="326"/>
      <c r="AL219" s="326"/>
      <c r="AM219" s="326"/>
      <c r="AN219" s="326"/>
      <c r="AO219" s="326"/>
      <c r="AP219" s="326"/>
      <c r="AQ219" s="326"/>
      <c r="AR219" s="326"/>
    </row>
    <row r="220" spans="1:44" ht="12" customHeight="1" x14ac:dyDescent="0.3">
      <c r="A220" s="326"/>
      <c r="B220" s="326"/>
      <c r="C220" s="326"/>
      <c r="D220" s="326"/>
      <c r="E220" s="326"/>
      <c r="F220" s="326"/>
      <c r="G220" s="326"/>
      <c r="H220" s="327"/>
      <c r="I220" s="328"/>
      <c r="J220" s="327"/>
      <c r="K220" s="327"/>
      <c r="L220" s="327"/>
      <c r="M220" s="327"/>
      <c r="N220" s="327"/>
      <c r="O220" s="327"/>
      <c r="P220" s="327"/>
      <c r="Q220" s="327"/>
      <c r="R220" s="327"/>
      <c r="S220" s="327"/>
      <c r="T220" s="327"/>
      <c r="U220" s="327"/>
      <c r="V220" s="327"/>
      <c r="W220" s="327"/>
      <c r="X220" s="327"/>
      <c r="Y220" s="326"/>
      <c r="Z220" s="326"/>
      <c r="AA220" s="326"/>
      <c r="AB220" s="326"/>
      <c r="AC220" s="326"/>
      <c r="AD220" s="326"/>
      <c r="AE220" s="326"/>
      <c r="AF220" s="326"/>
      <c r="AG220" s="326"/>
      <c r="AH220" s="326"/>
      <c r="AI220" s="326"/>
      <c r="AJ220" s="326"/>
      <c r="AK220" s="326"/>
      <c r="AL220" s="326"/>
      <c r="AM220" s="326"/>
      <c r="AN220" s="326"/>
      <c r="AO220" s="326"/>
      <c r="AP220" s="326"/>
      <c r="AQ220" s="326"/>
      <c r="AR220" s="326"/>
    </row>
    <row r="221" spans="1:44" ht="12" customHeight="1" x14ac:dyDescent="0.3">
      <c r="A221" s="326"/>
      <c r="B221" s="326"/>
      <c r="C221" s="326"/>
      <c r="D221" s="326"/>
      <c r="E221" s="326"/>
      <c r="F221" s="326"/>
      <c r="G221" s="326"/>
      <c r="H221" s="327"/>
      <c r="I221" s="328"/>
      <c r="J221" s="327"/>
      <c r="K221" s="327"/>
      <c r="L221" s="327"/>
      <c r="M221" s="327"/>
      <c r="N221" s="327"/>
      <c r="O221" s="327"/>
      <c r="P221" s="327"/>
      <c r="Q221" s="327"/>
      <c r="R221" s="327"/>
      <c r="S221" s="327"/>
      <c r="T221" s="327"/>
      <c r="U221" s="327"/>
      <c r="V221" s="327"/>
      <c r="W221" s="327"/>
      <c r="X221" s="327"/>
      <c r="Y221" s="326"/>
      <c r="Z221" s="326"/>
      <c r="AA221" s="326"/>
      <c r="AB221" s="326"/>
      <c r="AC221" s="326"/>
      <c r="AD221" s="326"/>
      <c r="AE221" s="326"/>
      <c r="AF221" s="326"/>
      <c r="AG221" s="326"/>
      <c r="AH221" s="326"/>
      <c r="AI221" s="326"/>
      <c r="AJ221" s="326"/>
      <c r="AK221" s="326"/>
      <c r="AL221" s="326"/>
      <c r="AM221" s="326"/>
      <c r="AN221" s="326"/>
      <c r="AO221" s="326"/>
      <c r="AP221" s="326"/>
      <c r="AQ221" s="326"/>
      <c r="AR221" s="326"/>
    </row>
    <row r="222" spans="1:44" ht="12" customHeight="1" x14ac:dyDescent="0.3">
      <c r="A222" s="326"/>
      <c r="B222" s="326"/>
      <c r="C222" s="326"/>
      <c r="D222" s="326"/>
      <c r="E222" s="326"/>
      <c r="F222" s="326"/>
      <c r="G222" s="326"/>
      <c r="H222" s="327"/>
      <c r="I222" s="328"/>
      <c r="J222" s="327"/>
      <c r="K222" s="327"/>
      <c r="L222" s="327"/>
      <c r="M222" s="327"/>
      <c r="N222" s="327"/>
      <c r="O222" s="327"/>
      <c r="P222" s="327"/>
      <c r="Q222" s="327"/>
      <c r="R222" s="327"/>
      <c r="S222" s="327"/>
      <c r="T222" s="327"/>
      <c r="U222" s="327"/>
      <c r="V222" s="327"/>
      <c r="W222" s="327"/>
      <c r="X222" s="327"/>
      <c r="Y222" s="326"/>
      <c r="Z222" s="326"/>
      <c r="AA222" s="326"/>
      <c r="AB222" s="326"/>
      <c r="AC222" s="326"/>
      <c r="AD222" s="326"/>
      <c r="AE222" s="326"/>
      <c r="AF222" s="326"/>
      <c r="AG222" s="326"/>
      <c r="AH222" s="326"/>
      <c r="AI222" s="326"/>
      <c r="AJ222" s="326"/>
      <c r="AK222" s="326"/>
      <c r="AL222" s="326"/>
      <c r="AM222" s="326"/>
      <c r="AN222" s="326"/>
      <c r="AO222" s="326"/>
      <c r="AP222" s="326"/>
      <c r="AQ222" s="326"/>
      <c r="AR222" s="326"/>
    </row>
    <row r="223" spans="1:44" ht="12" customHeight="1" x14ac:dyDescent="0.3">
      <c r="A223" s="326"/>
      <c r="B223" s="326"/>
      <c r="C223" s="326"/>
      <c r="D223" s="326"/>
      <c r="E223" s="326"/>
      <c r="F223" s="326"/>
      <c r="G223" s="326"/>
      <c r="H223" s="327"/>
      <c r="I223" s="328"/>
      <c r="J223" s="327"/>
      <c r="K223" s="327"/>
      <c r="L223" s="327"/>
      <c r="M223" s="327"/>
      <c r="N223" s="327"/>
      <c r="O223" s="327"/>
      <c r="P223" s="327"/>
      <c r="Q223" s="327"/>
      <c r="R223" s="327"/>
      <c r="S223" s="327"/>
      <c r="T223" s="327"/>
      <c r="U223" s="327"/>
      <c r="V223" s="327"/>
      <c r="W223" s="327"/>
      <c r="X223" s="327"/>
      <c r="Y223" s="326"/>
      <c r="Z223" s="326"/>
      <c r="AA223" s="326"/>
      <c r="AB223" s="326"/>
      <c r="AC223" s="326"/>
      <c r="AD223" s="326"/>
      <c r="AE223" s="326"/>
      <c r="AF223" s="326"/>
      <c r="AG223" s="326"/>
      <c r="AH223" s="326"/>
      <c r="AI223" s="326"/>
      <c r="AJ223" s="326"/>
      <c r="AK223" s="326"/>
      <c r="AL223" s="326"/>
      <c r="AM223" s="326"/>
      <c r="AN223" s="326"/>
      <c r="AO223" s="326"/>
      <c r="AP223" s="326"/>
      <c r="AQ223" s="326"/>
      <c r="AR223" s="326"/>
    </row>
    <row r="224" spans="1:44" ht="12" customHeight="1" x14ac:dyDescent="0.3">
      <c r="A224" s="326"/>
      <c r="B224" s="326"/>
      <c r="C224" s="326"/>
      <c r="D224" s="326"/>
      <c r="E224" s="326"/>
      <c r="F224" s="326"/>
      <c r="G224" s="326"/>
      <c r="H224" s="327"/>
      <c r="I224" s="328"/>
      <c r="J224" s="327"/>
      <c r="K224" s="327"/>
      <c r="L224" s="327"/>
      <c r="M224" s="327"/>
      <c r="N224" s="327"/>
      <c r="O224" s="327"/>
      <c r="P224" s="327"/>
      <c r="Q224" s="327"/>
      <c r="R224" s="327"/>
      <c r="S224" s="327"/>
      <c r="T224" s="327"/>
      <c r="U224" s="327"/>
      <c r="V224" s="327"/>
      <c r="W224" s="327"/>
      <c r="X224" s="327"/>
      <c r="Y224" s="326"/>
      <c r="Z224" s="326"/>
      <c r="AA224" s="326"/>
      <c r="AB224" s="326"/>
      <c r="AC224" s="326"/>
      <c r="AD224" s="326"/>
      <c r="AE224" s="326"/>
      <c r="AF224" s="326"/>
      <c r="AG224" s="326"/>
      <c r="AH224" s="326"/>
      <c r="AI224" s="326"/>
      <c r="AJ224" s="326"/>
      <c r="AK224" s="326"/>
      <c r="AL224" s="326"/>
      <c r="AM224" s="326"/>
      <c r="AN224" s="326"/>
      <c r="AO224" s="326"/>
      <c r="AP224" s="326"/>
      <c r="AQ224" s="326"/>
      <c r="AR224" s="326"/>
    </row>
    <row r="225" spans="1:44" ht="12" customHeight="1" x14ac:dyDescent="0.3">
      <c r="A225" s="326"/>
      <c r="B225" s="326"/>
      <c r="C225" s="326"/>
      <c r="D225" s="326"/>
      <c r="E225" s="326"/>
      <c r="F225" s="326"/>
      <c r="G225" s="326"/>
      <c r="H225" s="327"/>
      <c r="I225" s="328"/>
      <c r="J225" s="327"/>
      <c r="K225" s="327"/>
      <c r="L225" s="327"/>
      <c r="M225" s="327"/>
      <c r="N225" s="327"/>
      <c r="O225" s="327"/>
      <c r="P225" s="327"/>
      <c r="Q225" s="327"/>
      <c r="R225" s="327"/>
      <c r="S225" s="327"/>
      <c r="T225" s="327"/>
      <c r="U225" s="327"/>
      <c r="V225" s="327"/>
      <c r="W225" s="327"/>
      <c r="X225" s="327"/>
      <c r="Y225" s="326"/>
      <c r="Z225" s="326"/>
      <c r="AA225" s="326"/>
      <c r="AB225" s="326"/>
      <c r="AC225" s="326"/>
      <c r="AD225" s="326"/>
      <c r="AE225" s="326"/>
      <c r="AF225" s="326"/>
      <c r="AG225" s="326"/>
      <c r="AH225" s="326"/>
      <c r="AI225" s="326"/>
      <c r="AJ225" s="326"/>
      <c r="AK225" s="326"/>
      <c r="AL225" s="326"/>
      <c r="AM225" s="326"/>
      <c r="AN225" s="326"/>
      <c r="AO225" s="326"/>
      <c r="AP225" s="326"/>
      <c r="AQ225" s="326"/>
      <c r="AR225" s="326"/>
    </row>
    <row r="226" spans="1:44" ht="12" customHeight="1" x14ac:dyDescent="0.3">
      <c r="A226" s="326"/>
      <c r="B226" s="326"/>
      <c r="C226" s="326"/>
      <c r="D226" s="326"/>
      <c r="E226" s="326"/>
      <c r="F226" s="326"/>
      <c r="G226" s="326"/>
      <c r="H226" s="327"/>
      <c r="I226" s="328"/>
      <c r="J226" s="327"/>
      <c r="K226" s="327"/>
      <c r="L226" s="327"/>
      <c r="M226" s="327"/>
      <c r="N226" s="327"/>
      <c r="O226" s="327"/>
      <c r="P226" s="327"/>
      <c r="Q226" s="327"/>
      <c r="R226" s="327"/>
      <c r="S226" s="327"/>
      <c r="T226" s="327"/>
      <c r="U226" s="327"/>
      <c r="V226" s="327"/>
      <c r="W226" s="327"/>
      <c r="X226" s="327"/>
      <c r="Y226" s="326"/>
      <c r="Z226" s="326"/>
      <c r="AA226" s="326"/>
      <c r="AB226" s="326"/>
      <c r="AC226" s="326"/>
      <c r="AD226" s="326"/>
      <c r="AE226" s="326"/>
      <c r="AF226" s="326"/>
      <c r="AG226" s="326"/>
      <c r="AH226" s="326"/>
      <c r="AI226" s="326"/>
      <c r="AJ226" s="326"/>
      <c r="AK226" s="326"/>
      <c r="AL226" s="326"/>
      <c r="AM226" s="326"/>
      <c r="AN226" s="326"/>
      <c r="AO226" s="326"/>
      <c r="AP226" s="326"/>
      <c r="AQ226" s="326"/>
      <c r="AR226" s="326"/>
    </row>
    <row r="227" spans="1:44" ht="12" customHeight="1" x14ac:dyDescent="0.3">
      <c r="A227" s="326"/>
      <c r="B227" s="326"/>
      <c r="C227" s="326"/>
      <c r="D227" s="326"/>
      <c r="E227" s="326"/>
      <c r="F227" s="326"/>
      <c r="G227" s="326"/>
      <c r="H227" s="327"/>
      <c r="I227" s="328"/>
      <c r="J227" s="327"/>
      <c r="K227" s="327"/>
      <c r="L227" s="327"/>
      <c r="M227" s="327"/>
      <c r="N227" s="327"/>
      <c r="O227" s="327"/>
      <c r="P227" s="327"/>
      <c r="Q227" s="327"/>
      <c r="R227" s="327"/>
      <c r="S227" s="327"/>
      <c r="T227" s="327"/>
      <c r="U227" s="327"/>
      <c r="V227" s="327"/>
      <c r="W227" s="327"/>
      <c r="X227" s="327"/>
      <c r="Y227" s="326"/>
      <c r="Z227" s="326"/>
      <c r="AA227" s="326"/>
      <c r="AB227" s="326"/>
      <c r="AC227" s="326"/>
      <c r="AD227" s="326"/>
      <c r="AE227" s="326"/>
      <c r="AF227" s="326"/>
      <c r="AG227" s="326"/>
      <c r="AH227" s="326"/>
      <c r="AI227" s="326"/>
      <c r="AJ227" s="326"/>
      <c r="AK227" s="326"/>
      <c r="AL227" s="326"/>
      <c r="AM227" s="326"/>
      <c r="AN227" s="326"/>
      <c r="AO227" s="326"/>
      <c r="AP227" s="326"/>
      <c r="AQ227" s="326"/>
      <c r="AR227" s="326"/>
    </row>
    <row r="228" spans="1:44" ht="12" customHeight="1" x14ac:dyDescent="0.3">
      <c r="A228" s="326"/>
      <c r="B228" s="326"/>
      <c r="C228" s="326"/>
      <c r="D228" s="326"/>
      <c r="E228" s="326"/>
      <c r="F228" s="326"/>
      <c r="G228" s="326"/>
      <c r="H228" s="327"/>
      <c r="I228" s="328"/>
      <c r="J228" s="327"/>
      <c r="K228" s="327"/>
      <c r="L228" s="327"/>
      <c r="M228" s="327"/>
      <c r="N228" s="327"/>
      <c r="O228" s="327"/>
      <c r="P228" s="327"/>
      <c r="Q228" s="327"/>
      <c r="R228" s="327"/>
      <c r="S228" s="327"/>
      <c r="T228" s="327"/>
      <c r="U228" s="327"/>
      <c r="V228" s="327"/>
      <c r="W228" s="327"/>
      <c r="X228" s="327"/>
      <c r="Y228" s="326"/>
      <c r="Z228" s="326"/>
      <c r="AA228" s="326"/>
      <c r="AB228" s="326"/>
      <c r="AC228" s="326"/>
      <c r="AD228" s="326"/>
      <c r="AE228" s="326"/>
      <c r="AF228" s="326"/>
      <c r="AG228" s="326"/>
      <c r="AH228" s="326"/>
      <c r="AI228" s="326"/>
      <c r="AJ228" s="326"/>
      <c r="AK228" s="326"/>
      <c r="AL228" s="326"/>
      <c r="AM228" s="326"/>
      <c r="AN228" s="326"/>
      <c r="AO228" s="326"/>
      <c r="AP228" s="326"/>
      <c r="AQ228" s="326"/>
      <c r="AR228" s="326"/>
    </row>
    <row r="229" spans="1:44" ht="12" customHeight="1" x14ac:dyDescent="0.3">
      <c r="A229" s="326"/>
      <c r="B229" s="326"/>
      <c r="C229" s="326"/>
      <c r="D229" s="326"/>
      <c r="E229" s="326"/>
      <c r="F229" s="326"/>
      <c r="G229" s="326"/>
      <c r="H229" s="327"/>
      <c r="I229" s="328"/>
      <c r="J229" s="327"/>
      <c r="K229" s="327"/>
      <c r="L229" s="327"/>
      <c r="M229" s="327"/>
      <c r="N229" s="327"/>
      <c r="O229" s="327"/>
      <c r="P229" s="327"/>
      <c r="Q229" s="327"/>
      <c r="R229" s="327"/>
      <c r="S229" s="327"/>
      <c r="T229" s="327"/>
      <c r="U229" s="327"/>
      <c r="V229" s="327"/>
      <c r="W229" s="327"/>
      <c r="X229" s="327"/>
      <c r="Y229" s="326"/>
      <c r="Z229" s="326"/>
      <c r="AA229" s="326"/>
      <c r="AB229" s="326"/>
      <c r="AC229" s="326"/>
      <c r="AD229" s="326"/>
      <c r="AE229" s="326"/>
      <c r="AF229" s="326"/>
      <c r="AG229" s="326"/>
      <c r="AH229" s="326"/>
      <c r="AI229" s="326"/>
      <c r="AJ229" s="326"/>
      <c r="AK229" s="326"/>
      <c r="AL229" s="326"/>
      <c r="AM229" s="326"/>
      <c r="AN229" s="326"/>
      <c r="AO229" s="326"/>
      <c r="AP229" s="326"/>
      <c r="AQ229" s="326"/>
      <c r="AR229" s="326"/>
    </row>
    <row r="230" spans="1:44" ht="12" customHeight="1" x14ac:dyDescent="0.3">
      <c r="A230" s="326"/>
      <c r="B230" s="326"/>
      <c r="C230" s="326"/>
      <c r="D230" s="326"/>
      <c r="E230" s="326"/>
      <c r="F230" s="326"/>
      <c r="G230" s="326"/>
      <c r="H230" s="327"/>
      <c r="I230" s="328"/>
      <c r="J230" s="327"/>
      <c r="K230" s="327"/>
      <c r="L230" s="327"/>
      <c r="M230" s="327"/>
      <c r="N230" s="327"/>
      <c r="O230" s="327"/>
      <c r="P230" s="327"/>
      <c r="Q230" s="327"/>
      <c r="R230" s="327"/>
      <c r="S230" s="327"/>
      <c r="T230" s="327"/>
      <c r="U230" s="327"/>
      <c r="V230" s="327"/>
      <c r="W230" s="327"/>
      <c r="X230" s="327"/>
      <c r="Y230" s="326"/>
      <c r="Z230" s="326"/>
      <c r="AA230" s="326"/>
      <c r="AB230" s="326"/>
      <c r="AC230" s="326"/>
      <c r="AD230" s="326"/>
      <c r="AE230" s="326"/>
      <c r="AF230" s="326"/>
      <c r="AG230" s="326"/>
      <c r="AH230" s="326"/>
      <c r="AI230" s="326"/>
      <c r="AJ230" s="326"/>
      <c r="AK230" s="326"/>
      <c r="AL230" s="326"/>
      <c r="AM230" s="326"/>
      <c r="AN230" s="326"/>
      <c r="AO230" s="326"/>
      <c r="AP230" s="326"/>
      <c r="AQ230" s="326"/>
      <c r="AR230" s="326"/>
    </row>
    <row r="231" spans="1:44" ht="12" customHeight="1" x14ac:dyDescent="0.3">
      <c r="A231" s="326"/>
      <c r="B231" s="326"/>
      <c r="C231" s="326"/>
      <c r="D231" s="326"/>
      <c r="E231" s="326"/>
      <c r="F231" s="326"/>
      <c r="G231" s="326"/>
      <c r="H231" s="327"/>
      <c r="I231" s="328"/>
      <c r="J231" s="327"/>
      <c r="K231" s="327"/>
      <c r="L231" s="327"/>
      <c r="M231" s="327"/>
      <c r="N231" s="327"/>
      <c r="O231" s="327"/>
      <c r="P231" s="327"/>
      <c r="Q231" s="327"/>
      <c r="R231" s="327"/>
      <c r="S231" s="327"/>
      <c r="T231" s="327"/>
      <c r="U231" s="327"/>
      <c r="V231" s="327"/>
      <c r="W231" s="327"/>
      <c r="X231" s="327"/>
      <c r="Y231" s="326"/>
      <c r="Z231" s="326"/>
      <c r="AA231" s="326"/>
      <c r="AB231" s="326"/>
      <c r="AC231" s="326"/>
      <c r="AD231" s="326"/>
      <c r="AE231" s="326"/>
      <c r="AF231" s="326"/>
      <c r="AG231" s="326"/>
      <c r="AH231" s="326"/>
      <c r="AI231" s="326"/>
      <c r="AJ231" s="326"/>
      <c r="AK231" s="326"/>
      <c r="AL231" s="326"/>
      <c r="AM231" s="326"/>
      <c r="AN231" s="326"/>
      <c r="AO231" s="326"/>
      <c r="AP231" s="326"/>
      <c r="AQ231" s="326"/>
      <c r="AR231" s="326"/>
    </row>
    <row r="232" spans="1:44" ht="12" customHeight="1" x14ac:dyDescent="0.3">
      <c r="A232" s="326"/>
      <c r="B232" s="326"/>
      <c r="C232" s="326"/>
      <c r="D232" s="326"/>
      <c r="E232" s="326"/>
      <c r="F232" s="326"/>
      <c r="G232" s="326"/>
      <c r="H232" s="327"/>
      <c r="I232" s="328"/>
      <c r="J232" s="327"/>
      <c r="K232" s="327"/>
      <c r="L232" s="327"/>
      <c r="M232" s="327"/>
      <c r="N232" s="327"/>
      <c r="O232" s="327"/>
      <c r="P232" s="327"/>
      <c r="Q232" s="327"/>
      <c r="R232" s="327"/>
      <c r="S232" s="327"/>
      <c r="T232" s="327"/>
      <c r="U232" s="327"/>
      <c r="V232" s="327"/>
      <c r="W232" s="327"/>
      <c r="X232" s="327"/>
      <c r="Y232" s="326"/>
      <c r="Z232" s="326"/>
      <c r="AA232" s="326"/>
      <c r="AB232" s="326"/>
      <c r="AC232" s="326"/>
      <c r="AD232" s="326"/>
      <c r="AE232" s="326"/>
      <c r="AF232" s="326"/>
      <c r="AG232" s="326"/>
      <c r="AH232" s="326"/>
      <c r="AI232" s="326"/>
      <c r="AJ232" s="326"/>
      <c r="AK232" s="326"/>
      <c r="AL232" s="326"/>
      <c r="AM232" s="326"/>
      <c r="AN232" s="326"/>
      <c r="AO232" s="326"/>
      <c r="AP232" s="326"/>
      <c r="AQ232" s="326"/>
      <c r="AR232" s="326"/>
    </row>
    <row r="233" spans="1:44" ht="12" customHeight="1" x14ac:dyDescent="0.3">
      <c r="A233" s="326"/>
      <c r="B233" s="326"/>
      <c r="C233" s="326"/>
      <c r="D233" s="326"/>
      <c r="E233" s="326"/>
      <c r="F233" s="326"/>
      <c r="G233" s="326"/>
      <c r="H233" s="327"/>
      <c r="I233" s="328"/>
      <c r="J233" s="327"/>
      <c r="K233" s="327"/>
      <c r="L233" s="327"/>
      <c r="M233" s="327"/>
      <c r="N233" s="327"/>
      <c r="O233" s="327"/>
      <c r="P233" s="327"/>
      <c r="Q233" s="327"/>
      <c r="R233" s="327"/>
      <c r="S233" s="327"/>
      <c r="T233" s="327"/>
      <c r="U233" s="327"/>
      <c r="V233" s="327"/>
      <c r="W233" s="327"/>
      <c r="X233" s="327"/>
      <c r="Y233" s="326"/>
      <c r="Z233" s="326"/>
      <c r="AA233" s="326"/>
      <c r="AB233" s="326"/>
      <c r="AC233" s="326"/>
      <c r="AD233" s="326"/>
      <c r="AE233" s="326"/>
      <c r="AF233" s="326"/>
      <c r="AG233" s="326"/>
      <c r="AH233" s="326"/>
      <c r="AI233" s="326"/>
      <c r="AJ233" s="326"/>
      <c r="AK233" s="326"/>
      <c r="AL233" s="326"/>
      <c r="AM233" s="326"/>
      <c r="AN233" s="326"/>
      <c r="AO233" s="326"/>
      <c r="AP233" s="326"/>
      <c r="AQ233" s="326"/>
      <c r="AR233" s="326"/>
    </row>
    <row r="234" spans="1:44" ht="12" customHeight="1" x14ac:dyDescent="0.3">
      <c r="A234" s="326"/>
      <c r="B234" s="326"/>
      <c r="C234" s="326"/>
      <c r="D234" s="326"/>
      <c r="E234" s="326"/>
      <c r="F234" s="326"/>
      <c r="G234" s="326"/>
      <c r="H234" s="327"/>
      <c r="I234" s="328"/>
      <c r="J234" s="327"/>
      <c r="K234" s="327"/>
      <c r="L234" s="327"/>
      <c r="M234" s="327"/>
      <c r="N234" s="327"/>
      <c r="O234" s="327"/>
      <c r="P234" s="327"/>
      <c r="Q234" s="327"/>
      <c r="R234" s="327"/>
      <c r="S234" s="327"/>
      <c r="T234" s="327"/>
      <c r="U234" s="327"/>
      <c r="V234" s="327"/>
      <c r="W234" s="327"/>
      <c r="X234" s="327"/>
      <c r="Y234" s="326"/>
      <c r="Z234" s="326"/>
      <c r="AA234" s="326"/>
      <c r="AB234" s="326"/>
      <c r="AC234" s="326"/>
      <c r="AD234" s="326"/>
      <c r="AE234" s="326"/>
      <c r="AF234" s="326"/>
      <c r="AG234" s="326"/>
      <c r="AH234" s="326"/>
      <c r="AI234" s="326"/>
      <c r="AJ234" s="326"/>
      <c r="AK234" s="326"/>
      <c r="AL234" s="326"/>
      <c r="AM234" s="326"/>
      <c r="AN234" s="326"/>
      <c r="AO234" s="326"/>
      <c r="AP234" s="326"/>
      <c r="AQ234" s="326"/>
      <c r="AR234" s="326"/>
    </row>
    <row r="235" spans="1:44" ht="12" customHeight="1" x14ac:dyDescent="0.3">
      <c r="A235" s="326"/>
      <c r="B235" s="326"/>
      <c r="C235" s="326"/>
      <c r="D235" s="326"/>
      <c r="E235" s="326"/>
      <c r="F235" s="326"/>
      <c r="G235" s="326"/>
      <c r="H235" s="327"/>
      <c r="I235" s="328"/>
      <c r="J235" s="327"/>
      <c r="K235" s="327"/>
      <c r="L235" s="327"/>
      <c r="M235" s="327"/>
      <c r="N235" s="327"/>
      <c r="O235" s="327"/>
      <c r="P235" s="327"/>
      <c r="Q235" s="327"/>
      <c r="R235" s="327"/>
      <c r="S235" s="327"/>
      <c r="T235" s="327"/>
      <c r="U235" s="327"/>
      <c r="V235" s="327"/>
      <c r="W235" s="327"/>
      <c r="X235" s="327"/>
      <c r="Y235" s="326"/>
      <c r="Z235" s="326"/>
      <c r="AA235" s="326"/>
      <c r="AB235" s="326"/>
      <c r="AC235" s="326"/>
      <c r="AD235" s="326"/>
      <c r="AE235" s="326"/>
      <c r="AF235" s="326"/>
      <c r="AG235" s="326"/>
      <c r="AH235" s="326"/>
      <c r="AI235" s="326"/>
      <c r="AJ235" s="326"/>
      <c r="AK235" s="326"/>
      <c r="AL235" s="326"/>
      <c r="AM235" s="326"/>
      <c r="AN235" s="326"/>
      <c r="AO235" s="326"/>
      <c r="AP235" s="326"/>
      <c r="AQ235" s="326"/>
      <c r="AR235" s="326"/>
    </row>
    <row r="236" spans="1:44" ht="12" customHeight="1" x14ac:dyDescent="0.3">
      <c r="A236" s="326"/>
      <c r="B236" s="326"/>
      <c r="C236" s="326"/>
      <c r="D236" s="326"/>
      <c r="E236" s="326"/>
      <c r="F236" s="326"/>
      <c r="G236" s="326"/>
      <c r="H236" s="327"/>
      <c r="I236" s="328"/>
      <c r="J236" s="327"/>
      <c r="K236" s="327"/>
      <c r="L236" s="327"/>
      <c r="M236" s="327"/>
      <c r="N236" s="327"/>
      <c r="O236" s="327"/>
      <c r="P236" s="327"/>
      <c r="Q236" s="327"/>
      <c r="R236" s="327"/>
      <c r="S236" s="327"/>
      <c r="T236" s="327"/>
      <c r="U236" s="327"/>
      <c r="V236" s="327"/>
      <c r="W236" s="327"/>
      <c r="X236" s="327"/>
      <c r="Y236" s="326"/>
      <c r="Z236" s="326"/>
      <c r="AA236" s="326"/>
      <c r="AB236" s="326"/>
      <c r="AC236" s="326"/>
      <c r="AD236" s="326"/>
      <c r="AE236" s="326"/>
      <c r="AF236" s="326"/>
      <c r="AG236" s="326"/>
      <c r="AH236" s="326"/>
      <c r="AI236" s="326"/>
      <c r="AJ236" s="326"/>
      <c r="AK236" s="326"/>
      <c r="AL236" s="326"/>
      <c r="AM236" s="326"/>
      <c r="AN236" s="326"/>
      <c r="AO236" s="326"/>
      <c r="AP236" s="326"/>
      <c r="AQ236" s="326"/>
      <c r="AR236" s="326"/>
    </row>
    <row r="237" spans="1:44" ht="12" customHeight="1" x14ac:dyDescent="0.3">
      <c r="A237" s="326"/>
      <c r="B237" s="326"/>
      <c r="C237" s="326"/>
      <c r="D237" s="326"/>
      <c r="E237" s="326"/>
      <c r="F237" s="326"/>
      <c r="G237" s="326"/>
      <c r="H237" s="327"/>
      <c r="I237" s="328"/>
      <c r="J237" s="327"/>
      <c r="K237" s="327"/>
      <c r="L237" s="327"/>
      <c r="M237" s="327"/>
      <c r="N237" s="327"/>
      <c r="O237" s="327"/>
      <c r="P237" s="327"/>
      <c r="Q237" s="327"/>
      <c r="R237" s="327"/>
      <c r="S237" s="327"/>
      <c r="T237" s="327"/>
      <c r="U237" s="327"/>
      <c r="V237" s="327"/>
      <c r="W237" s="327"/>
      <c r="X237" s="327"/>
      <c r="Y237" s="326"/>
      <c r="Z237" s="326"/>
      <c r="AA237" s="326"/>
      <c r="AB237" s="326"/>
      <c r="AC237" s="326"/>
      <c r="AD237" s="326"/>
      <c r="AE237" s="326"/>
      <c r="AF237" s="326"/>
      <c r="AG237" s="326"/>
      <c r="AH237" s="326"/>
      <c r="AI237" s="326"/>
      <c r="AJ237" s="326"/>
      <c r="AK237" s="326"/>
      <c r="AL237" s="326"/>
      <c r="AM237" s="326"/>
      <c r="AN237" s="326"/>
      <c r="AO237" s="326"/>
      <c r="AP237" s="326"/>
      <c r="AQ237" s="326"/>
      <c r="AR237" s="326"/>
    </row>
    <row r="238" spans="1:44" ht="12" customHeight="1" x14ac:dyDescent="0.3">
      <c r="A238" s="326"/>
      <c r="B238" s="326"/>
      <c r="C238" s="326"/>
      <c r="D238" s="326"/>
      <c r="E238" s="326"/>
      <c r="F238" s="326"/>
      <c r="G238" s="326"/>
      <c r="H238" s="327"/>
      <c r="I238" s="328"/>
      <c r="J238" s="327"/>
      <c r="K238" s="327"/>
      <c r="L238" s="327"/>
      <c r="M238" s="327"/>
      <c r="N238" s="327"/>
      <c r="O238" s="327"/>
      <c r="P238" s="327"/>
      <c r="Q238" s="327"/>
      <c r="R238" s="327"/>
      <c r="S238" s="327"/>
      <c r="T238" s="327"/>
      <c r="U238" s="327"/>
      <c r="V238" s="327"/>
      <c r="W238" s="327"/>
      <c r="X238" s="327"/>
      <c r="Y238" s="326"/>
      <c r="Z238" s="326"/>
      <c r="AA238" s="326"/>
      <c r="AB238" s="326"/>
      <c r="AC238" s="326"/>
      <c r="AD238" s="326"/>
      <c r="AE238" s="326"/>
      <c r="AF238" s="326"/>
      <c r="AG238" s="326"/>
      <c r="AH238" s="326"/>
      <c r="AI238" s="326"/>
      <c r="AJ238" s="326"/>
      <c r="AK238" s="326"/>
      <c r="AL238" s="326"/>
      <c r="AM238" s="326"/>
      <c r="AN238" s="326"/>
      <c r="AO238" s="326"/>
      <c r="AP238" s="326"/>
      <c r="AQ238" s="326"/>
      <c r="AR238" s="326"/>
    </row>
    <row r="239" spans="1:44" ht="12" customHeight="1" x14ac:dyDescent="0.3">
      <c r="A239" s="326"/>
      <c r="B239" s="326"/>
      <c r="C239" s="326"/>
      <c r="D239" s="326"/>
      <c r="E239" s="326"/>
      <c r="F239" s="326"/>
      <c r="G239" s="326"/>
      <c r="H239" s="327"/>
      <c r="I239" s="328"/>
      <c r="J239" s="327"/>
      <c r="K239" s="327"/>
      <c r="L239" s="327"/>
      <c r="M239" s="327"/>
      <c r="N239" s="327"/>
      <c r="O239" s="327"/>
      <c r="P239" s="327"/>
      <c r="Q239" s="327"/>
      <c r="R239" s="327"/>
      <c r="S239" s="327"/>
      <c r="T239" s="327"/>
      <c r="U239" s="327"/>
      <c r="V239" s="327"/>
      <c r="W239" s="327"/>
      <c r="X239" s="327"/>
      <c r="Y239" s="326"/>
      <c r="Z239" s="326"/>
      <c r="AA239" s="326"/>
      <c r="AB239" s="326"/>
      <c r="AC239" s="326"/>
      <c r="AD239" s="326"/>
      <c r="AE239" s="326"/>
      <c r="AF239" s="326"/>
      <c r="AG239" s="326"/>
      <c r="AH239" s="326"/>
      <c r="AI239" s="326"/>
      <c r="AJ239" s="326"/>
      <c r="AK239" s="326"/>
      <c r="AL239" s="326"/>
      <c r="AM239" s="326"/>
      <c r="AN239" s="326"/>
      <c r="AO239" s="326"/>
      <c r="AP239" s="326"/>
      <c r="AQ239" s="326"/>
      <c r="AR239" s="326"/>
    </row>
    <row r="240" spans="1:44" ht="12" customHeight="1" x14ac:dyDescent="0.3">
      <c r="A240" s="326"/>
      <c r="B240" s="326"/>
      <c r="C240" s="326"/>
      <c r="D240" s="326"/>
      <c r="E240" s="326"/>
      <c r="F240" s="326"/>
      <c r="G240" s="326"/>
      <c r="H240" s="327"/>
      <c r="I240" s="328"/>
      <c r="J240" s="327"/>
      <c r="K240" s="327"/>
      <c r="L240" s="327"/>
      <c r="M240" s="327"/>
      <c r="N240" s="327"/>
      <c r="O240" s="327"/>
      <c r="P240" s="327"/>
      <c r="Q240" s="327"/>
      <c r="R240" s="327"/>
      <c r="S240" s="327"/>
      <c r="T240" s="327"/>
      <c r="U240" s="327"/>
      <c r="V240" s="327"/>
      <c r="W240" s="327"/>
      <c r="X240" s="327"/>
      <c r="Y240" s="326"/>
      <c r="Z240" s="326"/>
      <c r="AA240" s="326"/>
      <c r="AB240" s="326"/>
      <c r="AC240" s="326"/>
      <c r="AD240" s="326"/>
      <c r="AE240" s="326"/>
      <c r="AF240" s="326"/>
      <c r="AG240" s="326"/>
      <c r="AH240" s="326"/>
      <c r="AI240" s="326"/>
      <c r="AJ240" s="326"/>
      <c r="AK240" s="326"/>
      <c r="AL240" s="326"/>
      <c r="AM240" s="326"/>
      <c r="AN240" s="326"/>
      <c r="AO240" s="326"/>
      <c r="AP240" s="326"/>
      <c r="AQ240" s="326"/>
      <c r="AR240" s="326"/>
    </row>
    <row r="241" spans="1:44" ht="12" customHeight="1" x14ac:dyDescent="0.3">
      <c r="A241" s="326"/>
      <c r="B241" s="326"/>
      <c r="C241" s="326"/>
      <c r="D241" s="326"/>
      <c r="E241" s="326"/>
      <c r="F241" s="326"/>
      <c r="G241" s="326"/>
      <c r="H241" s="327"/>
      <c r="I241" s="328"/>
      <c r="J241" s="327"/>
      <c r="K241" s="327"/>
      <c r="L241" s="327"/>
      <c r="M241" s="327"/>
      <c r="N241" s="327"/>
      <c r="O241" s="327"/>
      <c r="P241" s="327"/>
      <c r="Q241" s="327"/>
      <c r="R241" s="327"/>
      <c r="S241" s="327"/>
      <c r="T241" s="327"/>
      <c r="U241" s="327"/>
      <c r="V241" s="327"/>
      <c r="W241" s="327"/>
      <c r="X241" s="327"/>
      <c r="Y241" s="326"/>
      <c r="Z241" s="326"/>
      <c r="AA241" s="326"/>
      <c r="AB241" s="326"/>
      <c r="AC241" s="326"/>
      <c r="AD241" s="326"/>
      <c r="AE241" s="326"/>
      <c r="AF241" s="326"/>
      <c r="AG241" s="326"/>
      <c r="AH241" s="326"/>
      <c r="AI241" s="326"/>
      <c r="AJ241" s="326"/>
      <c r="AK241" s="326"/>
      <c r="AL241" s="326"/>
      <c r="AM241" s="326"/>
      <c r="AN241" s="326"/>
      <c r="AO241" s="326"/>
      <c r="AP241" s="326"/>
      <c r="AQ241" s="326"/>
      <c r="AR241" s="326"/>
    </row>
    <row r="242" spans="1:44" ht="12" customHeight="1" x14ac:dyDescent="0.3">
      <c r="A242" s="326"/>
      <c r="B242" s="326"/>
      <c r="C242" s="326"/>
      <c r="D242" s="326"/>
      <c r="E242" s="326"/>
      <c r="F242" s="326"/>
      <c r="G242" s="326"/>
      <c r="H242" s="327"/>
      <c r="I242" s="328"/>
      <c r="J242" s="327"/>
      <c r="K242" s="327"/>
      <c r="L242" s="327"/>
      <c r="M242" s="327"/>
      <c r="N242" s="327"/>
      <c r="O242" s="327"/>
      <c r="P242" s="327"/>
      <c r="Q242" s="327"/>
      <c r="R242" s="327"/>
      <c r="S242" s="327"/>
      <c r="T242" s="327"/>
      <c r="U242" s="327"/>
      <c r="V242" s="327"/>
      <c r="W242" s="327"/>
      <c r="X242" s="327"/>
      <c r="Y242" s="326"/>
      <c r="Z242" s="326"/>
      <c r="AA242" s="326"/>
      <c r="AB242" s="326"/>
      <c r="AC242" s="326"/>
      <c r="AD242" s="326"/>
      <c r="AE242" s="326"/>
      <c r="AF242" s="326"/>
      <c r="AG242" s="326"/>
      <c r="AH242" s="326"/>
      <c r="AI242" s="326"/>
      <c r="AJ242" s="326"/>
      <c r="AK242" s="326"/>
      <c r="AL242" s="326"/>
      <c r="AM242" s="326"/>
      <c r="AN242" s="326"/>
      <c r="AO242" s="326"/>
      <c r="AP242" s="326"/>
      <c r="AQ242" s="326"/>
      <c r="AR242" s="326"/>
    </row>
    <row r="243" spans="1:44" ht="12" customHeight="1" x14ac:dyDescent="0.3">
      <c r="A243" s="326"/>
      <c r="B243" s="326"/>
      <c r="C243" s="326"/>
      <c r="D243" s="326"/>
      <c r="E243" s="326"/>
      <c r="F243" s="326"/>
      <c r="G243" s="326"/>
      <c r="H243" s="327"/>
      <c r="I243" s="328"/>
      <c r="J243" s="327"/>
      <c r="K243" s="327"/>
      <c r="L243" s="327"/>
      <c r="M243" s="327"/>
      <c r="N243" s="327"/>
      <c r="O243" s="327"/>
      <c r="P243" s="327"/>
      <c r="Q243" s="327"/>
      <c r="R243" s="327"/>
      <c r="S243" s="327"/>
      <c r="T243" s="327"/>
      <c r="U243" s="327"/>
      <c r="V243" s="327"/>
      <c r="W243" s="327"/>
      <c r="X243" s="327"/>
      <c r="Y243" s="326"/>
      <c r="Z243" s="326"/>
      <c r="AA243" s="326"/>
      <c r="AB243" s="326"/>
      <c r="AC243" s="326"/>
      <c r="AD243" s="326"/>
      <c r="AE243" s="326"/>
      <c r="AF243" s="326"/>
      <c r="AG243" s="326"/>
      <c r="AH243" s="326"/>
      <c r="AI243" s="326"/>
      <c r="AJ243" s="326"/>
      <c r="AK243" s="326"/>
      <c r="AL243" s="326"/>
      <c r="AM243" s="326"/>
      <c r="AN243" s="326"/>
      <c r="AO243" s="326"/>
      <c r="AP243" s="326"/>
      <c r="AQ243" s="326"/>
      <c r="AR243" s="326"/>
    </row>
    <row r="244" spans="1:44" ht="12" customHeight="1" x14ac:dyDescent="0.3">
      <c r="A244" s="326"/>
      <c r="B244" s="326"/>
      <c r="C244" s="326"/>
      <c r="D244" s="326"/>
      <c r="E244" s="326"/>
      <c r="F244" s="326"/>
      <c r="G244" s="326"/>
      <c r="H244" s="327"/>
      <c r="I244" s="328"/>
      <c r="J244" s="327"/>
      <c r="K244" s="327"/>
      <c r="L244" s="327"/>
      <c r="M244" s="327"/>
      <c r="N244" s="327"/>
      <c r="O244" s="327"/>
      <c r="P244" s="327"/>
      <c r="Q244" s="327"/>
      <c r="R244" s="327"/>
      <c r="S244" s="327"/>
      <c r="T244" s="327"/>
      <c r="U244" s="327"/>
      <c r="V244" s="327"/>
      <c r="W244" s="327"/>
      <c r="X244" s="327"/>
      <c r="Y244" s="326"/>
      <c r="Z244" s="326"/>
      <c r="AA244" s="326"/>
      <c r="AB244" s="326"/>
      <c r="AC244" s="326"/>
      <c r="AD244" s="326"/>
      <c r="AE244" s="326"/>
      <c r="AF244" s="326"/>
      <c r="AG244" s="326"/>
      <c r="AH244" s="326"/>
      <c r="AI244" s="326"/>
      <c r="AJ244" s="326"/>
      <c r="AK244" s="326"/>
      <c r="AL244" s="326"/>
      <c r="AM244" s="326"/>
      <c r="AN244" s="326"/>
      <c r="AO244" s="326"/>
      <c r="AP244" s="326"/>
      <c r="AQ244" s="326"/>
      <c r="AR244" s="326"/>
    </row>
    <row r="245" spans="1:44" ht="12" customHeight="1" x14ac:dyDescent="0.3">
      <c r="A245" s="326"/>
      <c r="B245" s="326"/>
      <c r="C245" s="326"/>
      <c r="D245" s="326"/>
      <c r="E245" s="326"/>
      <c r="F245" s="326"/>
      <c r="G245" s="326"/>
      <c r="H245" s="327"/>
      <c r="I245" s="328"/>
      <c r="J245" s="327"/>
      <c r="K245" s="327"/>
      <c r="L245" s="327"/>
      <c r="M245" s="327"/>
      <c r="N245" s="327"/>
      <c r="O245" s="327"/>
      <c r="P245" s="327"/>
      <c r="Q245" s="327"/>
      <c r="R245" s="327"/>
      <c r="S245" s="327"/>
      <c r="T245" s="327"/>
      <c r="U245" s="327"/>
      <c r="V245" s="327"/>
      <c r="W245" s="327"/>
      <c r="X245" s="327"/>
      <c r="Y245" s="326"/>
      <c r="Z245" s="326"/>
      <c r="AA245" s="326"/>
      <c r="AB245" s="326"/>
      <c r="AC245" s="326"/>
      <c r="AD245" s="326"/>
      <c r="AE245" s="326"/>
      <c r="AF245" s="326"/>
      <c r="AG245" s="326"/>
      <c r="AH245" s="326"/>
      <c r="AI245" s="326"/>
      <c r="AJ245" s="326"/>
      <c r="AK245" s="326"/>
      <c r="AL245" s="326"/>
      <c r="AM245" s="326"/>
      <c r="AN245" s="326"/>
      <c r="AO245" s="326"/>
      <c r="AP245" s="326"/>
      <c r="AQ245" s="326"/>
      <c r="AR245" s="326"/>
    </row>
    <row r="246" spans="1:44" ht="12" customHeight="1" x14ac:dyDescent="0.3">
      <c r="A246" s="326"/>
      <c r="B246" s="326"/>
      <c r="C246" s="326"/>
      <c r="D246" s="326"/>
      <c r="E246" s="326"/>
      <c r="F246" s="326"/>
      <c r="G246" s="326"/>
      <c r="H246" s="327"/>
      <c r="I246" s="328"/>
      <c r="J246" s="327"/>
      <c r="K246" s="327"/>
      <c r="L246" s="327"/>
      <c r="M246" s="327"/>
      <c r="N246" s="327"/>
      <c r="O246" s="327"/>
      <c r="P246" s="327"/>
      <c r="Q246" s="327"/>
      <c r="R246" s="327"/>
      <c r="S246" s="327"/>
      <c r="T246" s="327"/>
      <c r="U246" s="327"/>
      <c r="V246" s="327"/>
      <c r="W246" s="327"/>
      <c r="X246" s="327"/>
      <c r="Y246" s="326"/>
      <c r="Z246" s="326"/>
      <c r="AA246" s="326"/>
      <c r="AB246" s="326"/>
      <c r="AC246" s="326"/>
      <c r="AD246" s="326"/>
      <c r="AE246" s="326"/>
      <c r="AF246" s="326"/>
      <c r="AG246" s="326"/>
      <c r="AH246" s="326"/>
      <c r="AI246" s="326"/>
      <c r="AJ246" s="326"/>
      <c r="AK246" s="326"/>
      <c r="AL246" s="326"/>
      <c r="AM246" s="326"/>
      <c r="AN246" s="326"/>
      <c r="AO246" s="326"/>
      <c r="AP246" s="326"/>
      <c r="AQ246" s="326"/>
      <c r="AR246" s="326"/>
    </row>
    <row r="247" spans="1:44" ht="12" customHeight="1" x14ac:dyDescent="0.3">
      <c r="A247" s="326"/>
      <c r="B247" s="326"/>
      <c r="C247" s="326"/>
      <c r="D247" s="326"/>
      <c r="E247" s="326"/>
      <c r="F247" s="326"/>
      <c r="G247" s="326"/>
      <c r="H247" s="327"/>
      <c r="I247" s="328"/>
      <c r="J247" s="327"/>
      <c r="K247" s="327"/>
      <c r="L247" s="327"/>
      <c r="M247" s="327"/>
      <c r="N247" s="327"/>
      <c r="O247" s="327"/>
      <c r="P247" s="327"/>
      <c r="Q247" s="327"/>
      <c r="R247" s="327"/>
      <c r="S247" s="327"/>
      <c r="T247" s="327"/>
      <c r="U247" s="327"/>
      <c r="V247" s="327"/>
      <c r="W247" s="327"/>
      <c r="X247" s="327"/>
      <c r="Y247" s="326"/>
      <c r="Z247" s="326"/>
      <c r="AA247" s="326"/>
      <c r="AB247" s="326"/>
      <c r="AC247" s="326"/>
      <c r="AD247" s="326"/>
      <c r="AE247" s="326"/>
      <c r="AF247" s="326"/>
      <c r="AG247" s="326"/>
      <c r="AH247" s="326"/>
      <c r="AI247" s="326"/>
      <c r="AJ247" s="326"/>
      <c r="AK247" s="326"/>
      <c r="AL247" s="326"/>
      <c r="AM247" s="326"/>
      <c r="AN247" s="326"/>
      <c r="AO247" s="326"/>
      <c r="AP247" s="326"/>
      <c r="AQ247" s="326"/>
      <c r="AR247" s="326"/>
    </row>
    <row r="248" spans="1:44" ht="12" customHeight="1" x14ac:dyDescent="0.3">
      <c r="A248" s="326"/>
      <c r="B248" s="326"/>
      <c r="C248" s="326"/>
      <c r="D248" s="326"/>
      <c r="E248" s="326"/>
      <c r="F248" s="326"/>
      <c r="G248" s="326"/>
      <c r="H248" s="327"/>
      <c r="I248" s="328"/>
      <c r="J248" s="327"/>
      <c r="K248" s="327"/>
      <c r="L248" s="327"/>
      <c r="M248" s="327"/>
      <c r="N248" s="327"/>
      <c r="O248" s="327"/>
      <c r="P248" s="327"/>
      <c r="Q248" s="327"/>
      <c r="R248" s="327"/>
      <c r="S248" s="327"/>
      <c r="T248" s="327"/>
      <c r="U248" s="327"/>
      <c r="V248" s="327"/>
      <c r="W248" s="327"/>
      <c r="X248" s="327"/>
      <c r="Y248" s="326"/>
      <c r="Z248" s="326"/>
      <c r="AA248" s="326"/>
      <c r="AB248" s="326"/>
      <c r="AC248" s="326"/>
      <c r="AD248" s="326"/>
      <c r="AE248" s="326"/>
      <c r="AF248" s="326"/>
      <c r="AG248" s="326"/>
      <c r="AH248" s="326"/>
      <c r="AI248" s="326"/>
      <c r="AJ248" s="326"/>
      <c r="AK248" s="326"/>
      <c r="AL248" s="326"/>
      <c r="AM248" s="326"/>
      <c r="AN248" s="326"/>
      <c r="AO248" s="326"/>
      <c r="AP248" s="326"/>
      <c r="AQ248" s="326"/>
      <c r="AR248" s="326"/>
    </row>
    <row r="249" spans="1:44" ht="12" customHeight="1" x14ac:dyDescent="0.3">
      <c r="A249" s="326"/>
      <c r="B249" s="326"/>
      <c r="C249" s="326"/>
      <c r="D249" s="326"/>
      <c r="E249" s="326"/>
      <c r="F249" s="326"/>
      <c r="G249" s="326"/>
      <c r="H249" s="327"/>
      <c r="I249" s="328"/>
      <c r="J249" s="327"/>
      <c r="K249" s="327"/>
      <c r="L249" s="327"/>
      <c r="M249" s="327"/>
      <c r="N249" s="327"/>
      <c r="O249" s="327"/>
      <c r="P249" s="327"/>
      <c r="Q249" s="327"/>
      <c r="R249" s="327"/>
      <c r="S249" s="327"/>
      <c r="T249" s="327"/>
      <c r="U249" s="327"/>
      <c r="V249" s="327"/>
      <c r="W249" s="327"/>
      <c r="X249" s="327"/>
      <c r="Y249" s="326"/>
      <c r="Z249" s="326"/>
      <c r="AA249" s="326"/>
      <c r="AB249" s="326"/>
      <c r="AC249" s="326"/>
      <c r="AD249" s="326"/>
      <c r="AE249" s="326"/>
      <c r="AF249" s="326"/>
      <c r="AG249" s="326"/>
      <c r="AH249" s="326"/>
      <c r="AI249" s="326"/>
      <c r="AJ249" s="326"/>
      <c r="AK249" s="326"/>
      <c r="AL249" s="326"/>
      <c r="AM249" s="326"/>
      <c r="AN249" s="326"/>
      <c r="AO249" s="326"/>
      <c r="AP249" s="326"/>
      <c r="AQ249" s="326"/>
      <c r="AR249" s="326"/>
    </row>
    <row r="250" spans="1:44" ht="12" customHeight="1" x14ac:dyDescent="0.3">
      <c r="A250" s="326"/>
      <c r="B250" s="326"/>
      <c r="C250" s="326"/>
      <c r="D250" s="326"/>
      <c r="E250" s="326"/>
      <c r="F250" s="326"/>
      <c r="G250" s="326"/>
      <c r="H250" s="327"/>
      <c r="I250" s="328"/>
      <c r="J250" s="327"/>
      <c r="K250" s="327"/>
      <c r="L250" s="327"/>
      <c r="M250" s="327"/>
      <c r="N250" s="327"/>
      <c r="O250" s="327"/>
      <c r="P250" s="327"/>
      <c r="Q250" s="327"/>
      <c r="R250" s="327"/>
      <c r="S250" s="327"/>
      <c r="T250" s="327"/>
      <c r="U250" s="327"/>
      <c r="V250" s="327"/>
      <c r="W250" s="327"/>
      <c r="X250" s="327"/>
      <c r="Y250" s="326"/>
      <c r="Z250" s="326"/>
      <c r="AA250" s="326"/>
      <c r="AB250" s="326"/>
      <c r="AC250" s="326"/>
      <c r="AD250" s="326"/>
      <c r="AE250" s="326"/>
      <c r="AF250" s="326"/>
      <c r="AG250" s="326"/>
      <c r="AH250" s="326"/>
      <c r="AI250" s="326"/>
      <c r="AJ250" s="326"/>
      <c r="AK250" s="326"/>
      <c r="AL250" s="326"/>
      <c r="AM250" s="326"/>
      <c r="AN250" s="326"/>
      <c r="AO250" s="326"/>
      <c r="AP250" s="326"/>
      <c r="AQ250" s="326"/>
      <c r="AR250" s="326"/>
    </row>
    <row r="251" spans="1:44" ht="12" customHeight="1" x14ac:dyDescent="0.3">
      <c r="A251" s="326"/>
      <c r="B251" s="326"/>
      <c r="C251" s="326"/>
      <c r="D251" s="326"/>
      <c r="E251" s="326"/>
      <c r="F251" s="326"/>
      <c r="G251" s="326"/>
      <c r="H251" s="327"/>
      <c r="I251" s="328"/>
      <c r="J251" s="327"/>
      <c r="K251" s="327"/>
      <c r="L251" s="327"/>
      <c r="M251" s="327"/>
      <c r="N251" s="327"/>
      <c r="O251" s="327"/>
      <c r="P251" s="327"/>
      <c r="Q251" s="327"/>
      <c r="R251" s="327"/>
      <c r="S251" s="327"/>
      <c r="T251" s="327"/>
      <c r="U251" s="327"/>
      <c r="V251" s="327"/>
      <c r="W251" s="327"/>
      <c r="X251" s="327"/>
      <c r="Y251" s="326"/>
      <c r="Z251" s="326"/>
      <c r="AA251" s="326"/>
      <c r="AB251" s="326"/>
      <c r="AC251" s="326"/>
      <c r="AD251" s="326"/>
      <c r="AE251" s="326"/>
      <c r="AF251" s="326"/>
      <c r="AG251" s="326"/>
      <c r="AH251" s="326"/>
      <c r="AI251" s="326"/>
      <c r="AJ251" s="326"/>
      <c r="AK251" s="326"/>
      <c r="AL251" s="326"/>
      <c r="AM251" s="326"/>
      <c r="AN251" s="326"/>
      <c r="AO251" s="326"/>
      <c r="AP251" s="326"/>
      <c r="AQ251" s="326"/>
      <c r="AR251" s="326"/>
    </row>
    <row r="252" spans="1:44" ht="12" customHeight="1" x14ac:dyDescent="0.3">
      <c r="A252" s="326"/>
      <c r="B252" s="326"/>
      <c r="C252" s="326"/>
      <c r="D252" s="326"/>
      <c r="E252" s="326"/>
      <c r="F252" s="326"/>
      <c r="G252" s="326"/>
      <c r="H252" s="327"/>
      <c r="I252" s="328"/>
      <c r="J252" s="327"/>
      <c r="K252" s="327"/>
      <c r="L252" s="327"/>
      <c r="M252" s="327"/>
      <c r="N252" s="327"/>
      <c r="O252" s="327"/>
      <c r="P252" s="327"/>
      <c r="Q252" s="327"/>
      <c r="R252" s="327"/>
      <c r="S252" s="327"/>
      <c r="T252" s="327"/>
      <c r="U252" s="327"/>
      <c r="V252" s="327"/>
      <c r="W252" s="327"/>
      <c r="X252" s="327"/>
      <c r="Y252" s="326"/>
      <c r="Z252" s="326"/>
      <c r="AA252" s="326"/>
      <c r="AB252" s="326"/>
      <c r="AC252" s="326"/>
      <c r="AD252" s="326"/>
      <c r="AE252" s="326"/>
      <c r="AF252" s="326"/>
      <c r="AG252" s="326"/>
      <c r="AH252" s="326"/>
      <c r="AI252" s="326"/>
      <c r="AJ252" s="326"/>
      <c r="AK252" s="326"/>
      <c r="AL252" s="326"/>
      <c r="AM252" s="326"/>
      <c r="AN252" s="326"/>
      <c r="AO252" s="326"/>
      <c r="AP252" s="326"/>
      <c r="AQ252" s="326"/>
      <c r="AR252" s="326"/>
    </row>
    <row r="253" spans="1:44" ht="12" customHeight="1" x14ac:dyDescent="0.3">
      <c r="A253" s="326"/>
      <c r="B253" s="326"/>
      <c r="C253" s="326"/>
      <c r="D253" s="326"/>
      <c r="E253" s="326"/>
      <c r="F253" s="326"/>
      <c r="G253" s="326"/>
      <c r="H253" s="327"/>
      <c r="I253" s="328"/>
      <c r="J253" s="327"/>
      <c r="K253" s="327"/>
      <c r="L253" s="327"/>
      <c r="M253" s="327"/>
      <c r="N253" s="327"/>
      <c r="O253" s="327"/>
      <c r="P253" s="327"/>
      <c r="Q253" s="327"/>
      <c r="R253" s="327"/>
      <c r="S253" s="327"/>
      <c r="T253" s="327"/>
      <c r="U253" s="327"/>
      <c r="V253" s="327"/>
      <c r="W253" s="327"/>
      <c r="X253" s="327"/>
      <c r="Y253" s="326"/>
      <c r="Z253" s="326"/>
      <c r="AA253" s="326"/>
      <c r="AB253" s="326"/>
      <c r="AC253" s="326"/>
      <c r="AD253" s="326"/>
      <c r="AE253" s="326"/>
      <c r="AF253" s="326"/>
      <c r="AG253" s="326"/>
      <c r="AH253" s="326"/>
      <c r="AI253" s="326"/>
      <c r="AJ253" s="326"/>
      <c r="AK253" s="326"/>
      <c r="AL253" s="326"/>
      <c r="AM253" s="326"/>
      <c r="AN253" s="326"/>
      <c r="AO253" s="326"/>
      <c r="AP253" s="326"/>
      <c r="AQ253" s="326"/>
      <c r="AR253" s="326"/>
    </row>
    <row r="254" spans="1:44" ht="12" customHeight="1" x14ac:dyDescent="0.3">
      <c r="A254" s="326"/>
      <c r="B254" s="326"/>
      <c r="C254" s="326"/>
      <c r="D254" s="326"/>
      <c r="E254" s="326"/>
      <c r="F254" s="326"/>
      <c r="G254" s="326"/>
      <c r="H254" s="327"/>
      <c r="I254" s="328"/>
      <c r="J254" s="327"/>
      <c r="K254" s="327"/>
      <c r="L254" s="327"/>
      <c r="M254" s="327"/>
      <c r="N254" s="327"/>
      <c r="O254" s="327"/>
      <c r="P254" s="327"/>
      <c r="Q254" s="327"/>
      <c r="R254" s="327"/>
      <c r="S254" s="327"/>
      <c r="T254" s="327"/>
      <c r="U254" s="327"/>
      <c r="V254" s="327"/>
      <c r="W254" s="327"/>
      <c r="X254" s="327"/>
      <c r="Y254" s="326"/>
      <c r="Z254" s="326"/>
      <c r="AA254" s="326"/>
      <c r="AB254" s="326"/>
      <c r="AC254" s="326"/>
      <c r="AD254" s="326"/>
      <c r="AE254" s="326"/>
      <c r="AF254" s="326"/>
      <c r="AG254" s="326"/>
      <c r="AH254" s="326"/>
      <c r="AI254" s="326"/>
      <c r="AJ254" s="326"/>
      <c r="AK254" s="326"/>
      <c r="AL254" s="326"/>
      <c r="AM254" s="326"/>
      <c r="AN254" s="326"/>
      <c r="AO254" s="326"/>
      <c r="AP254" s="326"/>
      <c r="AQ254" s="326"/>
      <c r="AR254" s="326"/>
    </row>
    <row r="255" spans="1:44" ht="12" customHeight="1" x14ac:dyDescent="0.3">
      <c r="A255" s="326"/>
      <c r="B255" s="326"/>
      <c r="C255" s="326"/>
      <c r="D255" s="326"/>
      <c r="E255" s="326"/>
      <c r="F255" s="326"/>
      <c r="G255" s="326"/>
      <c r="H255" s="327"/>
      <c r="I255" s="328"/>
      <c r="J255" s="327"/>
      <c r="K255" s="327"/>
      <c r="L255" s="327"/>
      <c r="M255" s="327"/>
      <c r="N255" s="327"/>
      <c r="O255" s="327"/>
      <c r="P255" s="327"/>
      <c r="Q255" s="327"/>
      <c r="R255" s="327"/>
      <c r="S255" s="327"/>
      <c r="T255" s="327"/>
      <c r="U255" s="327"/>
      <c r="V255" s="327"/>
      <c r="W255" s="327"/>
      <c r="X255" s="327"/>
      <c r="Y255" s="326"/>
      <c r="Z255" s="326"/>
      <c r="AA255" s="326"/>
      <c r="AB255" s="326"/>
      <c r="AC255" s="326"/>
      <c r="AD255" s="326"/>
      <c r="AE255" s="326"/>
      <c r="AF255" s="326"/>
      <c r="AG255" s="326"/>
      <c r="AH255" s="326"/>
      <c r="AI255" s="326"/>
      <c r="AJ255" s="326"/>
      <c r="AK255" s="326"/>
      <c r="AL255" s="326"/>
      <c r="AM255" s="326"/>
      <c r="AN255" s="326"/>
      <c r="AO255" s="326"/>
      <c r="AP255" s="326"/>
      <c r="AQ255" s="326"/>
      <c r="AR255" s="326"/>
    </row>
    <row r="256" spans="1:44" ht="12" customHeight="1" x14ac:dyDescent="0.3">
      <c r="A256" s="326"/>
      <c r="B256" s="326"/>
      <c r="C256" s="326"/>
      <c r="D256" s="326"/>
      <c r="E256" s="326"/>
      <c r="F256" s="326"/>
      <c r="G256" s="326"/>
      <c r="H256" s="327"/>
      <c r="I256" s="328"/>
      <c r="J256" s="327"/>
      <c r="K256" s="327"/>
      <c r="L256" s="327"/>
      <c r="M256" s="327"/>
      <c r="N256" s="327"/>
      <c r="O256" s="327"/>
      <c r="P256" s="327"/>
      <c r="Q256" s="327"/>
      <c r="R256" s="327"/>
      <c r="S256" s="327"/>
      <c r="T256" s="327"/>
      <c r="U256" s="327"/>
      <c r="V256" s="327"/>
      <c r="W256" s="327"/>
      <c r="X256" s="327"/>
      <c r="Y256" s="326"/>
      <c r="Z256" s="326"/>
      <c r="AA256" s="326"/>
      <c r="AB256" s="326"/>
      <c r="AC256" s="326"/>
      <c r="AD256" s="326"/>
      <c r="AE256" s="326"/>
      <c r="AF256" s="326"/>
      <c r="AG256" s="326"/>
      <c r="AH256" s="326"/>
      <c r="AI256" s="326"/>
      <c r="AJ256" s="326"/>
      <c r="AK256" s="326"/>
      <c r="AL256" s="326"/>
      <c r="AM256" s="326"/>
      <c r="AN256" s="326"/>
      <c r="AO256" s="326"/>
      <c r="AP256" s="326"/>
      <c r="AQ256" s="326"/>
      <c r="AR256" s="326"/>
    </row>
    <row r="257" spans="1:44" ht="12" customHeight="1" x14ac:dyDescent="0.3">
      <c r="A257" s="326"/>
      <c r="B257" s="326"/>
      <c r="C257" s="326"/>
      <c r="D257" s="326"/>
      <c r="E257" s="326"/>
      <c r="F257" s="326"/>
      <c r="G257" s="326"/>
      <c r="H257" s="327"/>
      <c r="I257" s="328"/>
      <c r="J257" s="327"/>
      <c r="K257" s="327"/>
      <c r="L257" s="327"/>
      <c r="M257" s="327"/>
      <c r="N257" s="327"/>
      <c r="O257" s="327"/>
      <c r="P257" s="327"/>
      <c r="Q257" s="327"/>
      <c r="R257" s="327"/>
      <c r="S257" s="327"/>
      <c r="T257" s="327"/>
      <c r="U257" s="327"/>
      <c r="V257" s="327"/>
      <c r="W257" s="327"/>
      <c r="X257" s="327"/>
      <c r="Y257" s="326"/>
      <c r="Z257" s="326"/>
      <c r="AA257" s="326"/>
      <c r="AB257" s="326"/>
      <c r="AC257" s="326"/>
      <c r="AD257" s="326"/>
      <c r="AE257" s="326"/>
      <c r="AF257" s="326"/>
      <c r="AG257" s="326"/>
      <c r="AH257" s="326"/>
      <c r="AI257" s="326"/>
      <c r="AJ257" s="326"/>
      <c r="AK257" s="326"/>
      <c r="AL257" s="326"/>
      <c r="AM257" s="326"/>
      <c r="AN257" s="326"/>
      <c r="AO257" s="326"/>
      <c r="AP257" s="326"/>
      <c r="AQ257" s="326"/>
      <c r="AR257" s="326"/>
    </row>
    <row r="258" spans="1:44" ht="12" customHeight="1" x14ac:dyDescent="0.3">
      <c r="A258" s="326"/>
      <c r="B258" s="326"/>
      <c r="C258" s="326"/>
      <c r="D258" s="326"/>
      <c r="E258" s="326"/>
      <c r="F258" s="326"/>
      <c r="G258" s="326"/>
      <c r="H258" s="327"/>
      <c r="I258" s="328"/>
      <c r="J258" s="327"/>
      <c r="K258" s="327"/>
      <c r="L258" s="327"/>
      <c r="M258" s="327"/>
      <c r="N258" s="327"/>
      <c r="O258" s="327"/>
      <c r="P258" s="327"/>
      <c r="Q258" s="327"/>
      <c r="R258" s="327"/>
      <c r="S258" s="327"/>
      <c r="T258" s="327"/>
      <c r="U258" s="327"/>
      <c r="V258" s="327"/>
      <c r="W258" s="327"/>
      <c r="X258" s="327"/>
      <c r="Y258" s="326"/>
      <c r="Z258" s="326"/>
      <c r="AA258" s="326"/>
      <c r="AB258" s="326"/>
      <c r="AC258" s="326"/>
      <c r="AD258" s="326"/>
      <c r="AE258" s="326"/>
      <c r="AF258" s="326"/>
      <c r="AG258" s="326"/>
      <c r="AH258" s="326"/>
      <c r="AI258" s="326"/>
      <c r="AJ258" s="326"/>
      <c r="AK258" s="326"/>
      <c r="AL258" s="326"/>
      <c r="AM258" s="326"/>
      <c r="AN258" s="326"/>
      <c r="AO258" s="326"/>
      <c r="AP258" s="326"/>
      <c r="AQ258" s="326"/>
      <c r="AR258" s="326"/>
    </row>
    <row r="259" spans="1:44" ht="12" customHeight="1" x14ac:dyDescent="0.3">
      <c r="A259" s="326"/>
      <c r="B259" s="326"/>
      <c r="C259" s="326"/>
      <c r="D259" s="326"/>
      <c r="E259" s="326"/>
      <c r="F259" s="326"/>
      <c r="G259" s="326"/>
      <c r="H259" s="327"/>
      <c r="I259" s="328"/>
      <c r="J259" s="327"/>
      <c r="K259" s="327"/>
      <c r="L259" s="327"/>
      <c r="M259" s="327"/>
      <c r="N259" s="327"/>
      <c r="O259" s="327"/>
      <c r="P259" s="327"/>
      <c r="Q259" s="327"/>
      <c r="R259" s="327"/>
      <c r="S259" s="327"/>
      <c r="T259" s="327"/>
      <c r="U259" s="327"/>
      <c r="V259" s="327"/>
      <c r="W259" s="327"/>
      <c r="X259" s="327"/>
      <c r="Y259" s="326"/>
      <c r="Z259" s="326"/>
      <c r="AA259" s="326"/>
      <c r="AB259" s="326"/>
      <c r="AC259" s="326"/>
      <c r="AD259" s="326"/>
      <c r="AE259" s="326"/>
      <c r="AF259" s="326"/>
      <c r="AG259" s="326"/>
      <c r="AH259" s="326"/>
      <c r="AI259" s="326"/>
      <c r="AJ259" s="326"/>
      <c r="AK259" s="326"/>
      <c r="AL259" s="326"/>
      <c r="AM259" s="326"/>
      <c r="AN259" s="326"/>
      <c r="AO259" s="326"/>
      <c r="AP259" s="326"/>
      <c r="AQ259" s="326"/>
      <c r="AR259" s="326"/>
    </row>
    <row r="260" spans="1:44" ht="12" customHeight="1" x14ac:dyDescent="0.3">
      <c r="A260" s="326"/>
      <c r="B260" s="326"/>
      <c r="C260" s="326"/>
      <c r="D260" s="326"/>
      <c r="E260" s="326"/>
      <c r="F260" s="326"/>
      <c r="G260" s="326"/>
      <c r="H260" s="327"/>
      <c r="I260" s="328"/>
      <c r="J260" s="327"/>
      <c r="K260" s="327"/>
      <c r="L260" s="327"/>
      <c r="M260" s="327"/>
      <c r="N260" s="327"/>
      <c r="O260" s="327"/>
      <c r="P260" s="327"/>
      <c r="Q260" s="327"/>
      <c r="R260" s="327"/>
      <c r="S260" s="327"/>
      <c r="T260" s="327"/>
      <c r="U260" s="327"/>
      <c r="V260" s="327"/>
      <c r="W260" s="327"/>
      <c r="X260" s="327"/>
      <c r="Y260" s="326"/>
      <c r="Z260" s="326"/>
      <c r="AA260" s="326"/>
      <c r="AB260" s="326"/>
      <c r="AC260" s="326"/>
      <c r="AD260" s="326"/>
      <c r="AE260" s="326"/>
      <c r="AF260" s="326"/>
      <c r="AG260" s="326"/>
      <c r="AH260" s="326"/>
      <c r="AI260" s="326"/>
      <c r="AJ260" s="326"/>
      <c r="AK260" s="326"/>
      <c r="AL260" s="326"/>
      <c r="AM260" s="326"/>
      <c r="AN260" s="326"/>
      <c r="AO260" s="326"/>
      <c r="AP260" s="326"/>
      <c r="AQ260" s="326"/>
      <c r="AR260" s="326"/>
    </row>
    <row r="261" spans="1:44" ht="12" customHeight="1" x14ac:dyDescent="0.3">
      <c r="A261" s="326"/>
      <c r="B261" s="326"/>
      <c r="C261" s="326"/>
      <c r="D261" s="326"/>
      <c r="E261" s="326"/>
      <c r="F261" s="326"/>
      <c r="G261" s="326"/>
      <c r="H261" s="327"/>
      <c r="I261" s="328"/>
      <c r="J261" s="327"/>
      <c r="K261" s="327"/>
      <c r="L261" s="327"/>
      <c r="M261" s="327"/>
      <c r="N261" s="327"/>
      <c r="O261" s="327"/>
      <c r="P261" s="327"/>
      <c r="Q261" s="327"/>
      <c r="R261" s="327"/>
      <c r="S261" s="327"/>
      <c r="T261" s="327"/>
      <c r="U261" s="327"/>
      <c r="V261" s="327"/>
      <c r="W261" s="327"/>
      <c r="X261" s="327"/>
      <c r="Y261" s="326"/>
      <c r="Z261" s="326"/>
      <c r="AA261" s="326"/>
      <c r="AB261" s="326"/>
      <c r="AC261" s="326"/>
      <c r="AD261" s="326"/>
      <c r="AE261" s="326"/>
      <c r="AF261" s="326"/>
      <c r="AG261" s="326"/>
      <c r="AH261" s="326"/>
      <c r="AI261" s="326"/>
      <c r="AJ261" s="326"/>
      <c r="AK261" s="326"/>
      <c r="AL261" s="326"/>
      <c r="AM261" s="326"/>
      <c r="AN261" s="326"/>
      <c r="AO261" s="326"/>
      <c r="AP261" s="326"/>
      <c r="AQ261" s="326"/>
      <c r="AR261" s="326"/>
    </row>
    <row r="262" spans="1:44" ht="12" customHeight="1" x14ac:dyDescent="0.3">
      <c r="A262" s="326"/>
      <c r="B262" s="326"/>
      <c r="C262" s="326"/>
      <c r="D262" s="326"/>
      <c r="E262" s="326"/>
      <c r="F262" s="326"/>
      <c r="G262" s="326"/>
      <c r="H262" s="327"/>
      <c r="I262" s="328"/>
      <c r="J262" s="327"/>
      <c r="K262" s="327"/>
      <c r="L262" s="327"/>
      <c r="M262" s="327"/>
      <c r="N262" s="327"/>
      <c r="O262" s="327"/>
      <c r="P262" s="327"/>
      <c r="Q262" s="327"/>
      <c r="R262" s="327"/>
      <c r="S262" s="327"/>
      <c r="T262" s="327"/>
      <c r="U262" s="327"/>
      <c r="V262" s="327"/>
      <c r="W262" s="327"/>
      <c r="X262" s="327"/>
      <c r="Y262" s="326"/>
      <c r="Z262" s="326"/>
      <c r="AA262" s="326"/>
      <c r="AB262" s="326"/>
      <c r="AC262" s="326"/>
      <c r="AD262" s="326"/>
      <c r="AE262" s="326"/>
      <c r="AF262" s="326"/>
      <c r="AG262" s="326"/>
      <c r="AH262" s="326"/>
      <c r="AI262" s="326"/>
      <c r="AJ262" s="326"/>
      <c r="AK262" s="326"/>
      <c r="AL262" s="326"/>
      <c r="AM262" s="326"/>
      <c r="AN262" s="326"/>
      <c r="AO262" s="326"/>
      <c r="AP262" s="326"/>
      <c r="AQ262" s="326"/>
      <c r="AR262" s="326"/>
    </row>
    <row r="263" spans="1:44" ht="12" customHeight="1" x14ac:dyDescent="0.3">
      <c r="A263" s="326"/>
      <c r="B263" s="326"/>
      <c r="C263" s="326"/>
      <c r="D263" s="326"/>
      <c r="E263" s="326"/>
      <c r="F263" s="326"/>
      <c r="G263" s="326"/>
      <c r="H263" s="327"/>
      <c r="I263" s="328"/>
      <c r="J263" s="327"/>
      <c r="K263" s="327"/>
      <c r="L263" s="327"/>
      <c r="M263" s="327"/>
      <c r="N263" s="327"/>
      <c r="O263" s="327"/>
      <c r="P263" s="327"/>
      <c r="Q263" s="327"/>
      <c r="R263" s="327"/>
      <c r="S263" s="327"/>
      <c r="T263" s="327"/>
      <c r="U263" s="327"/>
      <c r="V263" s="327"/>
      <c r="W263" s="327"/>
      <c r="X263" s="327"/>
      <c r="Y263" s="326"/>
      <c r="Z263" s="326"/>
      <c r="AA263" s="326"/>
      <c r="AB263" s="326"/>
      <c r="AC263" s="326"/>
      <c r="AD263" s="326"/>
      <c r="AE263" s="326"/>
      <c r="AF263" s="326"/>
      <c r="AG263" s="326"/>
      <c r="AH263" s="326"/>
      <c r="AI263" s="326"/>
      <c r="AJ263" s="326"/>
      <c r="AK263" s="326"/>
      <c r="AL263" s="326"/>
      <c r="AM263" s="326"/>
      <c r="AN263" s="326"/>
      <c r="AO263" s="326"/>
      <c r="AP263" s="326"/>
      <c r="AQ263" s="326"/>
      <c r="AR263" s="326"/>
    </row>
    <row r="264" spans="1:44" ht="12" customHeight="1" x14ac:dyDescent="0.3">
      <c r="A264" s="326"/>
      <c r="B264" s="326"/>
      <c r="C264" s="326"/>
      <c r="D264" s="326"/>
      <c r="E264" s="326"/>
      <c r="F264" s="326"/>
      <c r="G264" s="326"/>
      <c r="H264" s="327"/>
      <c r="I264" s="328"/>
      <c r="J264" s="327"/>
      <c r="K264" s="327"/>
      <c r="L264" s="327"/>
      <c r="M264" s="327"/>
      <c r="N264" s="327"/>
      <c r="O264" s="327"/>
      <c r="P264" s="327"/>
      <c r="Q264" s="327"/>
      <c r="R264" s="327"/>
      <c r="S264" s="327"/>
      <c r="T264" s="327"/>
      <c r="U264" s="327"/>
      <c r="V264" s="327"/>
      <c r="W264" s="327"/>
      <c r="X264" s="327"/>
      <c r="Y264" s="326"/>
      <c r="Z264" s="326"/>
      <c r="AA264" s="326"/>
      <c r="AB264" s="326"/>
      <c r="AC264" s="326"/>
      <c r="AD264" s="326"/>
      <c r="AE264" s="326"/>
      <c r="AF264" s="326"/>
      <c r="AG264" s="326"/>
      <c r="AH264" s="326"/>
      <c r="AI264" s="326"/>
      <c r="AJ264" s="326"/>
      <c r="AK264" s="326"/>
      <c r="AL264" s="326"/>
      <c r="AM264" s="326"/>
      <c r="AN264" s="326"/>
      <c r="AO264" s="326"/>
      <c r="AP264" s="326"/>
      <c r="AQ264" s="326"/>
      <c r="AR264" s="326"/>
    </row>
    <row r="265" spans="1:44" ht="12" customHeight="1" x14ac:dyDescent="0.3">
      <c r="A265" s="326"/>
      <c r="B265" s="326"/>
      <c r="C265" s="326"/>
      <c r="D265" s="326"/>
      <c r="E265" s="326"/>
      <c r="F265" s="326"/>
      <c r="G265" s="326"/>
      <c r="H265" s="327"/>
      <c r="I265" s="328"/>
      <c r="J265" s="327"/>
      <c r="K265" s="327"/>
      <c r="L265" s="327"/>
      <c r="M265" s="327"/>
      <c r="N265" s="327"/>
      <c r="O265" s="327"/>
      <c r="P265" s="327"/>
      <c r="Q265" s="327"/>
      <c r="R265" s="327"/>
      <c r="S265" s="327"/>
      <c r="T265" s="327"/>
      <c r="U265" s="327"/>
      <c r="V265" s="327"/>
      <c r="W265" s="327"/>
      <c r="X265" s="327"/>
      <c r="Y265" s="326"/>
      <c r="Z265" s="326"/>
      <c r="AA265" s="326"/>
      <c r="AB265" s="326"/>
      <c r="AC265" s="326"/>
      <c r="AD265" s="326"/>
      <c r="AE265" s="326"/>
      <c r="AF265" s="326"/>
      <c r="AG265" s="326"/>
      <c r="AH265" s="326"/>
      <c r="AI265" s="326"/>
      <c r="AJ265" s="326"/>
      <c r="AK265" s="326"/>
      <c r="AL265" s="326"/>
      <c r="AM265" s="326"/>
      <c r="AN265" s="326"/>
      <c r="AO265" s="326"/>
      <c r="AP265" s="326"/>
      <c r="AQ265" s="326"/>
      <c r="AR265" s="326"/>
    </row>
    <row r="266" spans="1:44" ht="12" customHeight="1" x14ac:dyDescent="0.3">
      <c r="A266" s="326"/>
      <c r="B266" s="326"/>
      <c r="C266" s="326"/>
      <c r="D266" s="326"/>
      <c r="E266" s="326"/>
      <c r="F266" s="326"/>
      <c r="G266" s="326"/>
      <c r="H266" s="327"/>
      <c r="I266" s="328"/>
      <c r="J266" s="327"/>
      <c r="K266" s="327"/>
      <c r="L266" s="327"/>
      <c r="M266" s="327"/>
      <c r="N266" s="327"/>
      <c r="O266" s="327"/>
      <c r="P266" s="327"/>
      <c r="Q266" s="327"/>
      <c r="R266" s="327"/>
      <c r="S266" s="327"/>
      <c r="T266" s="327"/>
      <c r="U266" s="327"/>
      <c r="V266" s="327"/>
      <c r="W266" s="327"/>
      <c r="X266" s="327"/>
      <c r="Y266" s="326"/>
      <c r="Z266" s="326"/>
      <c r="AA266" s="326"/>
      <c r="AB266" s="326"/>
      <c r="AC266" s="326"/>
      <c r="AD266" s="326"/>
      <c r="AE266" s="326"/>
      <c r="AF266" s="326"/>
      <c r="AG266" s="326"/>
      <c r="AH266" s="326"/>
      <c r="AI266" s="326"/>
      <c r="AJ266" s="326"/>
      <c r="AK266" s="326"/>
      <c r="AL266" s="326"/>
      <c r="AM266" s="326"/>
      <c r="AN266" s="326"/>
      <c r="AO266" s="326"/>
      <c r="AP266" s="326"/>
      <c r="AQ266" s="326"/>
      <c r="AR266" s="326"/>
    </row>
    <row r="267" spans="1:44" ht="12" customHeight="1" x14ac:dyDescent="0.3">
      <c r="A267" s="326"/>
      <c r="B267" s="326"/>
      <c r="C267" s="326"/>
      <c r="D267" s="326"/>
      <c r="E267" s="326"/>
      <c r="F267" s="326"/>
      <c r="G267" s="326"/>
      <c r="H267" s="327"/>
      <c r="I267" s="328"/>
      <c r="J267" s="327"/>
      <c r="K267" s="327"/>
      <c r="L267" s="327"/>
      <c r="M267" s="327"/>
      <c r="N267" s="327"/>
      <c r="O267" s="327"/>
      <c r="P267" s="327"/>
      <c r="Q267" s="327"/>
      <c r="R267" s="327"/>
      <c r="S267" s="327"/>
      <c r="T267" s="327"/>
      <c r="U267" s="327"/>
      <c r="V267" s="327"/>
      <c r="W267" s="327"/>
      <c r="X267" s="327"/>
      <c r="Y267" s="326"/>
      <c r="Z267" s="326"/>
      <c r="AA267" s="326"/>
      <c r="AB267" s="326"/>
      <c r="AC267" s="326"/>
      <c r="AD267" s="326"/>
      <c r="AE267" s="326"/>
      <c r="AF267" s="326"/>
      <c r="AG267" s="326"/>
      <c r="AH267" s="326"/>
      <c r="AI267" s="326"/>
      <c r="AJ267" s="326"/>
      <c r="AK267" s="326"/>
      <c r="AL267" s="326"/>
      <c r="AM267" s="326"/>
      <c r="AN267" s="326"/>
      <c r="AO267" s="326"/>
      <c r="AP267" s="326"/>
      <c r="AQ267" s="326"/>
      <c r="AR267" s="326"/>
    </row>
    <row r="268" spans="1:44" ht="12" customHeight="1" x14ac:dyDescent="0.3">
      <c r="A268" s="326"/>
      <c r="B268" s="326"/>
      <c r="C268" s="326"/>
      <c r="D268" s="326"/>
      <c r="E268" s="326"/>
      <c r="F268" s="326"/>
      <c r="G268" s="326"/>
      <c r="H268" s="327"/>
      <c r="I268" s="328"/>
      <c r="J268" s="327"/>
      <c r="K268" s="327"/>
      <c r="L268" s="327"/>
      <c r="M268" s="327"/>
      <c r="N268" s="327"/>
      <c r="O268" s="327"/>
      <c r="P268" s="327"/>
      <c r="Q268" s="327"/>
      <c r="R268" s="327"/>
      <c r="S268" s="327"/>
      <c r="T268" s="327"/>
      <c r="U268" s="327"/>
      <c r="V268" s="327"/>
      <c r="W268" s="327"/>
      <c r="X268" s="327"/>
      <c r="Y268" s="326"/>
      <c r="Z268" s="326"/>
      <c r="AA268" s="326"/>
      <c r="AB268" s="326"/>
      <c r="AC268" s="326"/>
      <c r="AD268" s="326"/>
      <c r="AE268" s="326"/>
      <c r="AF268" s="326"/>
      <c r="AG268" s="326"/>
      <c r="AH268" s="326"/>
      <c r="AI268" s="326"/>
      <c r="AJ268" s="326"/>
      <c r="AK268" s="326"/>
      <c r="AL268" s="326"/>
      <c r="AM268" s="326"/>
      <c r="AN268" s="326"/>
      <c r="AO268" s="326"/>
      <c r="AP268" s="326"/>
      <c r="AQ268" s="326"/>
      <c r="AR268" s="326"/>
    </row>
    <row r="269" spans="1:44" ht="12" customHeight="1" x14ac:dyDescent="0.3">
      <c r="A269" s="326"/>
      <c r="B269" s="326"/>
      <c r="C269" s="326"/>
      <c r="D269" s="326"/>
      <c r="E269" s="326"/>
      <c r="F269" s="326"/>
      <c r="G269" s="326"/>
      <c r="H269" s="327"/>
      <c r="I269" s="328"/>
      <c r="J269" s="327"/>
      <c r="K269" s="327"/>
      <c r="L269" s="327"/>
      <c r="M269" s="327"/>
      <c r="N269" s="327"/>
      <c r="O269" s="327"/>
      <c r="P269" s="327"/>
      <c r="Q269" s="327"/>
      <c r="R269" s="327"/>
      <c r="S269" s="327"/>
      <c r="T269" s="327"/>
      <c r="U269" s="327"/>
      <c r="V269" s="327"/>
      <c r="W269" s="327"/>
      <c r="X269" s="327"/>
      <c r="Y269" s="326"/>
      <c r="Z269" s="326"/>
      <c r="AA269" s="326"/>
      <c r="AB269" s="326"/>
      <c r="AC269" s="326"/>
      <c r="AD269" s="326"/>
      <c r="AE269" s="326"/>
      <c r="AF269" s="326"/>
      <c r="AG269" s="326"/>
      <c r="AH269" s="326"/>
      <c r="AI269" s="326"/>
      <c r="AJ269" s="326"/>
      <c r="AK269" s="326"/>
      <c r="AL269" s="326"/>
      <c r="AM269" s="326"/>
      <c r="AN269" s="326"/>
      <c r="AO269" s="326"/>
      <c r="AP269" s="326"/>
      <c r="AQ269" s="326"/>
      <c r="AR269" s="326"/>
    </row>
    <row r="270" spans="1:44" ht="12" customHeight="1" x14ac:dyDescent="0.3">
      <c r="A270" s="326"/>
      <c r="B270" s="326"/>
      <c r="C270" s="326"/>
      <c r="D270" s="326"/>
      <c r="E270" s="326"/>
      <c r="F270" s="326"/>
      <c r="G270" s="326"/>
      <c r="H270" s="327"/>
      <c r="I270" s="328"/>
      <c r="J270" s="327"/>
      <c r="K270" s="327"/>
      <c r="L270" s="327"/>
      <c r="M270" s="327"/>
      <c r="N270" s="327"/>
      <c r="O270" s="327"/>
      <c r="P270" s="327"/>
      <c r="Q270" s="327"/>
      <c r="R270" s="327"/>
      <c r="S270" s="327"/>
      <c r="T270" s="327"/>
      <c r="U270" s="327"/>
      <c r="V270" s="327"/>
      <c r="W270" s="327"/>
      <c r="X270" s="327"/>
      <c r="Y270" s="326"/>
      <c r="Z270" s="326"/>
      <c r="AA270" s="326"/>
      <c r="AB270" s="326"/>
      <c r="AC270" s="326"/>
      <c r="AD270" s="326"/>
      <c r="AE270" s="326"/>
      <c r="AF270" s="326"/>
      <c r="AG270" s="326"/>
      <c r="AH270" s="326"/>
      <c r="AI270" s="326"/>
      <c r="AJ270" s="326"/>
      <c r="AK270" s="326"/>
      <c r="AL270" s="326"/>
      <c r="AM270" s="326"/>
      <c r="AN270" s="326"/>
      <c r="AO270" s="326"/>
      <c r="AP270" s="326"/>
      <c r="AQ270" s="326"/>
      <c r="AR270" s="326"/>
    </row>
    <row r="271" spans="1:44" ht="12" customHeight="1" x14ac:dyDescent="0.3">
      <c r="A271" s="326"/>
      <c r="B271" s="326"/>
      <c r="C271" s="326"/>
      <c r="D271" s="326"/>
      <c r="E271" s="326"/>
      <c r="F271" s="326"/>
      <c r="G271" s="326"/>
      <c r="H271" s="327"/>
      <c r="I271" s="328"/>
      <c r="J271" s="327"/>
      <c r="K271" s="327"/>
      <c r="L271" s="327"/>
      <c r="M271" s="327"/>
      <c r="N271" s="327"/>
      <c r="O271" s="327"/>
      <c r="P271" s="327"/>
      <c r="Q271" s="327"/>
      <c r="R271" s="327"/>
      <c r="S271" s="327"/>
      <c r="T271" s="327"/>
      <c r="U271" s="327"/>
      <c r="V271" s="327"/>
      <c r="W271" s="327"/>
      <c r="X271" s="327"/>
      <c r="Y271" s="326"/>
      <c r="Z271" s="326"/>
      <c r="AA271" s="326"/>
      <c r="AB271" s="326"/>
      <c r="AC271" s="326"/>
      <c r="AD271" s="326"/>
      <c r="AE271" s="326"/>
      <c r="AF271" s="326"/>
      <c r="AG271" s="326"/>
      <c r="AH271" s="326"/>
      <c r="AI271" s="326"/>
      <c r="AJ271" s="326"/>
      <c r="AK271" s="326"/>
      <c r="AL271" s="326"/>
      <c r="AM271" s="326"/>
      <c r="AN271" s="326"/>
      <c r="AO271" s="326"/>
      <c r="AP271" s="326"/>
      <c r="AQ271" s="326"/>
      <c r="AR271" s="326"/>
    </row>
    <row r="272" spans="1:44" ht="12" customHeight="1" x14ac:dyDescent="0.3">
      <c r="A272" s="326"/>
      <c r="B272" s="326"/>
      <c r="C272" s="326"/>
      <c r="D272" s="326"/>
      <c r="E272" s="326"/>
      <c r="F272" s="326"/>
      <c r="G272" s="326"/>
      <c r="H272" s="327"/>
      <c r="I272" s="328"/>
      <c r="J272" s="327"/>
      <c r="K272" s="327"/>
      <c r="L272" s="327"/>
      <c r="M272" s="327"/>
      <c r="N272" s="327"/>
      <c r="O272" s="327"/>
      <c r="P272" s="327"/>
      <c r="Q272" s="327"/>
      <c r="R272" s="327"/>
      <c r="S272" s="327"/>
      <c r="T272" s="327"/>
      <c r="U272" s="327"/>
      <c r="V272" s="327"/>
      <c r="W272" s="327"/>
      <c r="X272" s="327"/>
      <c r="Y272" s="326"/>
      <c r="Z272" s="326"/>
      <c r="AA272" s="326"/>
      <c r="AB272" s="326"/>
      <c r="AC272" s="326"/>
      <c r="AD272" s="326"/>
      <c r="AE272" s="326"/>
      <c r="AF272" s="326"/>
      <c r="AG272" s="326"/>
      <c r="AH272" s="326"/>
      <c r="AI272" s="326"/>
      <c r="AJ272" s="326"/>
      <c r="AK272" s="326"/>
      <c r="AL272" s="326"/>
      <c r="AM272" s="326"/>
      <c r="AN272" s="326"/>
      <c r="AO272" s="326"/>
      <c r="AP272" s="326"/>
      <c r="AQ272" s="326"/>
      <c r="AR272" s="326"/>
    </row>
    <row r="273" spans="1:44" ht="12" customHeight="1" x14ac:dyDescent="0.3">
      <c r="A273" s="326"/>
      <c r="B273" s="326"/>
      <c r="C273" s="326"/>
      <c r="D273" s="326"/>
      <c r="E273" s="326"/>
      <c r="F273" s="326"/>
      <c r="G273" s="326"/>
      <c r="H273" s="327"/>
      <c r="I273" s="328"/>
      <c r="J273" s="327"/>
      <c r="K273" s="327"/>
      <c r="L273" s="327"/>
      <c r="M273" s="327"/>
      <c r="N273" s="327"/>
      <c r="O273" s="327"/>
      <c r="P273" s="327"/>
      <c r="Q273" s="327"/>
      <c r="R273" s="327"/>
      <c r="S273" s="327"/>
      <c r="T273" s="327"/>
      <c r="U273" s="327"/>
      <c r="V273" s="327"/>
      <c r="W273" s="327"/>
      <c r="X273" s="327"/>
      <c r="Y273" s="326"/>
      <c r="Z273" s="326"/>
      <c r="AA273" s="326"/>
      <c r="AB273" s="326"/>
      <c r="AC273" s="326"/>
      <c r="AD273" s="326"/>
      <c r="AE273" s="326"/>
      <c r="AF273" s="326"/>
      <c r="AG273" s="326"/>
      <c r="AH273" s="326"/>
      <c r="AI273" s="326"/>
      <c r="AJ273" s="326"/>
      <c r="AK273" s="326"/>
      <c r="AL273" s="326"/>
      <c r="AM273" s="326"/>
      <c r="AN273" s="326"/>
      <c r="AO273" s="326"/>
      <c r="AP273" s="326"/>
      <c r="AQ273" s="326"/>
      <c r="AR273" s="326"/>
    </row>
    <row r="274" spans="1:44" ht="12" customHeight="1" x14ac:dyDescent="0.3">
      <c r="A274" s="326"/>
      <c r="B274" s="326"/>
      <c r="C274" s="326"/>
      <c r="D274" s="326"/>
      <c r="E274" s="326"/>
      <c r="F274" s="326"/>
      <c r="G274" s="326"/>
      <c r="H274" s="327"/>
      <c r="I274" s="328"/>
      <c r="J274" s="327"/>
      <c r="K274" s="327"/>
      <c r="L274" s="327"/>
      <c r="M274" s="327"/>
      <c r="N274" s="327"/>
      <c r="O274" s="327"/>
      <c r="P274" s="327"/>
      <c r="Q274" s="327"/>
      <c r="R274" s="327"/>
      <c r="S274" s="327"/>
      <c r="T274" s="327"/>
      <c r="U274" s="327"/>
      <c r="V274" s="327"/>
      <c r="W274" s="327"/>
      <c r="X274" s="327"/>
      <c r="Y274" s="326"/>
      <c r="Z274" s="326"/>
      <c r="AA274" s="326"/>
      <c r="AB274" s="326"/>
      <c r="AC274" s="326"/>
      <c r="AD274" s="326"/>
      <c r="AE274" s="326"/>
      <c r="AF274" s="326"/>
      <c r="AG274" s="326"/>
      <c r="AH274" s="326"/>
      <c r="AI274" s="326"/>
      <c r="AJ274" s="326"/>
      <c r="AK274" s="326"/>
      <c r="AL274" s="326"/>
      <c r="AM274" s="326"/>
      <c r="AN274" s="326"/>
      <c r="AO274" s="326"/>
      <c r="AP274" s="326"/>
      <c r="AQ274" s="326"/>
      <c r="AR274" s="326"/>
    </row>
    <row r="275" spans="1:44" ht="12" customHeight="1" x14ac:dyDescent="0.3">
      <c r="A275" s="326"/>
      <c r="B275" s="326"/>
      <c r="C275" s="326"/>
      <c r="D275" s="326"/>
      <c r="E275" s="326"/>
      <c r="F275" s="326"/>
      <c r="G275" s="326"/>
      <c r="H275" s="327"/>
      <c r="I275" s="328"/>
      <c r="J275" s="327"/>
      <c r="K275" s="327"/>
      <c r="L275" s="327"/>
      <c r="M275" s="327"/>
      <c r="N275" s="327"/>
      <c r="O275" s="327"/>
      <c r="P275" s="327"/>
      <c r="Q275" s="327"/>
      <c r="R275" s="327"/>
      <c r="S275" s="327"/>
      <c r="T275" s="327"/>
      <c r="U275" s="327"/>
      <c r="V275" s="327"/>
      <c r="W275" s="327"/>
      <c r="X275" s="327"/>
      <c r="Y275" s="326"/>
      <c r="Z275" s="326"/>
      <c r="AA275" s="326"/>
      <c r="AB275" s="326"/>
      <c r="AC275" s="326"/>
      <c r="AD275" s="326"/>
      <c r="AE275" s="326"/>
      <c r="AF275" s="326"/>
      <c r="AG275" s="326"/>
      <c r="AH275" s="326"/>
      <c r="AI275" s="326"/>
      <c r="AJ275" s="326"/>
      <c r="AK275" s="326"/>
      <c r="AL275" s="326"/>
      <c r="AM275" s="326"/>
      <c r="AN275" s="326"/>
      <c r="AO275" s="326"/>
      <c r="AP275" s="326"/>
      <c r="AQ275" s="326"/>
      <c r="AR275" s="326"/>
    </row>
    <row r="276" spans="1:44" ht="12" customHeight="1" x14ac:dyDescent="0.3">
      <c r="A276" s="326"/>
      <c r="B276" s="326"/>
      <c r="C276" s="326"/>
      <c r="D276" s="326"/>
      <c r="E276" s="326"/>
      <c r="F276" s="326"/>
      <c r="G276" s="326"/>
      <c r="H276" s="327"/>
      <c r="I276" s="328"/>
      <c r="J276" s="327"/>
      <c r="K276" s="327"/>
      <c r="L276" s="327"/>
      <c r="M276" s="327"/>
      <c r="N276" s="327"/>
      <c r="O276" s="327"/>
      <c r="P276" s="327"/>
      <c r="Q276" s="327"/>
      <c r="R276" s="327"/>
      <c r="S276" s="327"/>
      <c r="T276" s="327"/>
      <c r="U276" s="327"/>
      <c r="V276" s="327"/>
      <c r="W276" s="327"/>
      <c r="X276" s="327"/>
      <c r="Y276" s="326"/>
      <c r="Z276" s="326"/>
      <c r="AA276" s="326"/>
      <c r="AB276" s="326"/>
      <c r="AC276" s="326"/>
      <c r="AD276" s="326"/>
      <c r="AE276" s="326"/>
      <c r="AF276" s="326"/>
      <c r="AG276" s="326"/>
      <c r="AH276" s="326"/>
      <c r="AI276" s="326"/>
      <c r="AJ276" s="326"/>
      <c r="AK276" s="326"/>
      <c r="AL276" s="326"/>
      <c r="AM276" s="326"/>
      <c r="AN276" s="326"/>
      <c r="AO276" s="326"/>
      <c r="AP276" s="326"/>
      <c r="AQ276" s="326"/>
      <c r="AR276" s="326"/>
    </row>
    <row r="277" spans="1:44" ht="12" customHeight="1" x14ac:dyDescent="0.3">
      <c r="A277" s="326"/>
      <c r="B277" s="326"/>
      <c r="C277" s="326"/>
      <c r="D277" s="326"/>
      <c r="E277" s="326"/>
      <c r="F277" s="326"/>
      <c r="G277" s="326"/>
      <c r="H277" s="327"/>
      <c r="I277" s="328"/>
      <c r="J277" s="327"/>
      <c r="K277" s="327"/>
      <c r="L277" s="327"/>
      <c r="M277" s="327"/>
      <c r="N277" s="327"/>
      <c r="O277" s="327"/>
      <c r="P277" s="327"/>
      <c r="Q277" s="327"/>
      <c r="R277" s="327"/>
      <c r="S277" s="327"/>
      <c r="T277" s="327"/>
      <c r="U277" s="327"/>
      <c r="V277" s="327"/>
      <c r="W277" s="327"/>
      <c r="X277" s="327"/>
      <c r="Y277" s="326"/>
      <c r="Z277" s="326"/>
      <c r="AA277" s="326"/>
      <c r="AB277" s="326"/>
      <c r="AC277" s="326"/>
      <c r="AD277" s="326"/>
      <c r="AE277" s="326"/>
      <c r="AF277" s="326"/>
      <c r="AG277" s="326"/>
      <c r="AH277" s="326"/>
      <c r="AI277" s="326"/>
      <c r="AJ277" s="326"/>
      <c r="AK277" s="326"/>
      <c r="AL277" s="326"/>
      <c r="AM277" s="326"/>
      <c r="AN277" s="326"/>
      <c r="AO277" s="326"/>
      <c r="AP277" s="326"/>
      <c r="AQ277" s="326"/>
      <c r="AR277" s="326"/>
    </row>
    <row r="278" spans="1:44" ht="12" customHeight="1" x14ac:dyDescent="0.3">
      <c r="A278" s="326"/>
      <c r="B278" s="326"/>
      <c r="C278" s="326"/>
      <c r="D278" s="326"/>
      <c r="E278" s="326"/>
      <c r="F278" s="326"/>
      <c r="G278" s="326"/>
      <c r="H278" s="327"/>
      <c r="I278" s="328"/>
      <c r="J278" s="327"/>
      <c r="K278" s="327"/>
      <c r="L278" s="327"/>
      <c r="M278" s="327"/>
      <c r="N278" s="327"/>
      <c r="O278" s="327"/>
      <c r="P278" s="327"/>
      <c r="Q278" s="327"/>
      <c r="R278" s="327"/>
      <c r="S278" s="327"/>
      <c r="T278" s="327"/>
      <c r="U278" s="327"/>
      <c r="V278" s="327"/>
      <c r="W278" s="327"/>
      <c r="X278" s="327"/>
      <c r="Y278" s="326"/>
      <c r="Z278" s="326"/>
      <c r="AA278" s="326"/>
      <c r="AB278" s="326"/>
      <c r="AC278" s="326"/>
      <c r="AD278" s="326"/>
      <c r="AE278" s="326"/>
      <c r="AF278" s="326"/>
      <c r="AG278" s="326"/>
      <c r="AH278" s="326"/>
      <c r="AI278" s="326"/>
      <c r="AJ278" s="326"/>
      <c r="AK278" s="326"/>
      <c r="AL278" s="326"/>
      <c r="AM278" s="326"/>
      <c r="AN278" s="326"/>
      <c r="AO278" s="326"/>
      <c r="AP278" s="326"/>
      <c r="AQ278" s="326"/>
      <c r="AR278" s="326"/>
    </row>
    <row r="279" spans="1:44" ht="12" customHeight="1" x14ac:dyDescent="0.3">
      <c r="A279" s="326"/>
      <c r="B279" s="326"/>
      <c r="C279" s="326"/>
      <c r="D279" s="326"/>
      <c r="E279" s="326"/>
      <c r="F279" s="326"/>
      <c r="G279" s="326"/>
      <c r="H279" s="327"/>
      <c r="I279" s="328"/>
      <c r="J279" s="327"/>
      <c r="K279" s="327"/>
      <c r="L279" s="327"/>
      <c r="M279" s="327"/>
      <c r="N279" s="327"/>
      <c r="O279" s="327"/>
      <c r="P279" s="327"/>
      <c r="Q279" s="327"/>
      <c r="R279" s="327"/>
      <c r="S279" s="327"/>
      <c r="T279" s="327"/>
      <c r="U279" s="327"/>
      <c r="V279" s="327"/>
      <c r="W279" s="327"/>
      <c r="X279" s="327"/>
      <c r="Y279" s="326"/>
      <c r="Z279" s="326"/>
      <c r="AA279" s="326"/>
      <c r="AB279" s="326"/>
      <c r="AC279" s="326"/>
      <c r="AD279" s="326"/>
      <c r="AE279" s="326"/>
      <c r="AF279" s="326"/>
      <c r="AG279" s="326"/>
      <c r="AH279" s="326"/>
      <c r="AI279" s="326"/>
      <c r="AJ279" s="326"/>
      <c r="AK279" s="326"/>
      <c r="AL279" s="326"/>
      <c r="AM279" s="326"/>
      <c r="AN279" s="326"/>
      <c r="AO279" s="326"/>
      <c r="AP279" s="326"/>
      <c r="AQ279" s="326"/>
      <c r="AR279" s="326"/>
    </row>
    <row r="280" spans="1:44" ht="12" customHeight="1" x14ac:dyDescent="0.3">
      <c r="A280" s="326"/>
      <c r="B280" s="326"/>
      <c r="C280" s="326"/>
      <c r="D280" s="326"/>
      <c r="E280" s="326"/>
      <c r="F280" s="326"/>
      <c r="G280" s="326"/>
      <c r="H280" s="327"/>
      <c r="I280" s="328"/>
      <c r="J280" s="327"/>
      <c r="K280" s="327"/>
      <c r="L280" s="327"/>
      <c r="M280" s="327"/>
      <c r="N280" s="327"/>
      <c r="O280" s="327"/>
      <c r="P280" s="327"/>
      <c r="Q280" s="327"/>
      <c r="R280" s="327"/>
      <c r="S280" s="327"/>
      <c r="T280" s="327"/>
      <c r="U280" s="327"/>
      <c r="V280" s="327"/>
      <c r="W280" s="327"/>
      <c r="X280" s="327"/>
      <c r="Y280" s="326"/>
      <c r="Z280" s="326"/>
      <c r="AA280" s="326"/>
      <c r="AB280" s="326"/>
      <c r="AC280" s="326"/>
      <c r="AD280" s="326"/>
      <c r="AE280" s="326"/>
      <c r="AF280" s="326"/>
      <c r="AG280" s="326"/>
      <c r="AH280" s="326"/>
      <c r="AI280" s="326"/>
      <c r="AJ280" s="326"/>
      <c r="AK280" s="326"/>
      <c r="AL280" s="326"/>
      <c r="AM280" s="326"/>
      <c r="AN280" s="326"/>
      <c r="AO280" s="326"/>
      <c r="AP280" s="326"/>
      <c r="AQ280" s="326"/>
      <c r="AR280" s="326"/>
    </row>
    <row r="281" spans="1:44" ht="12" customHeight="1" x14ac:dyDescent="0.3">
      <c r="A281" s="326"/>
      <c r="B281" s="326"/>
      <c r="C281" s="326"/>
      <c r="D281" s="326"/>
      <c r="E281" s="326"/>
      <c r="F281" s="326"/>
      <c r="G281" s="326"/>
      <c r="H281" s="327"/>
      <c r="I281" s="328"/>
      <c r="J281" s="327"/>
      <c r="K281" s="327"/>
      <c r="L281" s="327"/>
      <c r="M281" s="327"/>
      <c r="N281" s="327"/>
      <c r="O281" s="327"/>
      <c r="P281" s="327"/>
      <c r="Q281" s="327"/>
      <c r="R281" s="327"/>
      <c r="S281" s="327"/>
      <c r="T281" s="327"/>
      <c r="U281" s="327"/>
      <c r="V281" s="327"/>
      <c r="W281" s="327"/>
      <c r="X281" s="327"/>
      <c r="Y281" s="326"/>
      <c r="Z281" s="326"/>
      <c r="AA281" s="326"/>
      <c r="AB281" s="326"/>
      <c r="AC281" s="326"/>
      <c r="AD281" s="326"/>
      <c r="AE281" s="326"/>
      <c r="AF281" s="326"/>
      <c r="AG281" s="326"/>
      <c r="AH281" s="326"/>
      <c r="AI281" s="326"/>
      <c r="AJ281" s="326"/>
      <c r="AK281" s="326"/>
      <c r="AL281" s="326"/>
      <c r="AM281" s="326"/>
      <c r="AN281" s="326"/>
      <c r="AO281" s="326"/>
      <c r="AP281" s="326"/>
      <c r="AQ281" s="326"/>
      <c r="AR281" s="326"/>
    </row>
    <row r="282" spans="1:44" ht="12" customHeight="1" x14ac:dyDescent="0.3">
      <c r="A282" s="326"/>
      <c r="B282" s="326"/>
      <c r="C282" s="326"/>
      <c r="D282" s="326"/>
      <c r="E282" s="326"/>
      <c r="F282" s="326"/>
      <c r="G282" s="326"/>
      <c r="H282" s="327"/>
      <c r="I282" s="328"/>
      <c r="J282" s="327"/>
      <c r="K282" s="327"/>
      <c r="L282" s="327"/>
      <c r="M282" s="327"/>
      <c r="N282" s="327"/>
      <c r="O282" s="327"/>
      <c r="P282" s="327"/>
      <c r="Q282" s="327"/>
      <c r="R282" s="327"/>
      <c r="S282" s="327"/>
      <c r="T282" s="327"/>
      <c r="U282" s="327"/>
      <c r="V282" s="327"/>
      <c r="W282" s="327"/>
      <c r="X282" s="327"/>
      <c r="Y282" s="326"/>
      <c r="Z282" s="326"/>
      <c r="AA282" s="326"/>
      <c r="AB282" s="326"/>
      <c r="AC282" s="326"/>
      <c r="AD282" s="326"/>
      <c r="AE282" s="326"/>
      <c r="AF282" s="326"/>
      <c r="AG282" s="326"/>
      <c r="AH282" s="326"/>
      <c r="AI282" s="326"/>
      <c r="AJ282" s="326"/>
      <c r="AK282" s="326"/>
      <c r="AL282" s="326"/>
      <c r="AM282" s="326"/>
      <c r="AN282" s="326"/>
      <c r="AO282" s="326"/>
      <c r="AP282" s="326"/>
      <c r="AQ282" s="326"/>
      <c r="AR282" s="326"/>
    </row>
    <row r="283" spans="1:44" ht="12" customHeight="1" x14ac:dyDescent="0.3">
      <c r="A283" s="326"/>
      <c r="B283" s="326"/>
      <c r="C283" s="326"/>
      <c r="D283" s="326"/>
      <c r="E283" s="326"/>
      <c r="F283" s="326"/>
      <c r="G283" s="326"/>
      <c r="H283" s="327"/>
      <c r="I283" s="328"/>
      <c r="J283" s="327"/>
      <c r="K283" s="327"/>
      <c r="L283" s="327"/>
      <c r="M283" s="327"/>
      <c r="N283" s="327"/>
      <c r="O283" s="327"/>
      <c r="P283" s="327"/>
      <c r="Q283" s="327"/>
      <c r="R283" s="327"/>
      <c r="S283" s="327"/>
      <c r="T283" s="327"/>
      <c r="U283" s="327"/>
      <c r="V283" s="327"/>
      <c r="W283" s="327"/>
      <c r="X283" s="327"/>
      <c r="Y283" s="326"/>
      <c r="Z283" s="326"/>
      <c r="AA283" s="326"/>
      <c r="AB283" s="326"/>
      <c r="AC283" s="326"/>
      <c r="AD283" s="326"/>
      <c r="AE283" s="326"/>
      <c r="AF283" s="326"/>
      <c r="AG283" s="326"/>
      <c r="AH283" s="326"/>
      <c r="AI283" s="326"/>
      <c r="AJ283" s="326"/>
      <c r="AK283" s="326"/>
      <c r="AL283" s="326"/>
      <c r="AM283" s="326"/>
      <c r="AN283" s="326"/>
      <c r="AO283" s="326"/>
      <c r="AP283" s="326"/>
      <c r="AQ283" s="326"/>
      <c r="AR283" s="326"/>
    </row>
    <row r="284" spans="1:44" ht="12" customHeight="1" x14ac:dyDescent="0.3">
      <c r="A284" s="326"/>
      <c r="B284" s="326"/>
      <c r="C284" s="326"/>
      <c r="D284" s="326"/>
      <c r="E284" s="326"/>
      <c r="F284" s="326"/>
      <c r="G284" s="326"/>
      <c r="H284" s="327"/>
      <c r="I284" s="328"/>
      <c r="J284" s="327"/>
      <c r="K284" s="327"/>
      <c r="L284" s="327"/>
      <c r="M284" s="327"/>
      <c r="N284" s="327"/>
      <c r="O284" s="327"/>
      <c r="P284" s="327"/>
      <c r="Q284" s="327"/>
      <c r="R284" s="327"/>
      <c r="S284" s="327"/>
      <c r="T284" s="327"/>
      <c r="U284" s="327"/>
      <c r="V284" s="327"/>
      <c r="W284" s="327"/>
      <c r="X284" s="327"/>
      <c r="Y284" s="326"/>
      <c r="Z284" s="326"/>
      <c r="AA284" s="326"/>
      <c r="AB284" s="326"/>
      <c r="AC284" s="326"/>
      <c r="AD284" s="326"/>
      <c r="AE284" s="326"/>
      <c r="AF284" s="326"/>
      <c r="AG284" s="326"/>
      <c r="AH284" s="326"/>
      <c r="AI284" s="326"/>
      <c r="AJ284" s="326"/>
      <c r="AK284" s="326"/>
      <c r="AL284" s="326"/>
      <c r="AM284" s="326"/>
      <c r="AN284" s="326"/>
      <c r="AO284" s="326"/>
      <c r="AP284" s="326"/>
      <c r="AQ284" s="326"/>
      <c r="AR284" s="326"/>
    </row>
    <row r="285" spans="1:44" ht="12" customHeight="1" x14ac:dyDescent="0.3">
      <c r="A285" s="326"/>
      <c r="B285" s="326"/>
      <c r="C285" s="326"/>
      <c r="D285" s="326"/>
      <c r="E285" s="326"/>
      <c r="F285" s="326"/>
      <c r="G285" s="326"/>
      <c r="H285" s="327"/>
      <c r="I285" s="328"/>
      <c r="J285" s="327"/>
      <c r="K285" s="327"/>
      <c r="L285" s="327"/>
      <c r="M285" s="327"/>
      <c r="N285" s="327"/>
      <c r="O285" s="327"/>
      <c r="P285" s="327"/>
      <c r="Q285" s="327"/>
      <c r="R285" s="327"/>
      <c r="S285" s="327"/>
      <c r="T285" s="327"/>
      <c r="U285" s="327"/>
      <c r="V285" s="327"/>
      <c r="W285" s="327"/>
      <c r="X285" s="327"/>
      <c r="Y285" s="326"/>
      <c r="Z285" s="326"/>
      <c r="AA285" s="326"/>
      <c r="AB285" s="326"/>
      <c r="AC285" s="326"/>
      <c r="AD285" s="326"/>
      <c r="AE285" s="326"/>
      <c r="AF285" s="326"/>
      <c r="AG285" s="326"/>
      <c r="AH285" s="326"/>
      <c r="AI285" s="326"/>
      <c r="AJ285" s="326"/>
      <c r="AK285" s="326"/>
      <c r="AL285" s="326"/>
      <c r="AM285" s="326"/>
      <c r="AN285" s="326"/>
      <c r="AO285" s="326"/>
      <c r="AP285" s="326"/>
      <c r="AQ285" s="326"/>
      <c r="AR285" s="326"/>
    </row>
  </sheetData>
  <dataValidations count="2">
    <dataValidation type="list" allowBlank="1" showErrorMessage="1" sqref="X5" xr:uid="{00000000-0002-0000-0B00-000000000000}">
      <formula1>$B$15:$B$50</formula1>
    </dataValidation>
    <dataValidation type="custom" allowBlank="1" showInputMessage="1" showErrorMessage="1" prompt="Texto Excedido - El texto de este campo no debe exceder los 1.000 caracteres. En caso de requerir insertar un texto mayor, contacte al Equipo de Costos y Presupuesto de la SDES." sqref="N2:N7" xr:uid="{00000000-0002-0000-0B00-000001000000}">
      <formula1>LTE(LEN(N2),(1000))</formula1>
    </dataValidation>
  </dataValidation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08E00"/>
    <pageSetUpPr fitToPage="1"/>
  </sheetPr>
  <dimension ref="A1:Z838"/>
  <sheetViews>
    <sheetView topLeftCell="A603" workbookViewId="0">
      <selection activeCell="A617" sqref="A617:XFD633"/>
    </sheetView>
  </sheetViews>
  <sheetFormatPr baseColWidth="10" defaultColWidth="0" defaultRowHeight="15" customHeight="1" zeroHeight="1" x14ac:dyDescent="0.3"/>
  <cols>
    <col min="1" max="1" width="23.109375" customWidth="1"/>
    <col min="2" max="2" width="11.44140625" customWidth="1"/>
    <col min="3" max="3" width="13.33203125" customWidth="1"/>
    <col min="4" max="6" width="11.44140625" customWidth="1"/>
    <col min="7" max="7" width="14.109375" customWidth="1"/>
    <col min="8" max="8" width="12.88671875" customWidth="1"/>
    <col min="9" max="9" width="11.44140625" customWidth="1"/>
    <col min="10" max="10" width="9.44140625" style="350" customWidth="1"/>
    <col min="11" max="11" width="9.44140625" hidden="1" customWidth="1"/>
    <col min="12" max="26" width="0" hidden="1" customWidth="1"/>
    <col min="27" max="16384" width="12.5546875" hidden="1"/>
  </cols>
  <sheetData>
    <row r="1" spans="1:26" s="350" customFormat="1" ht="14.4" x14ac:dyDescent="0.3">
      <c r="A1" s="526" t="s">
        <v>0</v>
      </c>
      <c r="B1" s="527"/>
      <c r="C1" s="527"/>
      <c r="D1" s="527"/>
      <c r="E1" s="527"/>
      <c r="F1" s="527"/>
      <c r="G1" s="527"/>
      <c r="H1" s="527"/>
      <c r="I1" s="528"/>
      <c r="J1" s="349"/>
      <c r="K1" s="349"/>
      <c r="L1" s="349"/>
      <c r="M1" s="349"/>
      <c r="N1" s="349"/>
      <c r="O1" s="349"/>
      <c r="P1" s="349"/>
      <c r="Q1" s="349"/>
      <c r="R1" s="349"/>
      <c r="S1" s="349"/>
      <c r="T1" s="349"/>
      <c r="U1" s="349"/>
      <c r="V1" s="349"/>
      <c r="W1" s="349"/>
      <c r="X1" s="349"/>
      <c r="Y1" s="349"/>
      <c r="Z1" s="349"/>
    </row>
    <row r="2" spans="1:26" s="350" customFormat="1" ht="14.4" x14ac:dyDescent="0.3">
      <c r="A2" s="539" t="s">
        <v>1</v>
      </c>
      <c r="B2" s="469"/>
      <c r="C2" s="469"/>
      <c r="D2" s="469"/>
      <c r="E2" s="469"/>
      <c r="F2" s="469"/>
      <c r="G2" s="469"/>
      <c r="H2" s="469"/>
      <c r="I2" s="540"/>
      <c r="J2" s="349"/>
      <c r="K2" s="349"/>
      <c r="L2" s="349"/>
      <c r="M2" s="349"/>
      <c r="N2" s="349"/>
      <c r="O2" s="349"/>
      <c r="P2" s="349"/>
      <c r="Q2" s="349"/>
      <c r="R2" s="349"/>
      <c r="S2" s="349"/>
      <c r="T2" s="349"/>
      <c r="U2" s="349"/>
      <c r="V2" s="349"/>
      <c r="W2" s="349"/>
      <c r="X2" s="349"/>
      <c r="Y2" s="349"/>
      <c r="Z2" s="349"/>
    </row>
    <row r="3" spans="1:26" s="350" customFormat="1" ht="14.4" x14ac:dyDescent="0.3">
      <c r="A3" s="539" t="s">
        <v>43</v>
      </c>
      <c r="B3" s="469"/>
      <c r="C3" s="469"/>
      <c r="D3" s="469"/>
      <c r="E3" s="469"/>
      <c r="F3" s="469"/>
      <c r="G3" s="469"/>
      <c r="H3" s="469"/>
      <c r="I3" s="540"/>
      <c r="J3" s="349"/>
      <c r="K3" s="349"/>
      <c r="L3" s="349"/>
      <c r="M3" s="349"/>
      <c r="N3" s="349"/>
      <c r="O3" s="349"/>
      <c r="P3" s="349"/>
      <c r="Q3" s="349"/>
      <c r="R3" s="349"/>
      <c r="S3" s="349"/>
      <c r="T3" s="349"/>
      <c r="U3" s="349"/>
      <c r="V3" s="349"/>
      <c r="W3" s="349"/>
      <c r="X3" s="349"/>
      <c r="Y3" s="349"/>
      <c r="Z3" s="349"/>
    </row>
    <row r="4" spans="1:26" s="350" customFormat="1" ht="14.4" x14ac:dyDescent="0.3">
      <c r="A4" s="362"/>
      <c r="B4" s="529" t="s">
        <v>44</v>
      </c>
      <c r="C4" s="530"/>
      <c r="D4" s="530"/>
      <c r="E4" s="531"/>
      <c r="F4" s="532" t="s">
        <v>45</v>
      </c>
      <c r="G4" s="530"/>
      <c r="H4" s="530"/>
      <c r="I4" s="533"/>
      <c r="J4" s="349"/>
      <c r="K4" s="349"/>
      <c r="L4" s="349"/>
      <c r="M4" s="349"/>
      <c r="N4" s="349"/>
      <c r="O4" s="349"/>
      <c r="P4" s="349"/>
      <c r="Q4" s="349"/>
      <c r="R4" s="349"/>
      <c r="S4" s="349"/>
      <c r="T4" s="349"/>
      <c r="U4" s="349"/>
      <c r="V4" s="349"/>
      <c r="W4" s="349"/>
      <c r="X4" s="349"/>
      <c r="Y4" s="349"/>
      <c r="Z4" s="349"/>
    </row>
    <row r="5" spans="1:26" ht="25.5" customHeight="1" x14ac:dyDescent="0.3">
      <c r="A5" s="520" t="s">
        <v>46</v>
      </c>
      <c r="B5" s="466"/>
      <c r="C5" s="466"/>
      <c r="D5" s="466"/>
      <c r="E5" s="466"/>
      <c r="F5" s="466"/>
      <c r="G5" s="466"/>
      <c r="H5" s="466"/>
      <c r="I5" s="467"/>
      <c r="J5" s="349"/>
      <c r="K5" s="25"/>
    </row>
    <row r="6" spans="1:26" ht="25.5" customHeight="1" x14ac:dyDescent="0.3">
      <c r="A6" s="520" t="s">
        <v>47</v>
      </c>
      <c r="B6" s="466"/>
      <c r="C6" s="466"/>
      <c r="D6" s="466"/>
      <c r="E6" s="466"/>
      <c r="F6" s="466"/>
      <c r="G6" s="466"/>
      <c r="H6" s="466"/>
      <c r="I6" s="467"/>
      <c r="J6" s="349"/>
      <c r="K6" s="25"/>
    </row>
    <row r="7" spans="1:26" ht="25.5" customHeight="1" x14ac:dyDescent="0.3">
      <c r="A7" s="26" t="s">
        <v>48</v>
      </c>
      <c r="B7" s="27">
        <v>1</v>
      </c>
      <c r="C7" s="520" t="s">
        <v>49</v>
      </c>
      <c r="D7" s="467"/>
      <c r="E7" s="534" t="s">
        <v>50</v>
      </c>
      <c r="F7" s="466"/>
      <c r="G7" s="467"/>
      <c r="H7" s="26" t="s">
        <v>51</v>
      </c>
      <c r="I7" s="28" t="s">
        <v>52</v>
      </c>
      <c r="J7" s="349"/>
      <c r="K7" s="25"/>
    </row>
    <row r="8" spans="1:26" ht="25.5" customHeight="1" x14ac:dyDescent="0.3">
      <c r="A8" s="26" t="s">
        <v>53</v>
      </c>
      <c r="B8" s="515" t="s">
        <v>54</v>
      </c>
      <c r="C8" s="466"/>
      <c r="D8" s="467"/>
      <c r="E8" s="520" t="s">
        <v>55</v>
      </c>
      <c r="F8" s="467"/>
      <c r="G8" s="518" t="s">
        <v>56</v>
      </c>
      <c r="H8" s="466"/>
      <c r="I8" s="467"/>
      <c r="J8" s="349"/>
      <c r="K8" s="25"/>
    </row>
    <row r="9" spans="1:26" ht="39.75" customHeight="1" x14ac:dyDescent="0.3">
      <c r="A9" s="26" t="s">
        <v>57</v>
      </c>
      <c r="B9" s="515" t="s">
        <v>58</v>
      </c>
      <c r="C9" s="466"/>
      <c r="D9" s="466"/>
      <c r="E9" s="466"/>
      <c r="F9" s="466"/>
      <c r="G9" s="466"/>
      <c r="H9" s="466"/>
      <c r="I9" s="467"/>
      <c r="J9" s="349"/>
      <c r="K9" s="25"/>
    </row>
    <row r="10" spans="1:26" ht="25.5" customHeight="1" x14ac:dyDescent="0.3">
      <c r="A10" s="26" t="s">
        <v>59</v>
      </c>
      <c r="B10" s="515" t="s">
        <v>60</v>
      </c>
      <c r="C10" s="466"/>
      <c r="D10" s="466"/>
      <c r="E10" s="466"/>
      <c r="F10" s="466"/>
      <c r="G10" s="466"/>
      <c r="H10" s="466"/>
      <c r="I10" s="467"/>
      <c r="J10" s="349"/>
      <c r="K10" s="25"/>
    </row>
    <row r="11" spans="1:26" ht="25.5" customHeight="1" x14ac:dyDescent="0.3">
      <c r="A11" s="26" t="s">
        <v>61</v>
      </c>
      <c r="B11" s="29" t="s">
        <v>62</v>
      </c>
      <c r="C11" s="29" t="s">
        <v>63</v>
      </c>
      <c r="D11" s="29" t="s">
        <v>64</v>
      </c>
      <c r="E11" s="522" t="s">
        <v>65</v>
      </c>
      <c r="F11" s="511"/>
      <c r="G11" s="523" t="s">
        <v>66</v>
      </c>
      <c r="H11" s="523" t="s">
        <v>67</v>
      </c>
      <c r="I11" s="523" t="s">
        <v>68</v>
      </c>
      <c r="J11" s="349"/>
      <c r="K11" s="25"/>
    </row>
    <row r="12" spans="1:26" ht="25.5" customHeight="1" x14ac:dyDescent="0.3">
      <c r="A12" s="26" t="s">
        <v>69</v>
      </c>
      <c r="B12" s="29" t="s">
        <v>70</v>
      </c>
      <c r="C12" s="29" t="s">
        <v>62</v>
      </c>
      <c r="D12" s="29" t="s">
        <v>68</v>
      </c>
      <c r="E12" s="512"/>
      <c r="F12" s="514"/>
      <c r="G12" s="524"/>
      <c r="H12" s="524"/>
      <c r="I12" s="524"/>
      <c r="J12" s="349"/>
      <c r="K12" s="25"/>
    </row>
    <row r="13" spans="1:26" ht="25.5" customHeight="1" x14ac:dyDescent="0.3">
      <c r="A13" s="26" t="s">
        <v>71</v>
      </c>
      <c r="B13" s="30">
        <v>0.05</v>
      </c>
      <c r="C13" s="26" t="s">
        <v>72</v>
      </c>
      <c r="D13" s="31" t="s">
        <v>73</v>
      </c>
      <c r="E13" s="520" t="s">
        <v>74</v>
      </c>
      <c r="F13" s="467"/>
      <c r="G13" s="518"/>
      <c r="H13" s="466"/>
      <c r="I13" s="467"/>
      <c r="J13" s="349"/>
      <c r="K13" s="25"/>
    </row>
    <row r="14" spans="1:26" ht="25.5" customHeight="1" x14ac:dyDescent="0.3">
      <c r="A14" s="520" t="s">
        <v>75</v>
      </c>
      <c r="B14" s="466"/>
      <c r="C14" s="466"/>
      <c r="D14" s="466"/>
      <c r="E14" s="466"/>
      <c r="F14" s="466"/>
      <c r="G14" s="466"/>
      <c r="H14" s="466"/>
      <c r="I14" s="467"/>
      <c r="J14" s="349"/>
      <c r="K14" s="25"/>
    </row>
    <row r="15" spans="1:26" ht="25.5" customHeight="1" x14ac:dyDescent="0.3">
      <c r="A15" s="26" t="s">
        <v>76</v>
      </c>
      <c r="B15" s="516" t="s">
        <v>77</v>
      </c>
      <c r="C15" s="467"/>
      <c r="D15" s="26" t="s">
        <v>78</v>
      </c>
      <c r="E15" s="516" t="s">
        <v>79</v>
      </c>
      <c r="F15" s="467"/>
      <c r="G15" s="26" t="s">
        <v>80</v>
      </c>
      <c r="H15" s="516" t="s">
        <v>73</v>
      </c>
      <c r="I15" s="467"/>
      <c r="J15" s="349"/>
      <c r="K15" s="25"/>
    </row>
    <row r="16" spans="1:26" ht="25.5" customHeight="1" x14ac:dyDescent="0.3">
      <c r="A16" s="26" t="s">
        <v>81</v>
      </c>
      <c r="B16" s="516" t="s">
        <v>82</v>
      </c>
      <c r="C16" s="466"/>
      <c r="D16" s="466"/>
      <c r="E16" s="466"/>
      <c r="F16" s="466"/>
      <c r="G16" s="466"/>
      <c r="H16" s="466"/>
      <c r="I16" s="467"/>
      <c r="J16" s="349"/>
      <c r="K16" s="25"/>
    </row>
    <row r="17" spans="1:11" ht="25.5" customHeight="1" x14ac:dyDescent="0.3">
      <c r="A17" s="26" t="s">
        <v>83</v>
      </c>
      <c r="B17" s="32" t="s">
        <v>84</v>
      </c>
      <c r="C17" s="26" t="s">
        <v>85</v>
      </c>
      <c r="D17" s="33" t="s">
        <v>86</v>
      </c>
      <c r="E17" s="520" t="s">
        <v>87</v>
      </c>
      <c r="F17" s="467"/>
      <c r="G17" s="34" t="s">
        <v>88</v>
      </c>
      <c r="H17" s="26" t="s">
        <v>89</v>
      </c>
      <c r="I17" s="35">
        <v>0.3</v>
      </c>
      <c r="J17" s="349"/>
      <c r="K17" s="25"/>
    </row>
    <row r="18" spans="1:11" ht="25.5" customHeight="1" x14ac:dyDescent="0.3">
      <c r="A18" s="26" t="s">
        <v>90</v>
      </c>
      <c r="B18" s="516" t="s">
        <v>91</v>
      </c>
      <c r="C18" s="466"/>
      <c r="D18" s="466"/>
      <c r="E18" s="466"/>
      <c r="F18" s="466"/>
      <c r="G18" s="466"/>
      <c r="H18" s="466"/>
      <c r="I18" s="467"/>
      <c r="J18" s="349"/>
      <c r="K18" s="25"/>
    </row>
    <row r="19" spans="1:11" ht="25.5" customHeight="1" x14ac:dyDescent="0.3">
      <c r="A19" s="26" t="s">
        <v>92</v>
      </c>
      <c r="B19" s="516" t="s">
        <v>93</v>
      </c>
      <c r="C19" s="466"/>
      <c r="D19" s="467"/>
      <c r="E19" s="520" t="s">
        <v>94</v>
      </c>
      <c r="F19" s="467"/>
      <c r="G19" s="516" t="s">
        <v>95</v>
      </c>
      <c r="H19" s="466"/>
      <c r="I19" s="467"/>
      <c r="J19" s="349"/>
      <c r="K19" s="25"/>
    </row>
    <row r="20" spans="1:11" ht="25.5" customHeight="1" x14ac:dyDescent="0.3">
      <c r="A20" s="520" t="s">
        <v>96</v>
      </c>
      <c r="B20" s="466"/>
      <c r="C20" s="466"/>
      <c r="D20" s="466"/>
      <c r="E20" s="466"/>
      <c r="F20" s="466"/>
      <c r="G20" s="466"/>
      <c r="H20" s="466"/>
      <c r="I20" s="467"/>
      <c r="J20" s="349"/>
      <c r="K20" s="25"/>
    </row>
    <row r="21" spans="1:11" ht="25.5" customHeight="1" x14ac:dyDescent="0.3">
      <c r="A21" s="26" t="s">
        <v>97</v>
      </c>
      <c r="B21" s="516" t="s">
        <v>98</v>
      </c>
      <c r="C21" s="466"/>
      <c r="D21" s="466"/>
      <c r="E21" s="466"/>
      <c r="F21" s="466"/>
      <c r="G21" s="466"/>
      <c r="H21" s="466"/>
      <c r="I21" s="467"/>
      <c r="J21" s="349"/>
      <c r="K21" s="25"/>
    </row>
    <row r="22" spans="1:11" ht="25.5" customHeight="1" x14ac:dyDescent="0.3">
      <c r="A22" s="26" t="s">
        <v>99</v>
      </c>
      <c r="B22" s="520" t="s">
        <v>100</v>
      </c>
      <c r="C22" s="467"/>
      <c r="D22" s="520" t="s">
        <v>101</v>
      </c>
      <c r="E22" s="467"/>
      <c r="F22" s="520" t="s">
        <v>102</v>
      </c>
      <c r="G22" s="467"/>
      <c r="H22" s="520" t="s">
        <v>103</v>
      </c>
      <c r="I22" s="467"/>
      <c r="J22" s="349"/>
      <c r="K22" s="25"/>
    </row>
    <row r="23" spans="1:11" ht="25.5" customHeight="1" x14ac:dyDescent="0.3">
      <c r="A23" s="26" t="s">
        <v>104</v>
      </c>
      <c r="B23" s="516" t="s">
        <v>105</v>
      </c>
      <c r="C23" s="467"/>
      <c r="D23" s="516" t="s">
        <v>106</v>
      </c>
      <c r="E23" s="467"/>
      <c r="F23" s="516" t="s">
        <v>107</v>
      </c>
      <c r="G23" s="467"/>
      <c r="H23" s="516"/>
      <c r="I23" s="467"/>
      <c r="J23" s="349"/>
      <c r="K23" s="25"/>
    </row>
    <row r="24" spans="1:11" ht="25.5" customHeight="1" x14ac:dyDescent="0.3">
      <c r="A24" s="26" t="s">
        <v>108</v>
      </c>
      <c r="B24" s="519" t="s">
        <v>109</v>
      </c>
      <c r="C24" s="467"/>
      <c r="D24" s="519"/>
      <c r="E24" s="467"/>
      <c r="F24" s="516"/>
      <c r="G24" s="467"/>
      <c r="H24" s="516"/>
      <c r="I24" s="467"/>
      <c r="J24" s="349"/>
      <c r="K24" s="25"/>
    </row>
    <row r="25" spans="1:11" ht="25.5" customHeight="1" x14ac:dyDescent="0.3">
      <c r="A25" s="26" t="s">
        <v>110</v>
      </c>
      <c r="B25" s="517" t="s">
        <v>109</v>
      </c>
      <c r="C25" s="467"/>
      <c r="D25" s="517"/>
      <c r="E25" s="467"/>
      <c r="F25" s="516"/>
      <c r="G25" s="467"/>
      <c r="H25" s="516"/>
      <c r="I25" s="467"/>
      <c r="J25" s="349"/>
      <c r="K25" s="25"/>
    </row>
    <row r="26" spans="1:11" ht="25.5" customHeight="1" x14ac:dyDescent="0.3">
      <c r="A26" s="26" t="s">
        <v>111</v>
      </c>
      <c r="B26" s="516" t="s">
        <v>112</v>
      </c>
      <c r="C26" s="467"/>
      <c r="D26" s="516"/>
      <c r="E26" s="467"/>
      <c r="F26" s="516"/>
      <c r="G26" s="467"/>
      <c r="H26" s="516"/>
      <c r="I26" s="467"/>
      <c r="J26" s="349"/>
      <c r="K26" s="25"/>
    </row>
    <row r="27" spans="1:11" ht="25.5" customHeight="1" x14ac:dyDescent="0.3">
      <c r="A27" s="26" t="s">
        <v>113</v>
      </c>
      <c r="B27" s="516" t="s">
        <v>114</v>
      </c>
      <c r="C27" s="467"/>
      <c r="D27" s="516"/>
      <c r="E27" s="467"/>
      <c r="F27" s="516"/>
      <c r="G27" s="467"/>
      <c r="H27" s="516"/>
      <c r="I27" s="467"/>
      <c r="J27" s="349"/>
      <c r="K27" s="25"/>
    </row>
    <row r="28" spans="1:11" ht="25.5" customHeight="1" x14ac:dyDescent="0.3">
      <c r="A28" s="26" t="s">
        <v>115</v>
      </c>
      <c r="B28" s="516" t="s">
        <v>114</v>
      </c>
      <c r="C28" s="467"/>
      <c r="D28" s="517"/>
      <c r="E28" s="467"/>
      <c r="F28" s="516"/>
      <c r="G28" s="467"/>
      <c r="H28" s="516"/>
      <c r="I28" s="467"/>
      <c r="J28" s="349"/>
      <c r="K28" s="25"/>
    </row>
    <row r="29" spans="1:11" ht="25.5" customHeight="1" x14ac:dyDescent="0.3">
      <c r="A29" s="520" t="s">
        <v>116</v>
      </c>
      <c r="B29" s="466"/>
      <c r="C29" s="466"/>
      <c r="D29" s="466"/>
      <c r="E29" s="466"/>
      <c r="F29" s="466"/>
      <c r="G29" s="466"/>
      <c r="H29" s="466"/>
      <c r="I29" s="467"/>
      <c r="J29" s="349"/>
      <c r="K29" s="25"/>
    </row>
    <row r="30" spans="1:11" ht="25.5" customHeight="1" x14ac:dyDescent="0.3">
      <c r="A30" s="26" t="s">
        <v>117</v>
      </c>
      <c r="B30" s="518" t="s">
        <v>118</v>
      </c>
      <c r="C30" s="466"/>
      <c r="D30" s="467"/>
      <c r="E30" s="26" t="s">
        <v>119</v>
      </c>
      <c r="F30" s="515" t="s">
        <v>118</v>
      </c>
      <c r="G30" s="466"/>
      <c r="H30" s="466"/>
      <c r="I30" s="467"/>
      <c r="J30" s="349"/>
      <c r="K30" s="25"/>
    </row>
    <row r="31" spans="1:11" ht="25.5" customHeight="1" x14ac:dyDescent="0.3">
      <c r="A31" s="26" t="s">
        <v>120</v>
      </c>
      <c r="B31" s="518" t="s">
        <v>118</v>
      </c>
      <c r="C31" s="466"/>
      <c r="D31" s="466"/>
      <c r="E31" s="466"/>
      <c r="F31" s="466"/>
      <c r="G31" s="466"/>
      <c r="H31" s="466"/>
      <c r="I31" s="467"/>
      <c r="J31" s="349"/>
      <c r="K31" s="25"/>
    </row>
    <row r="32" spans="1:11" ht="25.5" customHeight="1" x14ac:dyDescent="0.3">
      <c r="A32" s="26" t="s">
        <v>121</v>
      </c>
      <c r="B32" s="518" t="s">
        <v>118</v>
      </c>
      <c r="C32" s="466"/>
      <c r="D32" s="466"/>
      <c r="E32" s="466"/>
      <c r="F32" s="466"/>
      <c r="G32" s="466"/>
      <c r="H32" s="466"/>
      <c r="I32" s="467"/>
      <c r="J32" s="349"/>
      <c r="K32" s="25"/>
    </row>
    <row r="33" spans="1:26" ht="25.5" customHeight="1" x14ac:dyDescent="0.3">
      <c r="A33" s="26" t="s">
        <v>122</v>
      </c>
      <c r="B33" s="536" t="s">
        <v>118</v>
      </c>
      <c r="C33" s="466"/>
      <c r="D33" s="467"/>
      <c r="E33" s="26" t="s">
        <v>123</v>
      </c>
      <c r="F33" s="536" t="s">
        <v>118</v>
      </c>
      <c r="G33" s="466"/>
      <c r="H33" s="466"/>
      <c r="I33" s="467"/>
      <c r="J33" s="349"/>
      <c r="K33" s="25"/>
    </row>
    <row r="34" spans="1:26" ht="25.5" customHeight="1" x14ac:dyDescent="0.3">
      <c r="A34" s="525" t="s">
        <v>124</v>
      </c>
      <c r="B34" s="467"/>
      <c r="C34" s="525" t="s">
        <v>125</v>
      </c>
      <c r="D34" s="467"/>
      <c r="E34" s="525" t="s">
        <v>126</v>
      </c>
      <c r="F34" s="466"/>
      <c r="G34" s="467"/>
      <c r="H34" s="525" t="s">
        <v>127</v>
      </c>
      <c r="I34" s="467"/>
      <c r="J34" s="349"/>
      <c r="K34" s="25"/>
    </row>
    <row r="35" spans="1:26" ht="25.5" customHeight="1" x14ac:dyDescent="0.3">
      <c r="A35" s="518" t="s">
        <v>128</v>
      </c>
      <c r="B35" s="467"/>
      <c r="C35" s="518" t="s">
        <v>129</v>
      </c>
      <c r="D35" s="467"/>
      <c r="E35" s="537" t="s">
        <v>130</v>
      </c>
      <c r="F35" s="466"/>
      <c r="G35" s="467"/>
      <c r="H35" s="535" t="s">
        <v>131</v>
      </c>
      <c r="I35" s="467"/>
      <c r="J35" s="349"/>
      <c r="K35" s="25"/>
    </row>
    <row r="36" spans="1:26" ht="25.5" customHeight="1" x14ac:dyDescent="0.3">
      <c r="A36" s="525" t="s">
        <v>132</v>
      </c>
      <c r="B36" s="466"/>
      <c r="C36" s="466"/>
      <c r="D36" s="466"/>
      <c r="E36" s="466"/>
      <c r="F36" s="466"/>
      <c r="G36" s="466"/>
      <c r="H36" s="466"/>
      <c r="I36" s="467"/>
      <c r="J36" s="349"/>
      <c r="K36" s="25"/>
    </row>
    <row r="37" spans="1:26" ht="25.5" customHeight="1" x14ac:dyDescent="0.3">
      <c r="A37" s="26" t="s">
        <v>133</v>
      </c>
      <c r="B37" s="520" t="s">
        <v>134</v>
      </c>
      <c r="C37" s="466"/>
      <c r="D37" s="466"/>
      <c r="E37" s="466"/>
      <c r="F37" s="466"/>
      <c r="G37" s="466"/>
      <c r="H37" s="467"/>
      <c r="I37" s="26" t="s">
        <v>135</v>
      </c>
      <c r="J37" s="349"/>
      <c r="K37" s="25"/>
    </row>
    <row r="38" spans="1:26" s="350" customFormat="1" ht="25.5" customHeight="1" x14ac:dyDescent="0.3">
      <c r="A38" s="363"/>
      <c r="B38" s="538"/>
      <c r="C38" s="487"/>
      <c r="D38" s="487"/>
      <c r="E38" s="487"/>
      <c r="F38" s="487"/>
      <c r="G38" s="487"/>
      <c r="H38" s="488"/>
      <c r="I38" s="364"/>
      <c r="J38" s="349"/>
      <c r="K38" s="365"/>
    </row>
    <row r="39" spans="1:26" s="350" customFormat="1" ht="15.75" customHeight="1" x14ac:dyDescent="0.3">
      <c r="A39" s="349"/>
      <c r="B39" s="349"/>
      <c r="C39" s="349"/>
      <c r="D39" s="349"/>
      <c r="E39" s="349"/>
      <c r="F39" s="349"/>
      <c r="G39" s="349"/>
      <c r="H39" s="349"/>
      <c r="I39" s="349"/>
      <c r="J39" s="349"/>
      <c r="K39" s="349"/>
      <c r="L39" s="349"/>
      <c r="M39" s="349"/>
      <c r="N39" s="349"/>
      <c r="O39" s="349"/>
      <c r="P39" s="349"/>
      <c r="Q39" s="349"/>
      <c r="R39" s="349"/>
      <c r="S39" s="349"/>
      <c r="T39" s="349"/>
      <c r="U39" s="349"/>
      <c r="V39" s="349"/>
      <c r="W39" s="349"/>
      <c r="X39" s="349"/>
      <c r="Y39" s="349"/>
      <c r="Z39" s="349"/>
    </row>
    <row r="40" spans="1:26" s="350" customFormat="1" ht="15.75" customHeight="1" x14ac:dyDescent="0.3">
      <c r="A40" s="349"/>
      <c r="B40" s="349"/>
      <c r="C40" s="349"/>
      <c r="D40" s="349"/>
      <c r="E40" s="349"/>
      <c r="F40" s="349"/>
      <c r="G40" s="349"/>
      <c r="H40" s="349"/>
      <c r="I40" s="349"/>
      <c r="J40" s="349"/>
      <c r="K40" s="349"/>
      <c r="L40" s="349"/>
      <c r="M40" s="349"/>
      <c r="N40" s="349"/>
      <c r="O40" s="349"/>
      <c r="P40" s="349"/>
      <c r="Q40" s="349"/>
      <c r="R40" s="349"/>
      <c r="S40" s="349"/>
      <c r="T40" s="349"/>
      <c r="U40" s="349"/>
      <c r="V40" s="349"/>
      <c r="W40" s="349"/>
      <c r="X40" s="349"/>
      <c r="Y40" s="349"/>
      <c r="Z40" s="349"/>
    </row>
    <row r="41" spans="1:26" s="350" customFormat="1" ht="15.75" customHeight="1" x14ac:dyDescent="0.3">
      <c r="A41" s="526" t="s">
        <v>0</v>
      </c>
      <c r="B41" s="527"/>
      <c r="C41" s="527"/>
      <c r="D41" s="527"/>
      <c r="E41" s="527"/>
      <c r="F41" s="527"/>
      <c r="G41" s="527"/>
      <c r="H41" s="527"/>
      <c r="I41" s="528"/>
      <c r="J41" s="349"/>
      <c r="K41" s="349"/>
      <c r="L41" s="349"/>
      <c r="M41" s="349"/>
      <c r="N41" s="349"/>
      <c r="O41" s="349"/>
      <c r="P41" s="349"/>
      <c r="Q41" s="349"/>
      <c r="R41" s="349"/>
      <c r="S41" s="349"/>
      <c r="T41" s="349"/>
      <c r="U41" s="349"/>
      <c r="V41" s="349"/>
      <c r="W41" s="349"/>
      <c r="X41" s="349"/>
      <c r="Y41" s="349"/>
      <c r="Z41" s="349"/>
    </row>
    <row r="42" spans="1:26" s="350" customFormat="1" ht="15.75" customHeight="1" x14ac:dyDescent="0.3">
      <c r="A42" s="539" t="s">
        <v>1</v>
      </c>
      <c r="B42" s="469"/>
      <c r="C42" s="469"/>
      <c r="D42" s="469"/>
      <c r="E42" s="469"/>
      <c r="F42" s="469"/>
      <c r="G42" s="469"/>
      <c r="H42" s="469"/>
      <c r="I42" s="540"/>
      <c r="J42" s="349"/>
      <c r="K42" s="349"/>
      <c r="L42" s="349"/>
      <c r="M42" s="349"/>
      <c r="N42" s="349"/>
      <c r="O42" s="349"/>
      <c r="P42" s="349"/>
      <c r="Q42" s="349"/>
      <c r="R42" s="349"/>
      <c r="S42" s="349"/>
      <c r="T42" s="349"/>
      <c r="U42" s="349"/>
      <c r="V42" s="349"/>
      <c r="W42" s="349"/>
      <c r="X42" s="349"/>
      <c r="Y42" s="349"/>
      <c r="Z42" s="349"/>
    </row>
    <row r="43" spans="1:26" s="350" customFormat="1" ht="15.75" customHeight="1" x14ac:dyDescent="0.3">
      <c r="A43" s="539" t="s">
        <v>43</v>
      </c>
      <c r="B43" s="469"/>
      <c r="C43" s="469"/>
      <c r="D43" s="469"/>
      <c r="E43" s="469"/>
      <c r="F43" s="469"/>
      <c r="G43" s="469"/>
      <c r="H43" s="469"/>
      <c r="I43" s="540"/>
      <c r="J43" s="349"/>
      <c r="K43" s="349"/>
      <c r="L43" s="349"/>
      <c r="M43" s="349"/>
      <c r="N43" s="349"/>
      <c r="O43" s="349"/>
      <c r="P43" s="349"/>
      <c r="Q43" s="349"/>
      <c r="R43" s="349"/>
      <c r="S43" s="349"/>
      <c r="T43" s="349"/>
      <c r="U43" s="349"/>
      <c r="V43" s="349"/>
      <c r="W43" s="349"/>
      <c r="X43" s="349"/>
      <c r="Y43" s="349"/>
      <c r="Z43" s="349"/>
    </row>
    <row r="44" spans="1:26" s="350" customFormat="1" ht="15.75" customHeight="1" x14ac:dyDescent="0.3">
      <c r="A44" s="362"/>
      <c r="B44" s="529" t="s">
        <v>44</v>
      </c>
      <c r="C44" s="530"/>
      <c r="D44" s="530"/>
      <c r="E44" s="531"/>
      <c r="F44" s="532" t="s">
        <v>45</v>
      </c>
      <c r="G44" s="530"/>
      <c r="H44" s="530"/>
      <c r="I44" s="533"/>
      <c r="J44" s="349"/>
      <c r="K44" s="349"/>
      <c r="L44" s="349"/>
      <c r="M44" s="349"/>
      <c r="N44" s="349"/>
      <c r="O44" s="349"/>
      <c r="P44" s="349"/>
      <c r="Q44" s="349"/>
      <c r="R44" s="349"/>
      <c r="S44" s="349"/>
      <c r="T44" s="349"/>
      <c r="U44" s="349"/>
      <c r="V44" s="349"/>
      <c r="W44" s="349"/>
      <c r="X44" s="349"/>
      <c r="Y44" s="349"/>
      <c r="Z44" s="349"/>
    </row>
    <row r="45" spans="1:26" ht="15.75" customHeight="1" x14ac:dyDescent="0.3">
      <c r="A45" s="520" t="s">
        <v>46</v>
      </c>
      <c r="B45" s="466"/>
      <c r="C45" s="466"/>
      <c r="D45" s="466"/>
      <c r="E45" s="466"/>
      <c r="F45" s="466"/>
      <c r="G45" s="466"/>
      <c r="H45" s="466"/>
      <c r="I45" s="467"/>
      <c r="J45" s="349"/>
      <c r="K45" s="25"/>
    </row>
    <row r="46" spans="1:26" ht="15.75" customHeight="1" x14ac:dyDescent="0.3">
      <c r="A46" s="520" t="s">
        <v>47</v>
      </c>
      <c r="B46" s="466"/>
      <c r="C46" s="466"/>
      <c r="D46" s="466"/>
      <c r="E46" s="466"/>
      <c r="F46" s="466"/>
      <c r="G46" s="466"/>
      <c r="H46" s="466"/>
      <c r="I46" s="467"/>
      <c r="J46" s="349"/>
      <c r="K46" s="25"/>
    </row>
    <row r="47" spans="1:26" ht="15.75" customHeight="1" x14ac:dyDescent="0.3">
      <c r="A47" s="26" t="s">
        <v>48</v>
      </c>
      <c r="B47" s="38">
        <v>2</v>
      </c>
      <c r="C47" s="520" t="s">
        <v>49</v>
      </c>
      <c r="D47" s="467"/>
      <c r="E47" s="534" t="s">
        <v>50</v>
      </c>
      <c r="F47" s="466"/>
      <c r="G47" s="467"/>
      <c r="H47" s="26" t="s">
        <v>51</v>
      </c>
      <c r="I47" s="28" t="s">
        <v>52</v>
      </c>
      <c r="J47" s="349"/>
      <c r="K47" s="25"/>
    </row>
    <row r="48" spans="1:26" ht="18.75" customHeight="1" x14ac:dyDescent="0.3">
      <c r="A48" s="26" t="s">
        <v>53</v>
      </c>
      <c r="B48" s="515" t="s">
        <v>54</v>
      </c>
      <c r="C48" s="466"/>
      <c r="D48" s="467"/>
      <c r="E48" s="520" t="s">
        <v>55</v>
      </c>
      <c r="F48" s="467"/>
      <c r="G48" s="518" t="s">
        <v>56</v>
      </c>
      <c r="H48" s="466"/>
      <c r="I48" s="467"/>
      <c r="J48" s="349"/>
      <c r="K48" s="25"/>
    </row>
    <row r="49" spans="1:11" ht="41.25" customHeight="1" x14ac:dyDescent="0.3">
      <c r="A49" s="26" t="s">
        <v>57</v>
      </c>
      <c r="B49" s="515" t="s">
        <v>136</v>
      </c>
      <c r="C49" s="466"/>
      <c r="D49" s="466"/>
      <c r="E49" s="466"/>
      <c r="F49" s="466"/>
      <c r="G49" s="466"/>
      <c r="H49" s="466"/>
      <c r="I49" s="467"/>
      <c r="J49" s="349"/>
      <c r="K49" s="25"/>
    </row>
    <row r="50" spans="1:11" ht="25.5" customHeight="1" x14ac:dyDescent="0.3">
      <c r="A50" s="26" t="s">
        <v>59</v>
      </c>
      <c r="B50" s="515" t="s">
        <v>137</v>
      </c>
      <c r="C50" s="466"/>
      <c r="D50" s="466"/>
      <c r="E50" s="466"/>
      <c r="F50" s="466"/>
      <c r="G50" s="466"/>
      <c r="H50" s="466"/>
      <c r="I50" s="467"/>
      <c r="J50" s="349"/>
      <c r="K50" s="25"/>
    </row>
    <row r="51" spans="1:11" ht="25.5" customHeight="1" x14ac:dyDescent="0.3">
      <c r="A51" s="26" t="s">
        <v>61</v>
      </c>
      <c r="B51" s="29" t="s">
        <v>62</v>
      </c>
      <c r="C51" s="29" t="s">
        <v>63</v>
      </c>
      <c r="D51" s="29" t="s">
        <v>64</v>
      </c>
      <c r="E51" s="522" t="s">
        <v>65</v>
      </c>
      <c r="F51" s="511"/>
      <c r="G51" s="523" t="s">
        <v>66</v>
      </c>
      <c r="H51" s="523" t="s">
        <v>67</v>
      </c>
      <c r="I51" s="523" t="s">
        <v>68</v>
      </c>
      <c r="J51" s="349"/>
      <c r="K51" s="25"/>
    </row>
    <row r="52" spans="1:11" ht="25.5" customHeight="1" x14ac:dyDescent="0.3">
      <c r="A52" s="26" t="s">
        <v>69</v>
      </c>
      <c r="B52" s="29" t="s">
        <v>138</v>
      </c>
      <c r="C52" s="29" t="s">
        <v>62</v>
      </c>
      <c r="D52" s="29" t="s">
        <v>68</v>
      </c>
      <c r="E52" s="512"/>
      <c r="F52" s="514"/>
      <c r="G52" s="524"/>
      <c r="H52" s="524"/>
      <c r="I52" s="524"/>
      <c r="J52" s="349"/>
      <c r="K52" s="25"/>
    </row>
    <row r="53" spans="1:11" ht="25.5" customHeight="1" x14ac:dyDescent="0.3">
      <c r="A53" s="26" t="s">
        <v>71</v>
      </c>
      <c r="B53" s="39">
        <v>0.02</v>
      </c>
      <c r="C53" s="26" t="s">
        <v>72</v>
      </c>
      <c r="D53" s="31" t="s">
        <v>73</v>
      </c>
      <c r="E53" s="520" t="s">
        <v>74</v>
      </c>
      <c r="F53" s="467"/>
      <c r="G53" s="518"/>
      <c r="H53" s="466"/>
      <c r="I53" s="467"/>
      <c r="J53" s="349"/>
      <c r="K53" s="25"/>
    </row>
    <row r="54" spans="1:11" ht="25.5" customHeight="1" x14ac:dyDescent="0.3">
      <c r="A54" s="520" t="s">
        <v>75</v>
      </c>
      <c r="B54" s="466"/>
      <c r="C54" s="466"/>
      <c r="D54" s="466"/>
      <c r="E54" s="466"/>
      <c r="F54" s="466"/>
      <c r="G54" s="466"/>
      <c r="H54" s="466"/>
      <c r="I54" s="467"/>
      <c r="J54" s="349"/>
      <c r="K54" s="25"/>
    </row>
    <row r="55" spans="1:11" ht="25.5" customHeight="1" x14ac:dyDescent="0.3">
      <c r="A55" s="26" t="s">
        <v>76</v>
      </c>
      <c r="B55" s="516" t="s">
        <v>114</v>
      </c>
      <c r="C55" s="467"/>
      <c r="D55" s="26" t="s">
        <v>78</v>
      </c>
      <c r="E55" s="516" t="s">
        <v>79</v>
      </c>
      <c r="F55" s="467"/>
      <c r="G55" s="26" t="s">
        <v>80</v>
      </c>
      <c r="H55" s="516" t="s">
        <v>73</v>
      </c>
      <c r="I55" s="467"/>
      <c r="J55" s="349"/>
      <c r="K55" s="25"/>
    </row>
    <row r="56" spans="1:11" ht="25.5" customHeight="1" x14ac:dyDescent="0.3">
      <c r="A56" s="26" t="s">
        <v>81</v>
      </c>
      <c r="B56" s="516" t="s">
        <v>82</v>
      </c>
      <c r="C56" s="466"/>
      <c r="D56" s="466"/>
      <c r="E56" s="466"/>
      <c r="F56" s="466"/>
      <c r="G56" s="466"/>
      <c r="H56" s="466"/>
      <c r="I56" s="467"/>
      <c r="J56" s="349"/>
      <c r="K56" s="25"/>
    </row>
    <row r="57" spans="1:11" ht="25.5" customHeight="1" x14ac:dyDescent="0.3">
      <c r="A57" s="26" t="s">
        <v>83</v>
      </c>
      <c r="B57" s="32" t="s">
        <v>84</v>
      </c>
      <c r="C57" s="26" t="s">
        <v>85</v>
      </c>
      <c r="D57" s="33" t="s">
        <v>86</v>
      </c>
      <c r="E57" s="520" t="s">
        <v>87</v>
      </c>
      <c r="F57" s="467"/>
      <c r="G57" s="34" t="s">
        <v>88</v>
      </c>
      <c r="H57" s="26" t="s">
        <v>89</v>
      </c>
      <c r="I57" s="35">
        <v>0.28000000000000003</v>
      </c>
      <c r="J57" s="349"/>
      <c r="K57" s="25"/>
    </row>
    <row r="58" spans="1:11" ht="25.5" customHeight="1" x14ac:dyDescent="0.3">
      <c r="A58" s="26" t="s">
        <v>90</v>
      </c>
      <c r="B58" s="516" t="s">
        <v>139</v>
      </c>
      <c r="C58" s="466"/>
      <c r="D58" s="466"/>
      <c r="E58" s="466"/>
      <c r="F58" s="466"/>
      <c r="G58" s="466"/>
      <c r="H58" s="466"/>
      <c r="I58" s="467"/>
      <c r="J58" s="349"/>
      <c r="K58" s="25"/>
    </row>
    <row r="59" spans="1:11" ht="25.5" customHeight="1" x14ac:dyDescent="0.3">
      <c r="A59" s="26" t="s">
        <v>92</v>
      </c>
      <c r="B59" s="516" t="s">
        <v>140</v>
      </c>
      <c r="C59" s="466"/>
      <c r="D59" s="467"/>
      <c r="E59" s="520" t="s">
        <v>94</v>
      </c>
      <c r="F59" s="467"/>
      <c r="G59" s="516" t="s">
        <v>95</v>
      </c>
      <c r="H59" s="466"/>
      <c r="I59" s="467"/>
      <c r="J59" s="349"/>
      <c r="K59" s="25"/>
    </row>
    <row r="60" spans="1:11" ht="25.5" customHeight="1" x14ac:dyDescent="0.3">
      <c r="A60" s="520" t="s">
        <v>96</v>
      </c>
      <c r="B60" s="466"/>
      <c r="C60" s="466"/>
      <c r="D60" s="466"/>
      <c r="E60" s="466"/>
      <c r="F60" s="466"/>
      <c r="G60" s="466"/>
      <c r="H60" s="466"/>
      <c r="I60" s="467"/>
      <c r="J60" s="349"/>
      <c r="K60" s="25"/>
    </row>
    <row r="61" spans="1:11" ht="25.5" customHeight="1" x14ac:dyDescent="0.3">
      <c r="A61" s="26" t="s">
        <v>97</v>
      </c>
      <c r="B61" s="516" t="s">
        <v>141</v>
      </c>
      <c r="C61" s="466"/>
      <c r="D61" s="466"/>
      <c r="E61" s="466"/>
      <c r="F61" s="466"/>
      <c r="G61" s="466"/>
      <c r="H61" s="466"/>
      <c r="I61" s="467"/>
      <c r="J61" s="349"/>
      <c r="K61" s="25"/>
    </row>
    <row r="62" spans="1:11" ht="25.5" customHeight="1" x14ac:dyDescent="0.3">
      <c r="A62" s="26" t="s">
        <v>99</v>
      </c>
      <c r="B62" s="520" t="s">
        <v>100</v>
      </c>
      <c r="C62" s="467"/>
      <c r="D62" s="520" t="s">
        <v>101</v>
      </c>
      <c r="E62" s="467"/>
      <c r="F62" s="520" t="s">
        <v>102</v>
      </c>
      <c r="G62" s="467"/>
      <c r="H62" s="520" t="s">
        <v>103</v>
      </c>
      <c r="I62" s="467"/>
      <c r="J62" s="349"/>
      <c r="K62" s="25"/>
    </row>
    <row r="63" spans="1:11" ht="25.5" customHeight="1" x14ac:dyDescent="0.3">
      <c r="A63" s="26" t="s">
        <v>104</v>
      </c>
      <c r="B63" s="516" t="s">
        <v>142</v>
      </c>
      <c r="C63" s="467"/>
      <c r="D63" s="516"/>
      <c r="E63" s="467"/>
      <c r="F63" s="516"/>
      <c r="G63" s="467"/>
      <c r="H63" s="516"/>
      <c r="I63" s="467"/>
      <c r="J63" s="349"/>
      <c r="K63" s="25"/>
    </row>
    <row r="64" spans="1:11" ht="25.5" customHeight="1" x14ac:dyDescent="0.3">
      <c r="A64" s="26" t="s">
        <v>108</v>
      </c>
      <c r="B64" s="519" t="s">
        <v>109</v>
      </c>
      <c r="C64" s="467"/>
      <c r="D64" s="519"/>
      <c r="E64" s="467"/>
      <c r="F64" s="516"/>
      <c r="G64" s="467"/>
      <c r="H64" s="516"/>
      <c r="I64" s="467"/>
      <c r="J64" s="349"/>
      <c r="K64" s="25"/>
    </row>
    <row r="65" spans="1:26" ht="25.5" customHeight="1" x14ac:dyDescent="0.3">
      <c r="A65" s="26" t="s">
        <v>110</v>
      </c>
      <c r="B65" s="517" t="s">
        <v>109</v>
      </c>
      <c r="C65" s="467"/>
      <c r="D65" s="517"/>
      <c r="E65" s="467"/>
      <c r="F65" s="516"/>
      <c r="G65" s="467"/>
      <c r="H65" s="516"/>
      <c r="I65" s="467"/>
      <c r="J65" s="349"/>
      <c r="K65" s="25"/>
    </row>
    <row r="66" spans="1:26" ht="25.5" customHeight="1" x14ac:dyDescent="0.3">
      <c r="A66" s="26" t="s">
        <v>111</v>
      </c>
      <c r="B66" s="516" t="s">
        <v>112</v>
      </c>
      <c r="C66" s="467"/>
      <c r="D66" s="516"/>
      <c r="E66" s="467"/>
      <c r="F66" s="516"/>
      <c r="G66" s="467"/>
      <c r="H66" s="516"/>
      <c r="I66" s="467"/>
      <c r="J66" s="349"/>
      <c r="K66" s="25"/>
    </row>
    <row r="67" spans="1:26" ht="25.5" customHeight="1" x14ac:dyDescent="0.3">
      <c r="A67" s="26" t="s">
        <v>113</v>
      </c>
      <c r="B67" s="516" t="s">
        <v>114</v>
      </c>
      <c r="C67" s="467"/>
      <c r="D67" s="516"/>
      <c r="E67" s="467"/>
      <c r="F67" s="516"/>
      <c r="G67" s="467"/>
      <c r="H67" s="516"/>
      <c r="I67" s="467"/>
      <c r="J67" s="349"/>
      <c r="K67" s="25"/>
    </row>
    <row r="68" spans="1:26" ht="25.5" customHeight="1" x14ac:dyDescent="0.3">
      <c r="A68" s="26" t="s">
        <v>115</v>
      </c>
      <c r="B68" s="516" t="s">
        <v>114</v>
      </c>
      <c r="C68" s="467"/>
      <c r="D68" s="517"/>
      <c r="E68" s="467"/>
      <c r="F68" s="516"/>
      <c r="G68" s="467"/>
      <c r="H68" s="516"/>
      <c r="I68" s="467"/>
      <c r="J68" s="349"/>
      <c r="K68" s="25"/>
    </row>
    <row r="69" spans="1:26" ht="25.5" customHeight="1" x14ac:dyDescent="0.3">
      <c r="A69" s="520" t="s">
        <v>116</v>
      </c>
      <c r="B69" s="466"/>
      <c r="C69" s="466"/>
      <c r="D69" s="466"/>
      <c r="E69" s="466"/>
      <c r="F69" s="466"/>
      <c r="G69" s="466"/>
      <c r="H69" s="466"/>
      <c r="I69" s="467"/>
      <c r="J69" s="349"/>
      <c r="K69" s="25"/>
    </row>
    <row r="70" spans="1:26" ht="25.5" customHeight="1" x14ac:dyDescent="0.3">
      <c r="A70" s="26" t="s">
        <v>117</v>
      </c>
      <c r="B70" s="518" t="s">
        <v>118</v>
      </c>
      <c r="C70" s="466"/>
      <c r="D70" s="467"/>
      <c r="E70" s="26" t="s">
        <v>119</v>
      </c>
      <c r="F70" s="515" t="s">
        <v>118</v>
      </c>
      <c r="G70" s="466"/>
      <c r="H70" s="466"/>
      <c r="I70" s="467"/>
      <c r="J70" s="349"/>
      <c r="K70" s="25"/>
    </row>
    <row r="71" spans="1:26" ht="25.5" customHeight="1" x14ac:dyDescent="0.3">
      <c r="A71" s="26" t="s">
        <v>120</v>
      </c>
      <c r="B71" s="518" t="s">
        <v>118</v>
      </c>
      <c r="C71" s="466"/>
      <c r="D71" s="466"/>
      <c r="E71" s="466"/>
      <c r="F71" s="466"/>
      <c r="G71" s="466"/>
      <c r="H71" s="466"/>
      <c r="I71" s="467"/>
      <c r="J71" s="349"/>
      <c r="K71" s="25"/>
    </row>
    <row r="72" spans="1:26" ht="25.5" customHeight="1" x14ac:dyDescent="0.3">
      <c r="A72" s="26" t="s">
        <v>121</v>
      </c>
      <c r="B72" s="518" t="s">
        <v>118</v>
      </c>
      <c r="C72" s="466"/>
      <c r="D72" s="466"/>
      <c r="E72" s="466"/>
      <c r="F72" s="466"/>
      <c r="G72" s="466"/>
      <c r="H72" s="466"/>
      <c r="I72" s="467"/>
      <c r="J72" s="349"/>
      <c r="K72" s="25"/>
    </row>
    <row r="73" spans="1:26" ht="25.5" customHeight="1" x14ac:dyDescent="0.3">
      <c r="A73" s="26" t="s">
        <v>122</v>
      </c>
      <c r="B73" s="536" t="s">
        <v>118</v>
      </c>
      <c r="C73" s="466"/>
      <c r="D73" s="467"/>
      <c r="E73" s="26" t="s">
        <v>123</v>
      </c>
      <c r="F73" s="536" t="s">
        <v>118</v>
      </c>
      <c r="G73" s="466"/>
      <c r="H73" s="466"/>
      <c r="I73" s="467"/>
      <c r="J73" s="349"/>
      <c r="K73" s="25"/>
    </row>
    <row r="74" spans="1:26" ht="25.5" customHeight="1" x14ac:dyDescent="0.3">
      <c r="A74" s="525" t="s">
        <v>124</v>
      </c>
      <c r="B74" s="467"/>
      <c r="C74" s="525" t="s">
        <v>125</v>
      </c>
      <c r="D74" s="467"/>
      <c r="E74" s="525" t="s">
        <v>126</v>
      </c>
      <c r="F74" s="466"/>
      <c r="G74" s="467"/>
      <c r="H74" s="525" t="s">
        <v>127</v>
      </c>
      <c r="I74" s="467"/>
      <c r="J74" s="349"/>
      <c r="K74" s="25"/>
    </row>
    <row r="75" spans="1:26" ht="25.5" customHeight="1" x14ac:dyDescent="0.3">
      <c r="A75" s="518" t="s">
        <v>128</v>
      </c>
      <c r="B75" s="467"/>
      <c r="C75" s="518" t="s">
        <v>129</v>
      </c>
      <c r="D75" s="467"/>
      <c r="E75" s="537" t="s">
        <v>130</v>
      </c>
      <c r="F75" s="466"/>
      <c r="G75" s="467"/>
      <c r="H75" s="545" t="s">
        <v>143</v>
      </c>
      <c r="I75" s="467"/>
      <c r="J75" s="349"/>
      <c r="K75" s="25"/>
    </row>
    <row r="76" spans="1:26" ht="25.5" customHeight="1" x14ac:dyDescent="0.3">
      <c r="A76" s="525" t="s">
        <v>132</v>
      </c>
      <c r="B76" s="466"/>
      <c r="C76" s="466"/>
      <c r="D76" s="466"/>
      <c r="E76" s="466"/>
      <c r="F76" s="466"/>
      <c r="G76" s="466"/>
      <c r="H76" s="466"/>
      <c r="I76" s="467"/>
      <c r="J76" s="349"/>
      <c r="K76" s="25"/>
    </row>
    <row r="77" spans="1:26" ht="15.75" customHeight="1" x14ac:dyDescent="0.3">
      <c r="A77" s="26" t="s">
        <v>133</v>
      </c>
      <c r="B77" s="520" t="s">
        <v>134</v>
      </c>
      <c r="C77" s="466"/>
      <c r="D77" s="466"/>
      <c r="E77" s="466"/>
      <c r="F77" s="466"/>
      <c r="G77" s="466"/>
      <c r="H77" s="467"/>
      <c r="I77" s="26" t="s">
        <v>135</v>
      </c>
      <c r="J77" s="349"/>
      <c r="K77" s="25"/>
    </row>
    <row r="78" spans="1:26" s="350" customFormat="1" ht="15.75" customHeight="1" x14ac:dyDescent="0.3">
      <c r="A78" s="363"/>
      <c r="B78" s="538"/>
      <c r="C78" s="487"/>
      <c r="D78" s="487"/>
      <c r="E78" s="487"/>
      <c r="F78" s="487"/>
      <c r="G78" s="487"/>
      <c r="H78" s="488"/>
      <c r="I78" s="364"/>
      <c r="J78" s="349"/>
      <c r="K78" s="349"/>
      <c r="L78" s="349"/>
      <c r="M78" s="349"/>
      <c r="N78" s="349"/>
      <c r="O78" s="349"/>
      <c r="P78" s="349"/>
      <c r="Q78" s="349"/>
      <c r="R78" s="349"/>
      <c r="S78" s="349"/>
      <c r="T78" s="349"/>
      <c r="U78" s="349"/>
      <c r="V78" s="349"/>
      <c r="W78" s="349"/>
      <c r="X78" s="349"/>
      <c r="Y78" s="349"/>
      <c r="Z78" s="349"/>
    </row>
    <row r="79" spans="1:26" s="350" customFormat="1" ht="15.75" customHeight="1" x14ac:dyDescent="0.3">
      <c r="A79" s="349"/>
      <c r="B79" s="349"/>
      <c r="C79" s="349"/>
      <c r="D79" s="349"/>
      <c r="E79" s="349"/>
      <c r="F79" s="349"/>
      <c r="G79" s="349"/>
      <c r="H79" s="349"/>
      <c r="I79" s="349"/>
      <c r="J79" s="349"/>
      <c r="K79" s="349"/>
      <c r="L79" s="349"/>
      <c r="M79" s="349"/>
      <c r="N79" s="349"/>
      <c r="O79" s="349"/>
      <c r="P79" s="349"/>
      <c r="Q79" s="349"/>
      <c r="R79" s="349"/>
      <c r="S79" s="349"/>
      <c r="T79" s="349"/>
      <c r="U79" s="349"/>
      <c r="V79" s="349"/>
      <c r="W79" s="349"/>
      <c r="X79" s="349"/>
      <c r="Y79" s="349"/>
      <c r="Z79" s="349"/>
    </row>
    <row r="80" spans="1:26" s="350" customFormat="1" ht="15.75" customHeight="1" x14ac:dyDescent="0.3">
      <c r="A80" s="349"/>
      <c r="B80" s="349"/>
      <c r="C80" s="349"/>
      <c r="D80" s="349"/>
      <c r="E80" s="349"/>
      <c r="F80" s="349"/>
      <c r="G80" s="349"/>
      <c r="H80" s="349"/>
      <c r="I80" s="349"/>
      <c r="J80" s="349"/>
      <c r="K80" s="349"/>
      <c r="L80" s="349"/>
      <c r="M80" s="349"/>
      <c r="N80" s="349"/>
      <c r="O80" s="349"/>
      <c r="P80" s="349"/>
      <c r="Q80" s="349"/>
      <c r="R80" s="349"/>
      <c r="S80" s="349"/>
      <c r="T80" s="349"/>
      <c r="U80" s="349"/>
      <c r="V80" s="349"/>
      <c r="W80" s="349"/>
      <c r="X80" s="349"/>
      <c r="Y80" s="349"/>
      <c r="Z80" s="349"/>
    </row>
    <row r="81" spans="1:26" s="350" customFormat="1" ht="15.75" customHeight="1" x14ac:dyDescent="0.3">
      <c r="A81" s="526" t="s">
        <v>0</v>
      </c>
      <c r="B81" s="527"/>
      <c r="C81" s="527"/>
      <c r="D81" s="527"/>
      <c r="E81" s="527"/>
      <c r="F81" s="527"/>
      <c r="G81" s="527"/>
      <c r="H81" s="527"/>
      <c r="I81" s="528"/>
      <c r="J81" s="349"/>
      <c r="K81" s="349"/>
      <c r="L81" s="349"/>
      <c r="M81" s="349"/>
      <c r="N81" s="349"/>
      <c r="O81" s="349"/>
      <c r="P81" s="349"/>
      <c r="Q81" s="349"/>
      <c r="R81" s="349"/>
      <c r="S81" s="349"/>
      <c r="T81" s="349"/>
      <c r="U81" s="349"/>
      <c r="V81" s="349"/>
      <c r="W81" s="349"/>
      <c r="X81" s="349"/>
      <c r="Y81" s="349"/>
      <c r="Z81" s="349"/>
    </row>
    <row r="82" spans="1:26" s="350" customFormat="1" ht="15.75" customHeight="1" x14ac:dyDescent="0.3">
      <c r="A82" s="539" t="s">
        <v>1</v>
      </c>
      <c r="B82" s="469"/>
      <c r="C82" s="469"/>
      <c r="D82" s="469"/>
      <c r="E82" s="469"/>
      <c r="F82" s="469"/>
      <c r="G82" s="469"/>
      <c r="H82" s="469"/>
      <c r="I82" s="540"/>
      <c r="J82" s="349"/>
      <c r="K82" s="349"/>
      <c r="L82" s="349"/>
      <c r="M82" s="349"/>
      <c r="N82" s="349"/>
      <c r="O82" s="349"/>
      <c r="P82" s="349"/>
      <c r="Q82" s="349"/>
      <c r="R82" s="349"/>
      <c r="S82" s="349"/>
      <c r="T82" s="349"/>
      <c r="U82" s="349"/>
      <c r="V82" s="349"/>
      <c r="W82" s="349"/>
      <c r="X82" s="349"/>
      <c r="Y82" s="349"/>
      <c r="Z82" s="349"/>
    </row>
    <row r="83" spans="1:26" s="350" customFormat="1" ht="15.75" customHeight="1" x14ac:dyDescent="0.3">
      <c r="A83" s="539" t="s">
        <v>43</v>
      </c>
      <c r="B83" s="469"/>
      <c r="C83" s="469"/>
      <c r="D83" s="469"/>
      <c r="E83" s="469"/>
      <c r="F83" s="469"/>
      <c r="G83" s="469"/>
      <c r="H83" s="469"/>
      <c r="I83" s="540"/>
      <c r="J83" s="349"/>
      <c r="K83" s="349"/>
      <c r="L83" s="349"/>
      <c r="M83" s="349"/>
      <c r="N83" s="349"/>
      <c r="O83" s="349"/>
      <c r="P83" s="349"/>
      <c r="Q83" s="349"/>
      <c r="R83" s="349"/>
      <c r="S83" s="349"/>
      <c r="T83" s="349"/>
      <c r="U83" s="349"/>
      <c r="V83" s="349"/>
      <c r="W83" s="349"/>
      <c r="X83" s="349"/>
      <c r="Y83" s="349"/>
      <c r="Z83" s="349"/>
    </row>
    <row r="84" spans="1:26" s="350" customFormat="1" ht="15.75" customHeight="1" x14ac:dyDescent="0.3">
      <c r="A84" s="362"/>
      <c r="B84" s="529" t="s">
        <v>44</v>
      </c>
      <c r="C84" s="530"/>
      <c r="D84" s="530"/>
      <c r="E84" s="531"/>
      <c r="F84" s="532" t="s">
        <v>45</v>
      </c>
      <c r="G84" s="530"/>
      <c r="H84" s="530"/>
      <c r="I84" s="533"/>
      <c r="J84" s="349"/>
      <c r="K84" s="349"/>
      <c r="L84" s="349"/>
      <c r="M84" s="349"/>
      <c r="N84" s="349"/>
      <c r="O84" s="349"/>
      <c r="P84" s="349"/>
      <c r="Q84" s="349"/>
      <c r="R84" s="349"/>
      <c r="S84" s="349"/>
      <c r="T84" s="349"/>
      <c r="U84" s="349"/>
      <c r="V84" s="349"/>
      <c r="W84" s="349"/>
      <c r="X84" s="349"/>
      <c r="Y84" s="349"/>
      <c r="Z84" s="349"/>
    </row>
    <row r="85" spans="1:26" ht="25.5" customHeight="1" x14ac:dyDescent="0.3">
      <c r="A85" s="520" t="s">
        <v>46</v>
      </c>
      <c r="B85" s="466"/>
      <c r="C85" s="466"/>
      <c r="D85" s="466"/>
      <c r="E85" s="466"/>
      <c r="F85" s="466"/>
      <c r="G85" s="466"/>
      <c r="H85" s="466"/>
      <c r="I85" s="467"/>
      <c r="J85" s="349"/>
      <c r="K85" s="25"/>
    </row>
    <row r="86" spans="1:26" ht="25.5" customHeight="1" x14ac:dyDescent="0.3">
      <c r="A86" s="520" t="s">
        <v>47</v>
      </c>
      <c r="B86" s="466"/>
      <c r="C86" s="466"/>
      <c r="D86" s="466"/>
      <c r="E86" s="466"/>
      <c r="F86" s="466"/>
      <c r="G86" s="466"/>
      <c r="H86" s="466"/>
      <c r="I86" s="467"/>
      <c r="J86" s="349"/>
      <c r="K86" s="25"/>
    </row>
    <row r="87" spans="1:26" ht="25.5" customHeight="1" x14ac:dyDescent="0.3">
      <c r="A87" s="26" t="s">
        <v>48</v>
      </c>
      <c r="B87" s="38">
        <v>3</v>
      </c>
      <c r="C87" s="520" t="s">
        <v>49</v>
      </c>
      <c r="D87" s="467"/>
      <c r="E87" s="534" t="s">
        <v>50</v>
      </c>
      <c r="F87" s="466"/>
      <c r="G87" s="467"/>
      <c r="H87" s="26" t="s">
        <v>51</v>
      </c>
      <c r="I87" s="28" t="s">
        <v>52</v>
      </c>
      <c r="J87" s="349"/>
      <c r="K87" s="25"/>
    </row>
    <row r="88" spans="1:26" ht="25.5" customHeight="1" x14ac:dyDescent="0.3">
      <c r="A88" s="26" t="s">
        <v>53</v>
      </c>
      <c r="B88" s="515" t="s">
        <v>54</v>
      </c>
      <c r="C88" s="466"/>
      <c r="D88" s="467"/>
      <c r="E88" s="520" t="s">
        <v>55</v>
      </c>
      <c r="F88" s="467"/>
      <c r="G88" s="519" t="s">
        <v>144</v>
      </c>
      <c r="H88" s="466"/>
      <c r="I88" s="467"/>
      <c r="J88" s="349"/>
      <c r="K88" s="25"/>
    </row>
    <row r="89" spans="1:26" ht="45.75" customHeight="1" x14ac:dyDescent="0.3">
      <c r="A89" s="26" t="s">
        <v>57</v>
      </c>
      <c r="B89" s="515" t="s">
        <v>145</v>
      </c>
      <c r="C89" s="466"/>
      <c r="D89" s="466"/>
      <c r="E89" s="466"/>
      <c r="F89" s="466"/>
      <c r="G89" s="466"/>
      <c r="H89" s="466"/>
      <c r="I89" s="467"/>
      <c r="J89" s="349"/>
      <c r="K89" s="25"/>
    </row>
    <row r="90" spans="1:26" ht="30" customHeight="1" x14ac:dyDescent="0.3">
      <c r="A90" s="26" t="s">
        <v>59</v>
      </c>
      <c r="B90" s="515" t="s">
        <v>146</v>
      </c>
      <c r="C90" s="466"/>
      <c r="D90" s="466"/>
      <c r="E90" s="466"/>
      <c r="F90" s="466"/>
      <c r="G90" s="466"/>
      <c r="H90" s="466"/>
      <c r="I90" s="467"/>
      <c r="J90" s="349"/>
      <c r="K90" s="25"/>
    </row>
    <row r="91" spans="1:26" ht="25.5" customHeight="1" x14ac:dyDescent="0.3">
      <c r="A91" s="26" t="s">
        <v>61</v>
      </c>
      <c r="B91" s="29" t="s">
        <v>62</v>
      </c>
      <c r="C91" s="29" t="s">
        <v>63</v>
      </c>
      <c r="D91" s="29" t="s">
        <v>64</v>
      </c>
      <c r="E91" s="522" t="s">
        <v>65</v>
      </c>
      <c r="F91" s="511"/>
      <c r="G91" s="523" t="s">
        <v>66</v>
      </c>
      <c r="H91" s="523" t="s">
        <v>147</v>
      </c>
      <c r="I91" s="523" t="s">
        <v>68</v>
      </c>
      <c r="J91" s="349"/>
      <c r="K91" s="25"/>
    </row>
    <row r="92" spans="1:26" ht="25.5" customHeight="1" x14ac:dyDescent="0.3">
      <c r="A92" s="26" t="s">
        <v>69</v>
      </c>
      <c r="B92" s="29" t="s">
        <v>138</v>
      </c>
      <c r="C92" s="29" t="s">
        <v>62</v>
      </c>
      <c r="D92" s="29" t="s">
        <v>68</v>
      </c>
      <c r="E92" s="512"/>
      <c r="F92" s="514"/>
      <c r="G92" s="524"/>
      <c r="H92" s="524"/>
      <c r="I92" s="524"/>
      <c r="J92" s="349"/>
      <c r="K92" s="25"/>
    </row>
    <row r="93" spans="1:26" ht="25.5" customHeight="1" x14ac:dyDescent="0.3">
      <c r="A93" s="26" t="s">
        <v>71</v>
      </c>
      <c r="B93" s="30">
        <v>0.05</v>
      </c>
      <c r="C93" s="26" t="s">
        <v>72</v>
      </c>
      <c r="D93" s="31" t="s">
        <v>73</v>
      </c>
      <c r="E93" s="520" t="s">
        <v>74</v>
      </c>
      <c r="F93" s="467"/>
      <c r="G93" s="536" t="s">
        <v>73</v>
      </c>
      <c r="H93" s="466"/>
      <c r="I93" s="467"/>
      <c r="J93" s="349"/>
      <c r="K93" s="25"/>
    </row>
    <row r="94" spans="1:26" ht="25.5" customHeight="1" x14ac:dyDescent="0.3">
      <c r="A94" s="520" t="s">
        <v>75</v>
      </c>
      <c r="B94" s="466"/>
      <c r="C94" s="466"/>
      <c r="D94" s="466"/>
      <c r="E94" s="466"/>
      <c r="F94" s="466"/>
      <c r="G94" s="466"/>
      <c r="H94" s="466"/>
      <c r="I94" s="467"/>
      <c r="J94" s="349"/>
      <c r="K94" s="25"/>
    </row>
    <row r="95" spans="1:26" ht="25.5" customHeight="1" x14ac:dyDescent="0.3">
      <c r="A95" s="26" t="s">
        <v>76</v>
      </c>
      <c r="B95" s="516" t="s">
        <v>148</v>
      </c>
      <c r="C95" s="467"/>
      <c r="D95" s="26" t="s">
        <v>78</v>
      </c>
      <c r="E95" s="516" t="s">
        <v>149</v>
      </c>
      <c r="F95" s="467"/>
      <c r="G95" s="26" t="s">
        <v>80</v>
      </c>
      <c r="H95" s="516" t="s">
        <v>73</v>
      </c>
      <c r="I95" s="467"/>
      <c r="J95" s="349"/>
      <c r="K95" s="25"/>
    </row>
    <row r="96" spans="1:26" ht="25.5" customHeight="1" x14ac:dyDescent="0.3">
      <c r="A96" s="26" t="s">
        <v>81</v>
      </c>
      <c r="B96" s="516" t="s">
        <v>82</v>
      </c>
      <c r="C96" s="466"/>
      <c r="D96" s="466"/>
      <c r="E96" s="466"/>
      <c r="F96" s="466"/>
      <c r="G96" s="466"/>
      <c r="H96" s="466"/>
      <c r="I96" s="467"/>
      <c r="J96" s="349"/>
      <c r="K96" s="25"/>
    </row>
    <row r="97" spans="1:11" ht="25.5" customHeight="1" x14ac:dyDescent="0.3">
      <c r="A97" s="26" t="s">
        <v>83</v>
      </c>
      <c r="B97" s="32" t="s">
        <v>84</v>
      </c>
      <c r="C97" s="26" t="s">
        <v>85</v>
      </c>
      <c r="D97" s="33" t="s">
        <v>86</v>
      </c>
      <c r="E97" s="520" t="s">
        <v>87</v>
      </c>
      <c r="F97" s="467"/>
      <c r="G97" s="34" t="s">
        <v>88</v>
      </c>
      <c r="H97" s="26" t="s">
        <v>89</v>
      </c>
      <c r="I97" s="35">
        <v>0.3</v>
      </c>
      <c r="J97" s="349"/>
      <c r="K97" s="25"/>
    </row>
    <row r="98" spans="1:11" ht="25.5" customHeight="1" x14ac:dyDescent="0.3">
      <c r="A98" s="26" t="s">
        <v>90</v>
      </c>
      <c r="B98" s="516" t="s">
        <v>150</v>
      </c>
      <c r="C98" s="466"/>
      <c r="D98" s="466"/>
      <c r="E98" s="466"/>
      <c r="F98" s="466"/>
      <c r="G98" s="466"/>
      <c r="H98" s="466"/>
      <c r="I98" s="467"/>
      <c r="J98" s="349"/>
      <c r="K98" s="25"/>
    </row>
    <row r="99" spans="1:11" ht="25.5" customHeight="1" x14ac:dyDescent="0.3">
      <c r="A99" s="26" t="s">
        <v>92</v>
      </c>
      <c r="B99" s="544" t="s">
        <v>151</v>
      </c>
      <c r="C99" s="466"/>
      <c r="D99" s="467"/>
      <c r="E99" s="520" t="s">
        <v>94</v>
      </c>
      <c r="F99" s="467"/>
      <c r="G99" s="544" t="s">
        <v>95</v>
      </c>
      <c r="H99" s="466"/>
      <c r="I99" s="467"/>
      <c r="J99" s="349"/>
      <c r="K99" s="25"/>
    </row>
    <row r="100" spans="1:11" ht="25.5" customHeight="1" x14ac:dyDescent="0.3">
      <c r="A100" s="520" t="s">
        <v>96</v>
      </c>
      <c r="B100" s="466"/>
      <c r="C100" s="466"/>
      <c r="D100" s="466"/>
      <c r="E100" s="466"/>
      <c r="F100" s="466"/>
      <c r="G100" s="466"/>
      <c r="H100" s="466"/>
      <c r="I100" s="467"/>
      <c r="J100" s="349"/>
      <c r="K100" s="25"/>
    </row>
    <row r="101" spans="1:11" ht="25.5" customHeight="1" x14ac:dyDescent="0.3">
      <c r="A101" s="26" t="s">
        <v>97</v>
      </c>
      <c r="B101" s="516" t="s">
        <v>152</v>
      </c>
      <c r="C101" s="466"/>
      <c r="D101" s="466"/>
      <c r="E101" s="466"/>
      <c r="F101" s="466"/>
      <c r="G101" s="466"/>
      <c r="H101" s="466"/>
      <c r="I101" s="467"/>
      <c r="J101" s="349"/>
      <c r="K101" s="25"/>
    </row>
    <row r="102" spans="1:11" ht="25.5" customHeight="1" x14ac:dyDescent="0.3">
      <c r="A102" s="26" t="s">
        <v>99</v>
      </c>
      <c r="B102" s="520" t="s">
        <v>100</v>
      </c>
      <c r="C102" s="467"/>
      <c r="D102" s="520" t="s">
        <v>101</v>
      </c>
      <c r="E102" s="467"/>
      <c r="F102" s="520" t="s">
        <v>102</v>
      </c>
      <c r="G102" s="467"/>
      <c r="H102" s="520" t="s">
        <v>103</v>
      </c>
      <c r="I102" s="467"/>
      <c r="J102" s="349"/>
      <c r="K102" s="25"/>
    </row>
    <row r="103" spans="1:11" ht="25.5" customHeight="1" x14ac:dyDescent="0.3">
      <c r="A103" s="26" t="s">
        <v>104</v>
      </c>
      <c r="B103" s="516" t="s">
        <v>153</v>
      </c>
      <c r="C103" s="467"/>
      <c r="D103" s="516"/>
      <c r="E103" s="467"/>
      <c r="F103" s="516"/>
      <c r="G103" s="467"/>
      <c r="H103" s="516"/>
      <c r="I103" s="467"/>
      <c r="J103" s="349"/>
      <c r="K103" s="25"/>
    </row>
    <row r="104" spans="1:11" ht="25.5" customHeight="1" x14ac:dyDescent="0.3">
      <c r="A104" s="26" t="s">
        <v>108</v>
      </c>
      <c r="B104" s="519" t="s">
        <v>109</v>
      </c>
      <c r="C104" s="467"/>
      <c r="D104" s="519"/>
      <c r="E104" s="467"/>
      <c r="F104" s="516"/>
      <c r="G104" s="467"/>
      <c r="H104" s="516"/>
      <c r="I104" s="467"/>
      <c r="J104" s="349"/>
      <c r="K104" s="25"/>
    </row>
    <row r="105" spans="1:11" ht="25.5" customHeight="1" x14ac:dyDescent="0.3">
      <c r="A105" s="26" t="s">
        <v>110</v>
      </c>
      <c r="B105" s="517" t="s">
        <v>109</v>
      </c>
      <c r="C105" s="467"/>
      <c r="D105" s="517"/>
      <c r="E105" s="467"/>
      <c r="F105" s="516"/>
      <c r="G105" s="467"/>
      <c r="H105" s="516"/>
      <c r="I105" s="467"/>
      <c r="J105" s="349"/>
      <c r="K105" s="25"/>
    </row>
    <row r="106" spans="1:11" ht="25.5" customHeight="1" x14ac:dyDescent="0.3">
      <c r="A106" s="26" t="s">
        <v>111</v>
      </c>
      <c r="B106" s="516" t="s">
        <v>112</v>
      </c>
      <c r="C106" s="467"/>
      <c r="D106" s="516"/>
      <c r="E106" s="467"/>
      <c r="F106" s="516"/>
      <c r="G106" s="467"/>
      <c r="H106" s="516"/>
      <c r="I106" s="467"/>
      <c r="J106" s="349"/>
      <c r="K106" s="25"/>
    </row>
    <row r="107" spans="1:11" ht="25.5" customHeight="1" x14ac:dyDescent="0.3">
      <c r="A107" s="26" t="s">
        <v>113</v>
      </c>
      <c r="B107" s="544" t="s">
        <v>154</v>
      </c>
      <c r="C107" s="467"/>
      <c r="D107" s="516"/>
      <c r="E107" s="467"/>
      <c r="F107" s="516"/>
      <c r="G107" s="467"/>
      <c r="H107" s="516"/>
      <c r="I107" s="467"/>
      <c r="J107" s="349"/>
      <c r="K107" s="25"/>
    </row>
    <row r="108" spans="1:11" ht="25.5" customHeight="1" x14ac:dyDescent="0.3">
      <c r="A108" s="26" t="s">
        <v>115</v>
      </c>
      <c r="B108" s="544" t="s">
        <v>155</v>
      </c>
      <c r="C108" s="467"/>
      <c r="D108" s="517"/>
      <c r="E108" s="467"/>
      <c r="F108" s="516"/>
      <c r="G108" s="467"/>
      <c r="H108" s="516"/>
      <c r="I108" s="467"/>
      <c r="J108" s="349"/>
      <c r="K108" s="25"/>
    </row>
    <row r="109" spans="1:11" ht="25.5" customHeight="1" x14ac:dyDescent="0.3">
      <c r="A109" s="520" t="s">
        <v>116</v>
      </c>
      <c r="B109" s="466"/>
      <c r="C109" s="466"/>
      <c r="D109" s="466"/>
      <c r="E109" s="466"/>
      <c r="F109" s="466"/>
      <c r="G109" s="466"/>
      <c r="H109" s="466"/>
      <c r="I109" s="467"/>
      <c r="J109" s="349"/>
      <c r="K109" s="25"/>
    </row>
    <row r="110" spans="1:11" ht="25.5" customHeight="1" x14ac:dyDescent="0.3">
      <c r="A110" s="26" t="s">
        <v>117</v>
      </c>
      <c r="B110" s="518" t="s">
        <v>118</v>
      </c>
      <c r="C110" s="466"/>
      <c r="D110" s="467"/>
      <c r="E110" s="26" t="s">
        <v>119</v>
      </c>
      <c r="F110" s="515" t="s">
        <v>118</v>
      </c>
      <c r="G110" s="466"/>
      <c r="H110" s="466"/>
      <c r="I110" s="467"/>
      <c r="J110" s="349"/>
      <c r="K110" s="25"/>
    </row>
    <row r="111" spans="1:11" ht="25.5" customHeight="1" x14ac:dyDescent="0.3">
      <c r="A111" s="26" t="s">
        <v>120</v>
      </c>
      <c r="B111" s="518" t="s">
        <v>118</v>
      </c>
      <c r="C111" s="466"/>
      <c r="D111" s="466"/>
      <c r="E111" s="466"/>
      <c r="F111" s="466"/>
      <c r="G111" s="466"/>
      <c r="H111" s="466"/>
      <c r="I111" s="467"/>
      <c r="J111" s="349"/>
      <c r="K111" s="25"/>
    </row>
    <row r="112" spans="1:11" ht="25.5" customHeight="1" x14ac:dyDescent="0.3">
      <c r="A112" s="26" t="s">
        <v>121</v>
      </c>
      <c r="B112" s="518" t="s">
        <v>118</v>
      </c>
      <c r="C112" s="466"/>
      <c r="D112" s="466"/>
      <c r="E112" s="466"/>
      <c r="F112" s="466"/>
      <c r="G112" s="466"/>
      <c r="H112" s="466"/>
      <c r="I112" s="467"/>
      <c r="J112" s="349"/>
      <c r="K112" s="25"/>
    </row>
    <row r="113" spans="1:26" ht="25.5" customHeight="1" x14ac:dyDescent="0.3">
      <c r="A113" s="26" t="s">
        <v>122</v>
      </c>
      <c r="B113" s="536" t="s">
        <v>118</v>
      </c>
      <c r="C113" s="466"/>
      <c r="D113" s="467"/>
      <c r="E113" s="26" t="s">
        <v>123</v>
      </c>
      <c r="F113" s="536" t="s">
        <v>118</v>
      </c>
      <c r="G113" s="466"/>
      <c r="H113" s="466"/>
      <c r="I113" s="467"/>
      <c r="J113" s="349"/>
      <c r="K113" s="25"/>
    </row>
    <row r="114" spans="1:26" ht="25.5" customHeight="1" x14ac:dyDescent="0.3">
      <c r="A114" s="525" t="s">
        <v>124</v>
      </c>
      <c r="B114" s="467"/>
      <c r="C114" s="525" t="s">
        <v>125</v>
      </c>
      <c r="D114" s="467"/>
      <c r="E114" s="525" t="s">
        <v>126</v>
      </c>
      <c r="F114" s="466"/>
      <c r="G114" s="467"/>
      <c r="H114" s="525" t="s">
        <v>127</v>
      </c>
      <c r="I114" s="467"/>
      <c r="J114" s="349"/>
      <c r="K114" s="25"/>
    </row>
    <row r="115" spans="1:26" ht="25.5" customHeight="1" x14ac:dyDescent="0.3">
      <c r="A115" s="518" t="s">
        <v>128</v>
      </c>
      <c r="B115" s="467"/>
      <c r="C115" s="519" t="s">
        <v>156</v>
      </c>
      <c r="D115" s="467"/>
      <c r="E115" s="516" t="s">
        <v>157</v>
      </c>
      <c r="F115" s="466"/>
      <c r="G115" s="467"/>
      <c r="H115" s="535" t="s">
        <v>158</v>
      </c>
      <c r="I115" s="467"/>
      <c r="J115" s="349"/>
      <c r="K115" s="25"/>
    </row>
    <row r="116" spans="1:26" ht="25.5" customHeight="1" x14ac:dyDescent="0.3">
      <c r="A116" s="525" t="s">
        <v>132</v>
      </c>
      <c r="B116" s="466"/>
      <c r="C116" s="466"/>
      <c r="D116" s="466"/>
      <c r="E116" s="466"/>
      <c r="F116" s="466"/>
      <c r="G116" s="466"/>
      <c r="H116" s="466"/>
      <c r="I116" s="467"/>
      <c r="J116" s="349"/>
      <c r="K116" s="25"/>
    </row>
    <row r="117" spans="1:26" ht="25.5" customHeight="1" x14ac:dyDescent="0.3">
      <c r="A117" s="26" t="s">
        <v>133</v>
      </c>
      <c r="B117" s="520" t="s">
        <v>134</v>
      </c>
      <c r="C117" s="466"/>
      <c r="D117" s="466"/>
      <c r="E117" s="466"/>
      <c r="F117" s="466"/>
      <c r="G117" s="466"/>
      <c r="H117" s="467"/>
      <c r="I117" s="26" t="s">
        <v>135</v>
      </c>
      <c r="J117" s="349"/>
      <c r="K117" s="25"/>
    </row>
    <row r="118" spans="1:26" s="350" customFormat="1" ht="15.75" customHeight="1" x14ac:dyDescent="0.3">
      <c r="A118" s="363"/>
      <c r="B118" s="538"/>
      <c r="C118" s="487"/>
      <c r="D118" s="487"/>
      <c r="E118" s="487"/>
      <c r="F118" s="487"/>
      <c r="G118" s="487"/>
      <c r="H118" s="488"/>
      <c r="I118" s="364"/>
      <c r="J118" s="349"/>
      <c r="K118" s="349"/>
      <c r="L118" s="349"/>
      <c r="M118" s="349"/>
      <c r="N118" s="349"/>
      <c r="O118" s="349"/>
      <c r="P118" s="349"/>
      <c r="Q118" s="349"/>
      <c r="R118" s="349"/>
      <c r="S118" s="349"/>
      <c r="T118" s="349"/>
      <c r="U118" s="349"/>
      <c r="V118" s="349"/>
      <c r="W118" s="349"/>
      <c r="X118" s="349"/>
      <c r="Y118" s="349"/>
      <c r="Z118" s="349"/>
    </row>
    <row r="119" spans="1:26" s="350" customFormat="1" ht="15.75" customHeight="1" x14ac:dyDescent="0.3">
      <c r="A119" s="349"/>
      <c r="B119" s="349"/>
      <c r="C119" s="349"/>
      <c r="D119" s="349"/>
      <c r="E119" s="349"/>
      <c r="F119" s="349"/>
      <c r="G119" s="349"/>
      <c r="H119" s="349"/>
      <c r="I119" s="349"/>
      <c r="J119" s="349"/>
      <c r="K119" s="349"/>
      <c r="L119" s="349"/>
      <c r="M119" s="349"/>
      <c r="N119" s="349"/>
      <c r="O119" s="349"/>
      <c r="P119" s="349"/>
      <c r="Q119" s="349"/>
      <c r="R119" s="349"/>
      <c r="S119" s="349"/>
      <c r="T119" s="349"/>
      <c r="U119" s="349"/>
      <c r="V119" s="349"/>
      <c r="W119" s="349"/>
      <c r="X119" s="349"/>
      <c r="Y119" s="349"/>
      <c r="Z119" s="349"/>
    </row>
    <row r="120" spans="1:26" s="350" customFormat="1" ht="15.75" customHeight="1" x14ac:dyDescent="0.3">
      <c r="A120" s="349"/>
      <c r="B120" s="349"/>
      <c r="C120" s="349"/>
      <c r="D120" s="349"/>
      <c r="E120" s="349"/>
      <c r="F120" s="349"/>
      <c r="G120" s="349"/>
      <c r="H120" s="349"/>
      <c r="I120" s="349"/>
      <c r="J120" s="349"/>
      <c r="K120" s="349"/>
      <c r="L120" s="349"/>
      <c r="M120" s="349"/>
      <c r="N120" s="349"/>
      <c r="O120" s="349"/>
      <c r="P120" s="349"/>
      <c r="Q120" s="349"/>
      <c r="R120" s="349"/>
      <c r="S120" s="349"/>
      <c r="T120" s="349"/>
      <c r="U120" s="349"/>
      <c r="V120" s="349"/>
      <c r="W120" s="349"/>
      <c r="X120" s="349"/>
      <c r="Y120" s="349"/>
      <c r="Z120" s="349"/>
    </row>
    <row r="121" spans="1:26" s="350" customFormat="1" ht="15.75" customHeight="1" x14ac:dyDescent="0.3">
      <c r="A121" s="526" t="s">
        <v>0</v>
      </c>
      <c r="B121" s="527"/>
      <c r="C121" s="527"/>
      <c r="D121" s="527"/>
      <c r="E121" s="527"/>
      <c r="F121" s="527"/>
      <c r="G121" s="527"/>
      <c r="H121" s="527"/>
      <c r="I121" s="528"/>
      <c r="J121" s="349"/>
      <c r="K121" s="349"/>
      <c r="L121" s="349"/>
      <c r="M121" s="349"/>
      <c r="N121" s="349"/>
      <c r="O121" s="349"/>
      <c r="P121" s="349"/>
      <c r="Q121" s="349"/>
      <c r="R121" s="349"/>
      <c r="S121" s="349"/>
      <c r="T121" s="349"/>
      <c r="U121" s="349"/>
      <c r="V121" s="349"/>
      <c r="W121" s="349"/>
      <c r="X121" s="349"/>
      <c r="Y121" s="349"/>
      <c r="Z121" s="349"/>
    </row>
    <row r="122" spans="1:26" s="350" customFormat="1" ht="15.75" customHeight="1" x14ac:dyDescent="0.3">
      <c r="A122" s="539" t="s">
        <v>1</v>
      </c>
      <c r="B122" s="469"/>
      <c r="C122" s="469"/>
      <c r="D122" s="469"/>
      <c r="E122" s="469"/>
      <c r="F122" s="469"/>
      <c r="G122" s="469"/>
      <c r="H122" s="469"/>
      <c r="I122" s="540"/>
      <c r="J122" s="349"/>
      <c r="K122" s="349"/>
      <c r="L122" s="349"/>
      <c r="M122" s="349"/>
      <c r="N122" s="349"/>
      <c r="O122" s="349"/>
      <c r="P122" s="349"/>
      <c r="Q122" s="349"/>
      <c r="R122" s="349"/>
      <c r="S122" s="349"/>
      <c r="T122" s="349"/>
      <c r="U122" s="349"/>
      <c r="V122" s="349"/>
      <c r="W122" s="349"/>
      <c r="X122" s="349"/>
      <c r="Y122" s="349"/>
      <c r="Z122" s="349"/>
    </row>
    <row r="123" spans="1:26" s="350" customFormat="1" ht="15.75" customHeight="1" x14ac:dyDescent="0.3">
      <c r="A123" s="539" t="s">
        <v>43</v>
      </c>
      <c r="B123" s="469"/>
      <c r="C123" s="469"/>
      <c r="D123" s="469"/>
      <c r="E123" s="469"/>
      <c r="F123" s="469"/>
      <c r="G123" s="469"/>
      <c r="H123" s="469"/>
      <c r="I123" s="540"/>
      <c r="J123" s="349"/>
      <c r="K123" s="349"/>
      <c r="L123" s="349"/>
      <c r="M123" s="349"/>
      <c r="N123" s="349"/>
      <c r="O123" s="349"/>
      <c r="P123" s="349"/>
      <c r="Q123" s="349"/>
      <c r="R123" s="349"/>
      <c r="S123" s="349"/>
      <c r="T123" s="349"/>
      <c r="U123" s="349"/>
      <c r="V123" s="349"/>
      <c r="W123" s="349"/>
      <c r="X123" s="349"/>
      <c r="Y123" s="349"/>
      <c r="Z123" s="349"/>
    </row>
    <row r="124" spans="1:26" s="350" customFormat="1" ht="15.75" customHeight="1" x14ac:dyDescent="0.3">
      <c r="A124" s="362"/>
      <c r="B124" s="529" t="s">
        <v>44</v>
      </c>
      <c r="C124" s="530"/>
      <c r="D124" s="530"/>
      <c r="E124" s="531"/>
      <c r="F124" s="532" t="s">
        <v>45</v>
      </c>
      <c r="G124" s="530"/>
      <c r="H124" s="530"/>
      <c r="I124" s="533"/>
      <c r="J124" s="349"/>
      <c r="K124" s="349"/>
      <c r="L124" s="349"/>
      <c r="M124" s="349"/>
      <c r="N124" s="349"/>
      <c r="O124" s="349"/>
      <c r="P124" s="349"/>
      <c r="Q124" s="349"/>
      <c r="R124" s="349"/>
      <c r="S124" s="349"/>
      <c r="T124" s="349"/>
      <c r="U124" s="349"/>
      <c r="V124" s="349"/>
      <c r="W124" s="349"/>
      <c r="X124" s="349"/>
      <c r="Y124" s="349"/>
      <c r="Z124" s="349"/>
    </row>
    <row r="125" spans="1:26" ht="25.5" customHeight="1" x14ac:dyDescent="0.3">
      <c r="A125" s="520" t="s">
        <v>46</v>
      </c>
      <c r="B125" s="466"/>
      <c r="C125" s="466"/>
      <c r="D125" s="466"/>
      <c r="E125" s="466"/>
      <c r="F125" s="466"/>
      <c r="G125" s="466"/>
      <c r="H125" s="466"/>
      <c r="I125" s="467"/>
      <c r="J125" s="349"/>
      <c r="K125" s="25"/>
    </row>
    <row r="126" spans="1:26" ht="25.5" customHeight="1" x14ac:dyDescent="0.3">
      <c r="A126" s="520" t="s">
        <v>47</v>
      </c>
      <c r="B126" s="466"/>
      <c r="C126" s="466"/>
      <c r="D126" s="466"/>
      <c r="E126" s="466"/>
      <c r="F126" s="466"/>
      <c r="G126" s="466"/>
      <c r="H126" s="466"/>
      <c r="I126" s="467"/>
      <c r="J126" s="349"/>
      <c r="K126" s="25"/>
    </row>
    <row r="127" spans="1:26" ht="25.5" customHeight="1" x14ac:dyDescent="0.3">
      <c r="A127" s="26" t="s">
        <v>48</v>
      </c>
      <c r="B127" s="38">
        <v>4</v>
      </c>
      <c r="C127" s="520" t="s">
        <v>49</v>
      </c>
      <c r="D127" s="467"/>
      <c r="E127" s="534" t="s">
        <v>50</v>
      </c>
      <c r="F127" s="466"/>
      <c r="G127" s="467"/>
      <c r="H127" s="26" t="s">
        <v>51</v>
      </c>
      <c r="I127" s="28" t="s">
        <v>52</v>
      </c>
      <c r="J127" s="349"/>
      <c r="K127" s="25"/>
    </row>
    <row r="128" spans="1:26" ht="25.5" customHeight="1" x14ac:dyDescent="0.3">
      <c r="A128" s="26" t="s">
        <v>53</v>
      </c>
      <c r="B128" s="515" t="s">
        <v>54</v>
      </c>
      <c r="C128" s="466"/>
      <c r="D128" s="467"/>
      <c r="E128" s="520" t="s">
        <v>55</v>
      </c>
      <c r="F128" s="467"/>
      <c r="G128" s="516" t="s">
        <v>159</v>
      </c>
      <c r="H128" s="466"/>
      <c r="I128" s="467"/>
      <c r="J128" s="349"/>
      <c r="K128" s="25"/>
    </row>
    <row r="129" spans="1:11" ht="49.5" customHeight="1" x14ac:dyDescent="0.3">
      <c r="A129" s="26" t="s">
        <v>57</v>
      </c>
      <c r="B129" s="515" t="s">
        <v>160</v>
      </c>
      <c r="C129" s="466"/>
      <c r="D129" s="466"/>
      <c r="E129" s="466"/>
      <c r="F129" s="466"/>
      <c r="G129" s="466"/>
      <c r="H129" s="466"/>
      <c r="I129" s="467"/>
      <c r="J129" s="349"/>
      <c r="K129" s="25"/>
    </row>
    <row r="130" spans="1:11" ht="25.5" customHeight="1" x14ac:dyDescent="0.3">
      <c r="A130" s="26" t="s">
        <v>59</v>
      </c>
      <c r="B130" s="515" t="s">
        <v>161</v>
      </c>
      <c r="C130" s="466"/>
      <c r="D130" s="466"/>
      <c r="E130" s="466"/>
      <c r="F130" s="466"/>
      <c r="G130" s="466"/>
      <c r="H130" s="466"/>
      <c r="I130" s="467"/>
      <c r="J130" s="349"/>
      <c r="K130" s="25"/>
    </row>
    <row r="131" spans="1:11" ht="25.5" customHeight="1" x14ac:dyDescent="0.3">
      <c r="A131" s="26" t="s">
        <v>61</v>
      </c>
      <c r="B131" s="29" t="s">
        <v>62</v>
      </c>
      <c r="C131" s="29" t="s">
        <v>63</v>
      </c>
      <c r="D131" s="29" t="s">
        <v>64</v>
      </c>
      <c r="E131" s="522" t="s">
        <v>65</v>
      </c>
      <c r="F131" s="511"/>
      <c r="G131" s="523" t="s">
        <v>66</v>
      </c>
      <c r="H131" s="523" t="s">
        <v>147</v>
      </c>
      <c r="I131" s="523" t="s">
        <v>68</v>
      </c>
      <c r="J131" s="349"/>
      <c r="K131" s="25"/>
    </row>
    <row r="132" spans="1:11" ht="25.5" customHeight="1" x14ac:dyDescent="0.3">
      <c r="A132" s="26" t="s">
        <v>69</v>
      </c>
      <c r="B132" s="29" t="s">
        <v>138</v>
      </c>
      <c r="C132" s="29" t="s">
        <v>62</v>
      </c>
      <c r="D132" s="29" t="s">
        <v>68</v>
      </c>
      <c r="E132" s="512"/>
      <c r="F132" s="514"/>
      <c r="G132" s="524"/>
      <c r="H132" s="524"/>
      <c r="I132" s="524"/>
      <c r="J132" s="349"/>
      <c r="K132" s="25"/>
    </row>
    <row r="133" spans="1:11" ht="25.5" customHeight="1" x14ac:dyDescent="0.3">
      <c r="A133" s="26" t="s">
        <v>71</v>
      </c>
      <c r="B133" s="30">
        <v>0.05</v>
      </c>
      <c r="C133" s="26" t="s">
        <v>72</v>
      </c>
      <c r="D133" s="31" t="s">
        <v>73</v>
      </c>
      <c r="E133" s="520" t="s">
        <v>74</v>
      </c>
      <c r="F133" s="467"/>
      <c r="G133" s="536" t="s">
        <v>73</v>
      </c>
      <c r="H133" s="466"/>
      <c r="I133" s="467"/>
      <c r="J133" s="349"/>
      <c r="K133" s="25"/>
    </row>
    <row r="134" spans="1:11" ht="25.5" customHeight="1" x14ac:dyDescent="0.3">
      <c r="A134" s="520" t="s">
        <v>75</v>
      </c>
      <c r="B134" s="466"/>
      <c r="C134" s="466"/>
      <c r="D134" s="466"/>
      <c r="E134" s="466"/>
      <c r="F134" s="466"/>
      <c r="G134" s="466"/>
      <c r="H134" s="466"/>
      <c r="I134" s="467"/>
      <c r="J134" s="349"/>
      <c r="K134" s="25"/>
    </row>
    <row r="135" spans="1:11" ht="25.5" customHeight="1" x14ac:dyDescent="0.3">
      <c r="A135" s="26" t="s">
        <v>76</v>
      </c>
      <c r="B135" s="516" t="s">
        <v>148</v>
      </c>
      <c r="C135" s="467"/>
      <c r="D135" s="26" t="s">
        <v>78</v>
      </c>
      <c r="E135" s="516" t="s">
        <v>162</v>
      </c>
      <c r="F135" s="467"/>
      <c r="G135" s="26" t="s">
        <v>80</v>
      </c>
      <c r="H135" s="516" t="s">
        <v>73</v>
      </c>
      <c r="I135" s="467"/>
      <c r="J135" s="349"/>
      <c r="K135" s="25"/>
    </row>
    <row r="136" spans="1:11" ht="25.5" customHeight="1" x14ac:dyDescent="0.3">
      <c r="A136" s="26" t="s">
        <v>81</v>
      </c>
      <c r="B136" s="516" t="s">
        <v>82</v>
      </c>
      <c r="C136" s="466"/>
      <c r="D136" s="466"/>
      <c r="E136" s="466"/>
      <c r="F136" s="466"/>
      <c r="G136" s="466"/>
      <c r="H136" s="466"/>
      <c r="I136" s="467"/>
      <c r="J136" s="349"/>
      <c r="K136" s="25"/>
    </row>
    <row r="137" spans="1:11" ht="25.5" customHeight="1" x14ac:dyDescent="0.3">
      <c r="A137" s="26" t="s">
        <v>83</v>
      </c>
      <c r="B137" s="32" t="s">
        <v>84</v>
      </c>
      <c r="C137" s="26" t="s">
        <v>85</v>
      </c>
      <c r="D137" s="33" t="s">
        <v>86</v>
      </c>
      <c r="E137" s="520" t="s">
        <v>87</v>
      </c>
      <c r="F137" s="467"/>
      <c r="G137" s="34" t="s">
        <v>88</v>
      </c>
      <c r="H137" s="26" t="s">
        <v>89</v>
      </c>
      <c r="I137" s="40">
        <v>0.3</v>
      </c>
      <c r="J137" s="349"/>
      <c r="K137" s="25"/>
    </row>
    <row r="138" spans="1:11" ht="25.5" customHeight="1" x14ac:dyDescent="0.3">
      <c r="A138" s="26" t="s">
        <v>90</v>
      </c>
      <c r="B138" s="516" t="s">
        <v>163</v>
      </c>
      <c r="C138" s="466"/>
      <c r="D138" s="466"/>
      <c r="E138" s="466"/>
      <c r="F138" s="466"/>
      <c r="G138" s="466"/>
      <c r="H138" s="466"/>
      <c r="I138" s="467"/>
      <c r="J138" s="349"/>
      <c r="K138" s="25"/>
    </row>
    <row r="139" spans="1:11" ht="25.5" customHeight="1" x14ac:dyDescent="0.3">
      <c r="A139" s="26" t="s">
        <v>92</v>
      </c>
      <c r="B139" s="516" t="s">
        <v>164</v>
      </c>
      <c r="C139" s="466"/>
      <c r="D139" s="467"/>
      <c r="E139" s="520" t="s">
        <v>94</v>
      </c>
      <c r="F139" s="467"/>
      <c r="G139" s="516" t="s">
        <v>95</v>
      </c>
      <c r="H139" s="466"/>
      <c r="I139" s="467"/>
      <c r="J139" s="349"/>
      <c r="K139" s="25"/>
    </row>
    <row r="140" spans="1:11" ht="25.5" customHeight="1" x14ac:dyDescent="0.3">
      <c r="A140" s="520" t="s">
        <v>96</v>
      </c>
      <c r="B140" s="466"/>
      <c r="C140" s="466"/>
      <c r="D140" s="466"/>
      <c r="E140" s="466"/>
      <c r="F140" s="466"/>
      <c r="G140" s="466"/>
      <c r="H140" s="466"/>
      <c r="I140" s="467"/>
      <c r="J140" s="349"/>
      <c r="K140" s="25"/>
    </row>
    <row r="141" spans="1:11" ht="25.5" customHeight="1" x14ac:dyDescent="0.3">
      <c r="A141" s="26" t="s">
        <v>97</v>
      </c>
      <c r="B141" s="516" t="s">
        <v>165</v>
      </c>
      <c r="C141" s="466"/>
      <c r="D141" s="466"/>
      <c r="E141" s="466"/>
      <c r="F141" s="466"/>
      <c r="G141" s="466"/>
      <c r="H141" s="466"/>
      <c r="I141" s="467"/>
      <c r="J141" s="349"/>
      <c r="K141" s="25"/>
    </row>
    <row r="142" spans="1:11" ht="25.5" customHeight="1" x14ac:dyDescent="0.3">
      <c r="A142" s="26" t="s">
        <v>99</v>
      </c>
      <c r="B142" s="520" t="s">
        <v>100</v>
      </c>
      <c r="C142" s="467"/>
      <c r="D142" s="520" t="s">
        <v>101</v>
      </c>
      <c r="E142" s="467"/>
      <c r="F142" s="520" t="s">
        <v>102</v>
      </c>
      <c r="G142" s="467"/>
      <c r="H142" s="520" t="s">
        <v>103</v>
      </c>
      <c r="I142" s="467"/>
      <c r="J142" s="349"/>
      <c r="K142" s="25"/>
    </row>
    <row r="143" spans="1:11" ht="25.5" customHeight="1" x14ac:dyDescent="0.3">
      <c r="A143" s="26" t="s">
        <v>104</v>
      </c>
      <c r="B143" s="516" t="s">
        <v>166</v>
      </c>
      <c r="C143" s="467"/>
      <c r="D143" s="516"/>
      <c r="E143" s="467"/>
      <c r="F143" s="516"/>
      <c r="G143" s="467"/>
      <c r="H143" s="516"/>
      <c r="I143" s="467"/>
      <c r="J143" s="349"/>
      <c r="K143" s="25"/>
    </row>
    <row r="144" spans="1:11" ht="25.5" customHeight="1" x14ac:dyDescent="0.3">
      <c r="A144" s="26" t="s">
        <v>108</v>
      </c>
      <c r="B144" s="519" t="s">
        <v>109</v>
      </c>
      <c r="C144" s="467"/>
      <c r="D144" s="519"/>
      <c r="E144" s="467"/>
      <c r="F144" s="516"/>
      <c r="G144" s="467"/>
      <c r="H144" s="516"/>
      <c r="I144" s="467"/>
      <c r="J144" s="349"/>
      <c r="K144" s="25"/>
    </row>
    <row r="145" spans="1:26" ht="25.5" customHeight="1" x14ac:dyDescent="0.3">
      <c r="A145" s="26" t="s">
        <v>110</v>
      </c>
      <c r="B145" s="517" t="s">
        <v>109</v>
      </c>
      <c r="C145" s="467"/>
      <c r="D145" s="517"/>
      <c r="E145" s="467"/>
      <c r="F145" s="516"/>
      <c r="G145" s="467"/>
      <c r="H145" s="516"/>
      <c r="I145" s="467"/>
      <c r="J145" s="349"/>
      <c r="K145" s="25"/>
    </row>
    <row r="146" spans="1:26" ht="25.5" customHeight="1" x14ac:dyDescent="0.3">
      <c r="A146" s="26" t="s">
        <v>111</v>
      </c>
      <c r="B146" s="516" t="s">
        <v>112</v>
      </c>
      <c r="C146" s="467"/>
      <c r="D146" s="516"/>
      <c r="E146" s="467"/>
      <c r="F146" s="516"/>
      <c r="G146" s="467"/>
      <c r="H146" s="516"/>
      <c r="I146" s="467"/>
      <c r="J146" s="349"/>
      <c r="K146" s="25"/>
    </row>
    <row r="147" spans="1:26" ht="25.5" customHeight="1" x14ac:dyDescent="0.3">
      <c r="A147" s="26" t="s">
        <v>113</v>
      </c>
      <c r="B147" s="516" t="s">
        <v>148</v>
      </c>
      <c r="C147" s="467"/>
      <c r="D147" s="516"/>
      <c r="E147" s="467"/>
      <c r="F147" s="516"/>
      <c r="G147" s="467"/>
      <c r="H147" s="516"/>
      <c r="I147" s="467"/>
      <c r="J147" s="349"/>
      <c r="K147" s="25"/>
    </row>
    <row r="148" spans="1:26" ht="25.5" customHeight="1" x14ac:dyDescent="0.3">
      <c r="A148" s="26" t="s">
        <v>115</v>
      </c>
      <c r="B148" s="516" t="s">
        <v>167</v>
      </c>
      <c r="C148" s="467"/>
      <c r="D148" s="517"/>
      <c r="E148" s="467"/>
      <c r="F148" s="516"/>
      <c r="G148" s="467"/>
      <c r="H148" s="516"/>
      <c r="I148" s="467"/>
      <c r="J148" s="349"/>
      <c r="K148" s="25"/>
    </row>
    <row r="149" spans="1:26" ht="25.5" customHeight="1" x14ac:dyDescent="0.3">
      <c r="A149" s="520" t="s">
        <v>116</v>
      </c>
      <c r="B149" s="466"/>
      <c r="C149" s="466"/>
      <c r="D149" s="466"/>
      <c r="E149" s="466"/>
      <c r="F149" s="466"/>
      <c r="G149" s="466"/>
      <c r="H149" s="466"/>
      <c r="I149" s="467"/>
      <c r="J149" s="349"/>
      <c r="K149" s="25"/>
    </row>
    <row r="150" spans="1:26" ht="25.5" customHeight="1" x14ac:dyDescent="0.3">
      <c r="A150" s="26" t="s">
        <v>117</v>
      </c>
      <c r="B150" s="518" t="s">
        <v>118</v>
      </c>
      <c r="C150" s="466"/>
      <c r="D150" s="467"/>
      <c r="E150" s="26" t="s">
        <v>119</v>
      </c>
      <c r="F150" s="515" t="s">
        <v>118</v>
      </c>
      <c r="G150" s="466"/>
      <c r="H150" s="466"/>
      <c r="I150" s="467"/>
      <c r="J150" s="349"/>
      <c r="K150" s="25"/>
    </row>
    <row r="151" spans="1:26" ht="25.5" customHeight="1" x14ac:dyDescent="0.3">
      <c r="A151" s="26" t="s">
        <v>120</v>
      </c>
      <c r="B151" s="518" t="s">
        <v>118</v>
      </c>
      <c r="C151" s="466"/>
      <c r="D151" s="466"/>
      <c r="E151" s="466"/>
      <c r="F151" s="466"/>
      <c r="G151" s="466"/>
      <c r="H151" s="466"/>
      <c r="I151" s="467"/>
      <c r="J151" s="349"/>
      <c r="K151" s="25"/>
    </row>
    <row r="152" spans="1:26" ht="25.5" customHeight="1" x14ac:dyDescent="0.3">
      <c r="A152" s="26" t="s">
        <v>121</v>
      </c>
      <c r="B152" s="518" t="s">
        <v>118</v>
      </c>
      <c r="C152" s="466"/>
      <c r="D152" s="466"/>
      <c r="E152" s="466"/>
      <c r="F152" s="466"/>
      <c r="G152" s="466"/>
      <c r="H152" s="466"/>
      <c r="I152" s="467"/>
      <c r="J152" s="349"/>
      <c r="K152" s="25"/>
    </row>
    <row r="153" spans="1:26" ht="25.5" customHeight="1" x14ac:dyDescent="0.3">
      <c r="A153" s="26" t="s">
        <v>122</v>
      </c>
      <c r="B153" s="536" t="s">
        <v>118</v>
      </c>
      <c r="C153" s="466"/>
      <c r="D153" s="467"/>
      <c r="E153" s="26" t="s">
        <v>123</v>
      </c>
      <c r="F153" s="536" t="s">
        <v>118</v>
      </c>
      <c r="G153" s="466"/>
      <c r="H153" s="466"/>
      <c r="I153" s="467"/>
      <c r="J153" s="349"/>
      <c r="K153" s="25"/>
    </row>
    <row r="154" spans="1:26" ht="25.5" customHeight="1" x14ac:dyDescent="0.3">
      <c r="A154" s="525" t="s">
        <v>124</v>
      </c>
      <c r="B154" s="467"/>
      <c r="C154" s="525" t="s">
        <v>125</v>
      </c>
      <c r="D154" s="467"/>
      <c r="E154" s="525" t="s">
        <v>126</v>
      </c>
      <c r="F154" s="466"/>
      <c r="G154" s="467"/>
      <c r="H154" s="525" t="s">
        <v>127</v>
      </c>
      <c r="I154" s="467"/>
      <c r="J154" s="349"/>
      <c r="K154" s="25"/>
    </row>
    <row r="155" spans="1:26" ht="25.5" customHeight="1" x14ac:dyDescent="0.3">
      <c r="A155" s="518" t="s">
        <v>128</v>
      </c>
      <c r="B155" s="467"/>
      <c r="C155" s="516" t="s">
        <v>168</v>
      </c>
      <c r="D155" s="467"/>
      <c r="E155" s="516" t="s">
        <v>169</v>
      </c>
      <c r="F155" s="466"/>
      <c r="G155" s="467"/>
      <c r="H155" s="535" t="s">
        <v>170</v>
      </c>
      <c r="I155" s="467"/>
      <c r="J155" s="349"/>
      <c r="K155" s="25"/>
    </row>
    <row r="156" spans="1:26" ht="25.5" customHeight="1" x14ac:dyDescent="0.3">
      <c r="A156" s="525" t="s">
        <v>132</v>
      </c>
      <c r="B156" s="466"/>
      <c r="C156" s="466"/>
      <c r="D156" s="466"/>
      <c r="E156" s="466"/>
      <c r="F156" s="466"/>
      <c r="G156" s="466"/>
      <c r="H156" s="466"/>
      <c r="I156" s="467"/>
      <c r="J156" s="349"/>
      <c r="K156" s="25"/>
    </row>
    <row r="157" spans="1:26" ht="25.5" customHeight="1" x14ac:dyDescent="0.3">
      <c r="A157" s="26" t="s">
        <v>133</v>
      </c>
      <c r="B157" s="520" t="s">
        <v>134</v>
      </c>
      <c r="C157" s="466"/>
      <c r="D157" s="466"/>
      <c r="E157" s="466"/>
      <c r="F157" s="466"/>
      <c r="G157" s="466"/>
      <c r="H157" s="467"/>
      <c r="I157" s="26" t="s">
        <v>135</v>
      </c>
      <c r="J157" s="349"/>
      <c r="K157" s="25"/>
    </row>
    <row r="158" spans="1:26" s="350" customFormat="1" ht="15.75" customHeight="1" x14ac:dyDescent="0.3">
      <c r="A158" s="363"/>
      <c r="B158" s="538"/>
      <c r="C158" s="487"/>
      <c r="D158" s="487"/>
      <c r="E158" s="487"/>
      <c r="F158" s="487"/>
      <c r="G158" s="487"/>
      <c r="H158" s="488"/>
      <c r="I158" s="364"/>
      <c r="J158" s="349"/>
      <c r="K158" s="349"/>
      <c r="L158" s="349"/>
      <c r="M158" s="349"/>
      <c r="N158" s="349"/>
      <c r="O158" s="349"/>
      <c r="P158" s="349"/>
      <c r="Q158" s="349"/>
      <c r="R158" s="349"/>
      <c r="S158" s="349"/>
      <c r="T158" s="349"/>
      <c r="U158" s="349"/>
      <c r="V158" s="349"/>
      <c r="W158" s="349"/>
      <c r="X158" s="349"/>
      <c r="Y158" s="349"/>
      <c r="Z158" s="349"/>
    </row>
    <row r="159" spans="1:26" s="350" customFormat="1" ht="15.75" customHeight="1" x14ac:dyDescent="0.3">
      <c r="A159" s="349"/>
      <c r="B159" s="349"/>
      <c r="C159" s="349"/>
      <c r="D159" s="349"/>
      <c r="E159" s="349"/>
      <c r="F159" s="349"/>
      <c r="G159" s="349"/>
      <c r="H159" s="349"/>
      <c r="I159" s="349"/>
      <c r="J159" s="349"/>
      <c r="K159" s="349"/>
      <c r="L159" s="349"/>
      <c r="M159" s="349"/>
      <c r="N159" s="349"/>
      <c r="O159" s="349"/>
      <c r="P159" s="349"/>
      <c r="Q159" s="349"/>
      <c r="R159" s="349"/>
      <c r="S159" s="349"/>
      <c r="T159" s="349"/>
      <c r="U159" s="349"/>
      <c r="V159" s="349"/>
      <c r="W159" s="349"/>
      <c r="X159" s="349"/>
      <c r="Y159" s="349"/>
      <c r="Z159" s="349"/>
    </row>
    <row r="160" spans="1:26" s="350" customFormat="1" ht="15.75" customHeight="1" x14ac:dyDescent="0.3">
      <c r="A160" s="349"/>
      <c r="B160" s="349"/>
      <c r="C160" s="349"/>
      <c r="D160" s="349"/>
      <c r="E160" s="349"/>
      <c r="F160" s="349"/>
      <c r="G160" s="349"/>
      <c r="H160" s="349"/>
      <c r="I160" s="349"/>
      <c r="J160" s="349"/>
      <c r="K160" s="349"/>
      <c r="L160" s="349"/>
      <c r="M160" s="349"/>
      <c r="N160" s="349"/>
      <c r="O160" s="349"/>
      <c r="P160" s="349"/>
      <c r="Q160" s="349"/>
      <c r="R160" s="349"/>
      <c r="S160" s="349"/>
      <c r="T160" s="349"/>
      <c r="U160" s="349"/>
      <c r="V160" s="349"/>
      <c r="W160" s="349"/>
      <c r="X160" s="349"/>
      <c r="Y160" s="349"/>
      <c r="Z160" s="349"/>
    </row>
    <row r="161" spans="1:26" s="350" customFormat="1" ht="15.75" customHeight="1" x14ac:dyDescent="0.3">
      <c r="A161" s="526" t="s">
        <v>0</v>
      </c>
      <c r="B161" s="527"/>
      <c r="C161" s="527"/>
      <c r="D161" s="527"/>
      <c r="E161" s="527"/>
      <c r="F161" s="527"/>
      <c r="G161" s="527"/>
      <c r="H161" s="527"/>
      <c r="I161" s="528"/>
      <c r="J161" s="349"/>
      <c r="K161" s="349"/>
      <c r="L161" s="349"/>
      <c r="M161" s="349"/>
      <c r="N161" s="349"/>
      <c r="O161" s="349"/>
      <c r="P161" s="349"/>
      <c r="Q161" s="349"/>
      <c r="R161" s="349"/>
      <c r="S161" s="349"/>
      <c r="T161" s="349"/>
      <c r="U161" s="349"/>
      <c r="V161" s="349"/>
      <c r="W161" s="349"/>
      <c r="X161" s="349"/>
      <c r="Y161" s="349"/>
      <c r="Z161" s="349"/>
    </row>
    <row r="162" spans="1:26" s="350" customFormat="1" ht="15.75" customHeight="1" x14ac:dyDescent="0.3">
      <c r="A162" s="539" t="s">
        <v>1</v>
      </c>
      <c r="B162" s="469"/>
      <c r="C162" s="469"/>
      <c r="D162" s="469"/>
      <c r="E162" s="469"/>
      <c r="F162" s="469"/>
      <c r="G162" s="469"/>
      <c r="H162" s="469"/>
      <c r="I162" s="540"/>
      <c r="J162" s="349"/>
      <c r="K162" s="349"/>
      <c r="L162" s="349"/>
      <c r="M162" s="349"/>
      <c r="N162" s="349"/>
      <c r="O162" s="349"/>
      <c r="P162" s="349"/>
      <c r="Q162" s="349"/>
      <c r="R162" s="349"/>
      <c r="S162" s="349"/>
      <c r="T162" s="349"/>
      <c r="U162" s="349"/>
      <c r="V162" s="349"/>
      <c r="W162" s="349"/>
      <c r="X162" s="349"/>
      <c r="Y162" s="349"/>
      <c r="Z162" s="349"/>
    </row>
    <row r="163" spans="1:26" s="350" customFormat="1" ht="15.75" customHeight="1" x14ac:dyDescent="0.3">
      <c r="A163" s="539" t="s">
        <v>43</v>
      </c>
      <c r="B163" s="469"/>
      <c r="C163" s="469"/>
      <c r="D163" s="469"/>
      <c r="E163" s="469"/>
      <c r="F163" s="469"/>
      <c r="G163" s="469"/>
      <c r="H163" s="469"/>
      <c r="I163" s="540"/>
      <c r="J163" s="349"/>
      <c r="K163" s="349"/>
      <c r="L163" s="349"/>
      <c r="M163" s="349"/>
      <c r="N163" s="349"/>
      <c r="O163" s="349"/>
      <c r="P163" s="349"/>
      <c r="Q163" s="349"/>
      <c r="R163" s="349"/>
      <c r="S163" s="349"/>
      <c r="T163" s="349"/>
      <c r="U163" s="349"/>
      <c r="V163" s="349"/>
      <c r="W163" s="349"/>
      <c r="X163" s="349"/>
      <c r="Y163" s="349"/>
      <c r="Z163" s="349"/>
    </row>
    <row r="164" spans="1:26" s="350" customFormat="1" ht="15.75" customHeight="1" x14ac:dyDescent="0.3">
      <c r="A164" s="362"/>
      <c r="B164" s="529" t="s">
        <v>44</v>
      </c>
      <c r="C164" s="530"/>
      <c r="D164" s="530"/>
      <c r="E164" s="531"/>
      <c r="F164" s="532" t="s">
        <v>45</v>
      </c>
      <c r="G164" s="530"/>
      <c r="H164" s="530"/>
      <c r="I164" s="533"/>
      <c r="J164" s="349"/>
      <c r="K164" s="349"/>
      <c r="L164" s="349"/>
      <c r="M164" s="349"/>
      <c r="N164" s="349"/>
      <c r="O164" s="349"/>
      <c r="P164" s="349"/>
      <c r="Q164" s="349"/>
      <c r="R164" s="349"/>
      <c r="S164" s="349"/>
      <c r="T164" s="349"/>
      <c r="U164" s="349"/>
      <c r="V164" s="349"/>
      <c r="W164" s="349"/>
      <c r="X164" s="349"/>
      <c r="Y164" s="349"/>
      <c r="Z164" s="349"/>
    </row>
    <row r="165" spans="1:26" ht="25.5" customHeight="1" x14ac:dyDescent="0.3">
      <c r="A165" s="520" t="s">
        <v>46</v>
      </c>
      <c r="B165" s="466"/>
      <c r="C165" s="466"/>
      <c r="D165" s="466"/>
      <c r="E165" s="466"/>
      <c r="F165" s="466"/>
      <c r="G165" s="466"/>
      <c r="H165" s="466"/>
      <c r="I165" s="467"/>
      <c r="J165" s="349"/>
      <c r="K165" s="25"/>
    </row>
    <row r="166" spans="1:26" ht="25.5" customHeight="1" x14ac:dyDescent="0.3">
      <c r="A166" s="520" t="s">
        <v>47</v>
      </c>
      <c r="B166" s="466"/>
      <c r="C166" s="466"/>
      <c r="D166" s="466"/>
      <c r="E166" s="466"/>
      <c r="F166" s="466"/>
      <c r="G166" s="466"/>
      <c r="H166" s="466"/>
      <c r="I166" s="467"/>
      <c r="J166" s="349"/>
      <c r="K166" s="25"/>
    </row>
    <row r="167" spans="1:26" ht="25.5" customHeight="1" x14ac:dyDescent="0.3">
      <c r="A167" s="26" t="s">
        <v>48</v>
      </c>
      <c r="B167" s="38">
        <v>5</v>
      </c>
      <c r="C167" s="520" t="s">
        <v>49</v>
      </c>
      <c r="D167" s="467"/>
      <c r="E167" s="534" t="s">
        <v>50</v>
      </c>
      <c r="F167" s="466"/>
      <c r="G167" s="467"/>
      <c r="H167" s="26" t="s">
        <v>51</v>
      </c>
      <c r="I167" s="28" t="s">
        <v>52</v>
      </c>
      <c r="J167" s="349"/>
      <c r="K167" s="25"/>
    </row>
    <row r="168" spans="1:26" ht="25.5" customHeight="1" x14ac:dyDescent="0.3">
      <c r="A168" s="26" t="s">
        <v>53</v>
      </c>
      <c r="B168" s="515" t="s">
        <v>54</v>
      </c>
      <c r="C168" s="466"/>
      <c r="D168" s="467"/>
      <c r="E168" s="520" t="s">
        <v>55</v>
      </c>
      <c r="F168" s="467"/>
      <c r="G168" s="518" t="s">
        <v>56</v>
      </c>
      <c r="H168" s="466"/>
      <c r="I168" s="467"/>
      <c r="J168" s="349"/>
      <c r="K168" s="25"/>
    </row>
    <row r="169" spans="1:26" ht="51.75" customHeight="1" x14ac:dyDescent="0.3">
      <c r="A169" s="26" t="s">
        <v>57</v>
      </c>
      <c r="B169" s="515" t="s">
        <v>171</v>
      </c>
      <c r="C169" s="466"/>
      <c r="D169" s="466"/>
      <c r="E169" s="466"/>
      <c r="F169" s="466"/>
      <c r="G169" s="466"/>
      <c r="H169" s="466"/>
      <c r="I169" s="467"/>
      <c r="J169" s="349"/>
      <c r="K169" s="25"/>
    </row>
    <row r="170" spans="1:26" ht="25.5" customHeight="1" x14ac:dyDescent="0.3">
      <c r="A170" s="26" t="s">
        <v>59</v>
      </c>
      <c r="B170" s="515" t="s">
        <v>172</v>
      </c>
      <c r="C170" s="466"/>
      <c r="D170" s="466"/>
      <c r="E170" s="466"/>
      <c r="F170" s="466"/>
      <c r="G170" s="466"/>
      <c r="H170" s="466"/>
      <c r="I170" s="467"/>
      <c r="J170" s="349"/>
      <c r="K170" s="25"/>
    </row>
    <row r="171" spans="1:26" ht="25.5" customHeight="1" x14ac:dyDescent="0.3">
      <c r="A171" s="26" t="s">
        <v>61</v>
      </c>
      <c r="B171" s="29" t="s">
        <v>62</v>
      </c>
      <c r="C171" s="29" t="s">
        <v>63</v>
      </c>
      <c r="D171" s="29" t="s">
        <v>64</v>
      </c>
      <c r="E171" s="522" t="s">
        <v>65</v>
      </c>
      <c r="F171" s="511"/>
      <c r="G171" s="523" t="s">
        <v>66</v>
      </c>
      <c r="H171" s="523" t="s">
        <v>147</v>
      </c>
      <c r="I171" s="523" t="s">
        <v>68</v>
      </c>
      <c r="J171" s="349"/>
      <c r="K171" s="25"/>
    </row>
    <row r="172" spans="1:26" ht="25.5" customHeight="1" x14ac:dyDescent="0.3">
      <c r="A172" s="26" t="s">
        <v>69</v>
      </c>
      <c r="B172" s="29" t="s">
        <v>70</v>
      </c>
      <c r="C172" s="29" t="s">
        <v>62</v>
      </c>
      <c r="D172" s="29" t="s">
        <v>68</v>
      </c>
      <c r="E172" s="512"/>
      <c r="F172" s="514"/>
      <c r="G172" s="524"/>
      <c r="H172" s="524"/>
      <c r="I172" s="524"/>
      <c r="J172" s="349"/>
      <c r="K172" s="25"/>
    </row>
    <row r="173" spans="1:26" ht="25.5" customHeight="1" x14ac:dyDescent="0.3">
      <c r="A173" s="26" t="s">
        <v>71</v>
      </c>
      <c r="B173" s="30">
        <v>0.05</v>
      </c>
      <c r="C173" s="26" t="s">
        <v>72</v>
      </c>
      <c r="D173" s="31" t="s">
        <v>73</v>
      </c>
      <c r="E173" s="520" t="s">
        <v>74</v>
      </c>
      <c r="F173" s="467"/>
      <c r="G173" s="518"/>
      <c r="H173" s="466"/>
      <c r="I173" s="467"/>
      <c r="J173" s="349"/>
      <c r="K173" s="25"/>
    </row>
    <row r="174" spans="1:26" ht="25.5" customHeight="1" x14ac:dyDescent="0.3">
      <c r="A174" s="520" t="s">
        <v>75</v>
      </c>
      <c r="B174" s="466"/>
      <c r="C174" s="466"/>
      <c r="D174" s="466"/>
      <c r="E174" s="466"/>
      <c r="F174" s="466"/>
      <c r="G174" s="466"/>
      <c r="H174" s="466"/>
      <c r="I174" s="467"/>
      <c r="J174" s="349"/>
      <c r="K174" s="25"/>
    </row>
    <row r="175" spans="1:26" ht="25.5" customHeight="1" x14ac:dyDescent="0.3">
      <c r="A175" s="26" t="s">
        <v>76</v>
      </c>
      <c r="B175" s="516" t="s">
        <v>114</v>
      </c>
      <c r="C175" s="467"/>
      <c r="D175" s="26" t="s">
        <v>78</v>
      </c>
      <c r="E175" s="516" t="s">
        <v>79</v>
      </c>
      <c r="F175" s="467"/>
      <c r="G175" s="26" t="s">
        <v>80</v>
      </c>
      <c r="H175" s="516" t="s">
        <v>73</v>
      </c>
      <c r="I175" s="467"/>
      <c r="J175" s="349"/>
      <c r="K175" s="25"/>
    </row>
    <row r="176" spans="1:26" ht="25.5" customHeight="1" x14ac:dyDescent="0.3">
      <c r="A176" s="26" t="s">
        <v>81</v>
      </c>
      <c r="B176" s="516" t="s">
        <v>82</v>
      </c>
      <c r="C176" s="466"/>
      <c r="D176" s="466"/>
      <c r="E176" s="466"/>
      <c r="F176" s="466"/>
      <c r="G176" s="466"/>
      <c r="H176" s="466"/>
      <c r="I176" s="467"/>
      <c r="J176" s="349"/>
      <c r="K176" s="25"/>
    </row>
    <row r="177" spans="1:11" ht="25.5" customHeight="1" x14ac:dyDescent="0.3">
      <c r="A177" s="26" t="s">
        <v>83</v>
      </c>
      <c r="B177" s="32" t="s">
        <v>84</v>
      </c>
      <c r="C177" s="26" t="s">
        <v>85</v>
      </c>
      <c r="D177" s="33" t="s">
        <v>86</v>
      </c>
      <c r="E177" s="520" t="s">
        <v>87</v>
      </c>
      <c r="F177" s="467"/>
      <c r="G177" s="34" t="s">
        <v>88</v>
      </c>
      <c r="H177" s="26" t="s">
        <v>89</v>
      </c>
      <c r="I177" s="35">
        <v>0.3</v>
      </c>
      <c r="J177" s="349"/>
      <c r="K177" s="25"/>
    </row>
    <row r="178" spans="1:11" ht="25.5" customHeight="1" x14ac:dyDescent="0.3">
      <c r="A178" s="26" t="s">
        <v>90</v>
      </c>
      <c r="B178" s="516" t="s">
        <v>173</v>
      </c>
      <c r="C178" s="466"/>
      <c r="D178" s="466"/>
      <c r="E178" s="466"/>
      <c r="F178" s="466"/>
      <c r="G178" s="466"/>
      <c r="H178" s="466"/>
      <c r="I178" s="467"/>
      <c r="J178" s="349"/>
      <c r="K178" s="25"/>
    </row>
    <row r="179" spans="1:11" ht="25.5" customHeight="1" x14ac:dyDescent="0.3">
      <c r="A179" s="26" t="s">
        <v>92</v>
      </c>
      <c r="B179" s="516" t="s">
        <v>174</v>
      </c>
      <c r="C179" s="466"/>
      <c r="D179" s="467"/>
      <c r="E179" s="520" t="s">
        <v>94</v>
      </c>
      <c r="F179" s="467"/>
      <c r="G179" s="516" t="s">
        <v>95</v>
      </c>
      <c r="H179" s="466"/>
      <c r="I179" s="467"/>
      <c r="J179" s="349"/>
      <c r="K179" s="25"/>
    </row>
    <row r="180" spans="1:11" ht="25.5" customHeight="1" x14ac:dyDescent="0.3">
      <c r="A180" s="520" t="s">
        <v>96</v>
      </c>
      <c r="B180" s="466"/>
      <c r="C180" s="466"/>
      <c r="D180" s="466"/>
      <c r="E180" s="466"/>
      <c r="F180" s="466"/>
      <c r="G180" s="466"/>
      <c r="H180" s="466"/>
      <c r="I180" s="467"/>
      <c r="J180" s="349"/>
      <c r="K180" s="25"/>
    </row>
    <row r="181" spans="1:11" ht="25.5" customHeight="1" x14ac:dyDescent="0.3">
      <c r="A181" s="26" t="s">
        <v>97</v>
      </c>
      <c r="B181" s="516" t="s">
        <v>175</v>
      </c>
      <c r="C181" s="466"/>
      <c r="D181" s="466"/>
      <c r="E181" s="466"/>
      <c r="F181" s="466"/>
      <c r="G181" s="466"/>
      <c r="H181" s="466"/>
      <c r="I181" s="467"/>
      <c r="J181" s="349"/>
      <c r="K181" s="25"/>
    </row>
    <row r="182" spans="1:11" ht="25.5" customHeight="1" x14ac:dyDescent="0.3">
      <c r="A182" s="26" t="s">
        <v>99</v>
      </c>
      <c r="B182" s="520" t="s">
        <v>100</v>
      </c>
      <c r="C182" s="467"/>
      <c r="D182" s="520" t="s">
        <v>101</v>
      </c>
      <c r="E182" s="467"/>
      <c r="F182" s="520" t="s">
        <v>102</v>
      </c>
      <c r="G182" s="467"/>
      <c r="H182" s="520" t="s">
        <v>103</v>
      </c>
      <c r="I182" s="467"/>
      <c r="J182" s="349"/>
      <c r="K182" s="25"/>
    </row>
    <row r="183" spans="1:11" ht="25.5" customHeight="1" x14ac:dyDescent="0.3">
      <c r="A183" s="26" t="s">
        <v>104</v>
      </c>
      <c r="B183" s="516" t="s">
        <v>176</v>
      </c>
      <c r="C183" s="467"/>
      <c r="D183" s="516" t="s">
        <v>177</v>
      </c>
      <c r="E183" s="467"/>
      <c r="F183" s="516"/>
      <c r="G183" s="467"/>
      <c r="H183" s="516"/>
      <c r="I183" s="467"/>
      <c r="J183" s="349"/>
      <c r="K183" s="25"/>
    </row>
    <row r="184" spans="1:11" ht="25.5" customHeight="1" x14ac:dyDescent="0.3">
      <c r="A184" s="26" t="s">
        <v>108</v>
      </c>
      <c r="B184" s="519" t="s">
        <v>109</v>
      </c>
      <c r="C184" s="467"/>
      <c r="D184" s="519"/>
      <c r="E184" s="467"/>
      <c r="F184" s="516"/>
      <c r="G184" s="467"/>
      <c r="H184" s="516"/>
      <c r="I184" s="467"/>
      <c r="J184" s="349"/>
      <c r="K184" s="25"/>
    </row>
    <row r="185" spans="1:11" ht="25.5" customHeight="1" x14ac:dyDescent="0.3">
      <c r="A185" s="26" t="s">
        <v>110</v>
      </c>
      <c r="B185" s="517" t="s">
        <v>109</v>
      </c>
      <c r="C185" s="467"/>
      <c r="D185" s="517"/>
      <c r="E185" s="467"/>
      <c r="F185" s="516"/>
      <c r="G185" s="467"/>
      <c r="H185" s="516"/>
      <c r="I185" s="467"/>
      <c r="J185" s="349"/>
      <c r="K185" s="25"/>
    </row>
    <row r="186" spans="1:11" ht="25.5" customHeight="1" x14ac:dyDescent="0.3">
      <c r="A186" s="26" t="s">
        <v>111</v>
      </c>
      <c r="B186" s="516" t="s">
        <v>112</v>
      </c>
      <c r="C186" s="467"/>
      <c r="D186" s="516"/>
      <c r="E186" s="467"/>
      <c r="F186" s="516"/>
      <c r="G186" s="467"/>
      <c r="H186" s="516"/>
      <c r="I186" s="467"/>
      <c r="J186" s="349"/>
      <c r="K186" s="25"/>
    </row>
    <row r="187" spans="1:11" ht="25.5" customHeight="1" x14ac:dyDescent="0.3">
      <c r="A187" s="26" t="s">
        <v>113</v>
      </c>
      <c r="B187" s="516" t="s">
        <v>114</v>
      </c>
      <c r="C187" s="467"/>
      <c r="D187" s="516"/>
      <c r="E187" s="467"/>
      <c r="F187" s="516"/>
      <c r="G187" s="467"/>
      <c r="H187" s="516"/>
      <c r="I187" s="467"/>
      <c r="J187" s="349"/>
      <c r="K187" s="25"/>
    </row>
    <row r="188" spans="1:11" ht="25.5" customHeight="1" x14ac:dyDescent="0.3">
      <c r="A188" s="26" t="s">
        <v>115</v>
      </c>
      <c r="B188" s="516" t="s">
        <v>114</v>
      </c>
      <c r="C188" s="467"/>
      <c r="D188" s="517"/>
      <c r="E188" s="467"/>
      <c r="F188" s="516"/>
      <c r="G188" s="467"/>
      <c r="H188" s="516"/>
      <c r="I188" s="467"/>
      <c r="J188" s="349"/>
      <c r="K188" s="25"/>
    </row>
    <row r="189" spans="1:11" ht="25.5" customHeight="1" x14ac:dyDescent="0.3">
      <c r="A189" s="520" t="s">
        <v>116</v>
      </c>
      <c r="B189" s="466"/>
      <c r="C189" s="466"/>
      <c r="D189" s="466"/>
      <c r="E189" s="466"/>
      <c r="F189" s="466"/>
      <c r="G189" s="466"/>
      <c r="H189" s="466"/>
      <c r="I189" s="467"/>
      <c r="J189" s="349"/>
      <c r="K189" s="25"/>
    </row>
    <row r="190" spans="1:11" ht="25.5" customHeight="1" x14ac:dyDescent="0.3">
      <c r="A190" s="26" t="s">
        <v>117</v>
      </c>
      <c r="B190" s="518" t="s">
        <v>118</v>
      </c>
      <c r="C190" s="466"/>
      <c r="D190" s="467"/>
      <c r="E190" s="26" t="s">
        <v>119</v>
      </c>
      <c r="F190" s="515" t="s">
        <v>118</v>
      </c>
      <c r="G190" s="466"/>
      <c r="H190" s="466"/>
      <c r="I190" s="467"/>
      <c r="J190" s="349"/>
      <c r="K190" s="25"/>
    </row>
    <row r="191" spans="1:11" ht="25.5" customHeight="1" x14ac:dyDescent="0.3">
      <c r="A191" s="26" t="s">
        <v>120</v>
      </c>
      <c r="B191" s="518" t="s">
        <v>118</v>
      </c>
      <c r="C191" s="466"/>
      <c r="D191" s="466"/>
      <c r="E191" s="466"/>
      <c r="F191" s="466"/>
      <c r="G191" s="466"/>
      <c r="H191" s="466"/>
      <c r="I191" s="467"/>
      <c r="J191" s="349"/>
      <c r="K191" s="25"/>
    </row>
    <row r="192" spans="1:11" ht="25.5" customHeight="1" x14ac:dyDescent="0.3">
      <c r="A192" s="26" t="s">
        <v>121</v>
      </c>
      <c r="B192" s="518" t="s">
        <v>118</v>
      </c>
      <c r="C192" s="466"/>
      <c r="D192" s="466"/>
      <c r="E192" s="466"/>
      <c r="F192" s="466"/>
      <c r="G192" s="466"/>
      <c r="H192" s="466"/>
      <c r="I192" s="467"/>
      <c r="J192" s="349"/>
      <c r="K192" s="25"/>
    </row>
    <row r="193" spans="1:26" ht="25.5" customHeight="1" x14ac:dyDescent="0.3">
      <c r="A193" s="26" t="s">
        <v>122</v>
      </c>
      <c r="B193" s="536" t="s">
        <v>118</v>
      </c>
      <c r="C193" s="466"/>
      <c r="D193" s="467"/>
      <c r="E193" s="26" t="s">
        <v>123</v>
      </c>
      <c r="F193" s="536" t="s">
        <v>118</v>
      </c>
      <c r="G193" s="466"/>
      <c r="H193" s="466"/>
      <c r="I193" s="467"/>
      <c r="J193" s="349"/>
      <c r="K193" s="25"/>
    </row>
    <row r="194" spans="1:26" ht="25.5" customHeight="1" x14ac:dyDescent="0.3">
      <c r="A194" s="525" t="s">
        <v>124</v>
      </c>
      <c r="B194" s="467"/>
      <c r="C194" s="525" t="s">
        <v>125</v>
      </c>
      <c r="D194" s="467"/>
      <c r="E194" s="525" t="s">
        <v>126</v>
      </c>
      <c r="F194" s="466"/>
      <c r="G194" s="467"/>
      <c r="H194" s="525" t="s">
        <v>127</v>
      </c>
      <c r="I194" s="467"/>
      <c r="J194" s="349"/>
      <c r="K194" s="25"/>
    </row>
    <row r="195" spans="1:26" ht="25.5" customHeight="1" x14ac:dyDescent="0.3">
      <c r="A195" s="518" t="s">
        <v>128</v>
      </c>
      <c r="B195" s="467"/>
      <c r="C195" s="518" t="s">
        <v>178</v>
      </c>
      <c r="D195" s="467"/>
      <c r="E195" s="537" t="s">
        <v>130</v>
      </c>
      <c r="F195" s="466"/>
      <c r="G195" s="467"/>
      <c r="H195" s="535" t="s">
        <v>179</v>
      </c>
      <c r="I195" s="467"/>
      <c r="J195" s="349"/>
      <c r="K195" s="25"/>
    </row>
    <row r="196" spans="1:26" ht="25.5" customHeight="1" x14ac:dyDescent="0.3">
      <c r="A196" s="525" t="s">
        <v>132</v>
      </c>
      <c r="B196" s="466"/>
      <c r="C196" s="466"/>
      <c r="D196" s="466"/>
      <c r="E196" s="466"/>
      <c r="F196" s="466"/>
      <c r="G196" s="466"/>
      <c r="H196" s="466"/>
      <c r="I196" s="467"/>
      <c r="J196" s="349"/>
      <c r="K196" s="25"/>
    </row>
    <row r="197" spans="1:26" ht="25.5" customHeight="1" x14ac:dyDescent="0.3">
      <c r="A197" s="26" t="s">
        <v>133</v>
      </c>
      <c r="B197" s="520" t="s">
        <v>134</v>
      </c>
      <c r="C197" s="466"/>
      <c r="D197" s="466"/>
      <c r="E197" s="466"/>
      <c r="F197" s="466"/>
      <c r="G197" s="466"/>
      <c r="H197" s="467"/>
      <c r="I197" s="26" t="s">
        <v>135</v>
      </c>
      <c r="J197" s="349"/>
      <c r="K197" s="25"/>
    </row>
    <row r="198" spans="1:26" ht="25.5" customHeight="1" x14ac:dyDescent="0.3">
      <c r="A198" s="36"/>
      <c r="B198" s="541"/>
      <c r="C198" s="466"/>
      <c r="D198" s="466"/>
      <c r="E198" s="466"/>
      <c r="F198" s="466"/>
      <c r="G198" s="466"/>
      <c r="H198" s="467"/>
      <c r="I198" s="37"/>
      <c r="J198" s="349"/>
      <c r="K198" s="2"/>
      <c r="L198" s="2"/>
      <c r="M198" s="2"/>
      <c r="N198" s="2"/>
      <c r="O198" s="2"/>
      <c r="P198" s="2"/>
      <c r="Q198" s="2"/>
      <c r="R198" s="2"/>
      <c r="S198" s="2"/>
      <c r="T198" s="2"/>
      <c r="U198" s="2"/>
      <c r="V198" s="2"/>
      <c r="W198" s="2"/>
      <c r="X198" s="2"/>
      <c r="Y198" s="2"/>
      <c r="Z198" s="2"/>
    </row>
    <row r="199" spans="1:26" s="350" customFormat="1" ht="15.75" customHeight="1" x14ac:dyDescent="0.3">
      <c r="A199" s="349"/>
      <c r="B199" s="349"/>
      <c r="C199" s="349"/>
      <c r="D199" s="349"/>
      <c r="E199" s="349"/>
      <c r="F199" s="349"/>
      <c r="G199" s="349"/>
      <c r="H199" s="349"/>
      <c r="I199" s="349"/>
      <c r="J199" s="349"/>
      <c r="K199" s="349"/>
      <c r="L199" s="349"/>
      <c r="M199" s="349"/>
      <c r="N199" s="349"/>
      <c r="O199" s="349"/>
      <c r="P199" s="349"/>
      <c r="Q199" s="349"/>
      <c r="R199" s="349"/>
      <c r="S199" s="349"/>
      <c r="T199" s="349"/>
      <c r="U199" s="349"/>
      <c r="V199" s="349"/>
      <c r="W199" s="349"/>
      <c r="X199" s="349"/>
      <c r="Y199" s="349"/>
      <c r="Z199" s="349"/>
    </row>
    <row r="200" spans="1:26" s="350" customFormat="1" ht="15.75" customHeight="1" x14ac:dyDescent="0.3">
      <c r="A200" s="349"/>
      <c r="B200" s="349"/>
      <c r="C200" s="349"/>
      <c r="D200" s="349"/>
      <c r="E200" s="349"/>
      <c r="F200" s="349"/>
      <c r="G200" s="349"/>
      <c r="H200" s="349"/>
      <c r="I200" s="349"/>
      <c r="J200" s="349"/>
      <c r="K200" s="349"/>
      <c r="L200" s="349"/>
      <c r="M200" s="349"/>
      <c r="N200" s="349"/>
      <c r="O200" s="349"/>
      <c r="P200" s="349"/>
      <c r="Q200" s="349"/>
      <c r="R200" s="349"/>
      <c r="S200" s="349"/>
      <c r="T200" s="349"/>
      <c r="U200" s="349"/>
      <c r="V200" s="349"/>
      <c r="W200" s="349"/>
      <c r="X200" s="349"/>
      <c r="Y200" s="349"/>
      <c r="Z200" s="349"/>
    </row>
    <row r="201" spans="1:26" s="350" customFormat="1" ht="15.75" customHeight="1" x14ac:dyDescent="0.3">
      <c r="A201" s="526" t="s">
        <v>0</v>
      </c>
      <c r="B201" s="527"/>
      <c r="C201" s="527"/>
      <c r="D201" s="527"/>
      <c r="E201" s="527"/>
      <c r="F201" s="527"/>
      <c r="G201" s="527"/>
      <c r="H201" s="527"/>
      <c r="I201" s="528"/>
      <c r="J201" s="349"/>
      <c r="K201" s="349"/>
      <c r="L201" s="349"/>
      <c r="M201" s="349"/>
      <c r="N201" s="349"/>
      <c r="O201" s="349"/>
      <c r="P201" s="349"/>
      <c r="Q201" s="349"/>
      <c r="R201" s="349"/>
      <c r="S201" s="349"/>
      <c r="T201" s="349"/>
      <c r="U201" s="349"/>
      <c r="V201" s="349"/>
      <c r="W201" s="349"/>
      <c r="X201" s="349"/>
      <c r="Y201" s="349"/>
      <c r="Z201" s="349"/>
    </row>
    <row r="202" spans="1:26" s="350" customFormat="1" ht="15.75" customHeight="1" x14ac:dyDescent="0.3">
      <c r="A202" s="539" t="s">
        <v>1</v>
      </c>
      <c r="B202" s="469"/>
      <c r="C202" s="469"/>
      <c r="D202" s="469"/>
      <c r="E202" s="469"/>
      <c r="F202" s="469"/>
      <c r="G202" s="469"/>
      <c r="H202" s="469"/>
      <c r="I202" s="540"/>
      <c r="J202" s="349"/>
      <c r="K202" s="349"/>
      <c r="L202" s="349"/>
      <c r="M202" s="349"/>
      <c r="N202" s="349"/>
      <c r="O202" s="349"/>
      <c r="P202" s="349"/>
      <c r="Q202" s="349"/>
      <c r="R202" s="349"/>
      <c r="S202" s="349"/>
      <c r="T202" s="349"/>
      <c r="U202" s="349"/>
      <c r="V202" s="349"/>
      <c r="W202" s="349"/>
      <c r="X202" s="349"/>
      <c r="Y202" s="349"/>
      <c r="Z202" s="349"/>
    </row>
    <row r="203" spans="1:26" s="350" customFormat="1" ht="15.75" customHeight="1" x14ac:dyDescent="0.3">
      <c r="A203" s="539" t="s">
        <v>43</v>
      </c>
      <c r="B203" s="469"/>
      <c r="C203" s="469"/>
      <c r="D203" s="469"/>
      <c r="E203" s="469"/>
      <c r="F203" s="469"/>
      <c r="G203" s="469"/>
      <c r="H203" s="469"/>
      <c r="I203" s="540"/>
      <c r="J203" s="349"/>
      <c r="K203" s="349"/>
      <c r="L203" s="349"/>
      <c r="M203" s="349"/>
      <c r="N203" s="349"/>
      <c r="O203" s="349"/>
      <c r="P203" s="349"/>
      <c r="Q203" s="349"/>
      <c r="R203" s="349"/>
      <c r="S203" s="349"/>
      <c r="T203" s="349"/>
      <c r="U203" s="349"/>
      <c r="V203" s="349"/>
      <c r="W203" s="349"/>
      <c r="X203" s="349"/>
      <c r="Y203" s="349"/>
      <c r="Z203" s="349"/>
    </row>
    <row r="204" spans="1:26" s="350" customFormat="1" ht="15.75" customHeight="1" x14ac:dyDescent="0.3">
      <c r="A204" s="362"/>
      <c r="B204" s="529" t="s">
        <v>44</v>
      </c>
      <c r="C204" s="530"/>
      <c r="D204" s="530"/>
      <c r="E204" s="531"/>
      <c r="F204" s="532" t="s">
        <v>45</v>
      </c>
      <c r="G204" s="530"/>
      <c r="H204" s="530"/>
      <c r="I204" s="533"/>
      <c r="J204" s="349"/>
      <c r="K204" s="349"/>
      <c r="L204" s="349"/>
      <c r="M204" s="349"/>
      <c r="N204" s="349"/>
      <c r="O204" s="349"/>
      <c r="P204" s="349"/>
      <c r="Q204" s="349"/>
      <c r="R204" s="349"/>
      <c r="S204" s="349"/>
      <c r="T204" s="349"/>
      <c r="U204" s="349"/>
      <c r="V204" s="349"/>
      <c r="W204" s="349"/>
      <c r="X204" s="349"/>
      <c r="Y204" s="349"/>
      <c r="Z204" s="349"/>
    </row>
    <row r="205" spans="1:26" ht="22.5" customHeight="1" x14ac:dyDescent="0.3">
      <c r="A205" s="520" t="s">
        <v>46</v>
      </c>
      <c r="B205" s="466"/>
      <c r="C205" s="466"/>
      <c r="D205" s="466"/>
      <c r="E205" s="466"/>
      <c r="F205" s="466"/>
      <c r="G205" s="466"/>
      <c r="H205" s="466"/>
      <c r="I205" s="467"/>
      <c r="J205" s="349"/>
      <c r="K205" s="25"/>
    </row>
    <row r="206" spans="1:26" ht="22.5" customHeight="1" x14ac:dyDescent="0.3">
      <c r="A206" s="520" t="s">
        <v>47</v>
      </c>
      <c r="B206" s="466"/>
      <c r="C206" s="466"/>
      <c r="D206" s="466"/>
      <c r="E206" s="466"/>
      <c r="F206" s="466"/>
      <c r="G206" s="466"/>
      <c r="H206" s="466"/>
      <c r="I206" s="467"/>
      <c r="J206" s="349"/>
      <c r="K206" s="25"/>
    </row>
    <row r="207" spans="1:26" ht="22.5" customHeight="1" x14ac:dyDescent="0.3">
      <c r="A207" s="26" t="s">
        <v>48</v>
      </c>
      <c r="B207" s="38">
        <v>6</v>
      </c>
      <c r="C207" s="520" t="s">
        <v>49</v>
      </c>
      <c r="D207" s="467"/>
      <c r="E207" s="534" t="s">
        <v>50</v>
      </c>
      <c r="F207" s="466"/>
      <c r="G207" s="467"/>
      <c r="H207" s="26" t="s">
        <v>51</v>
      </c>
      <c r="I207" s="28" t="s">
        <v>52</v>
      </c>
      <c r="J207" s="349"/>
      <c r="K207" s="25"/>
    </row>
    <row r="208" spans="1:26" ht="22.5" customHeight="1" x14ac:dyDescent="0.3">
      <c r="A208" s="26" t="s">
        <v>53</v>
      </c>
      <c r="B208" s="515" t="s">
        <v>54</v>
      </c>
      <c r="C208" s="466"/>
      <c r="D208" s="467"/>
      <c r="E208" s="520" t="s">
        <v>55</v>
      </c>
      <c r="F208" s="467"/>
      <c r="G208" s="518" t="s">
        <v>56</v>
      </c>
      <c r="H208" s="466"/>
      <c r="I208" s="467"/>
      <c r="J208" s="349"/>
      <c r="K208" s="25"/>
    </row>
    <row r="209" spans="1:11" ht="65.25" customHeight="1" x14ac:dyDescent="0.3">
      <c r="A209" s="26" t="s">
        <v>57</v>
      </c>
      <c r="B209" s="515" t="s">
        <v>180</v>
      </c>
      <c r="C209" s="466"/>
      <c r="D209" s="466"/>
      <c r="E209" s="466"/>
      <c r="F209" s="466"/>
      <c r="G209" s="466"/>
      <c r="H209" s="466"/>
      <c r="I209" s="467"/>
      <c r="J209" s="349"/>
      <c r="K209" s="25"/>
    </row>
    <row r="210" spans="1:11" ht="22.5" customHeight="1" x14ac:dyDescent="0.3">
      <c r="A210" s="26" t="s">
        <v>59</v>
      </c>
      <c r="B210" s="515" t="s">
        <v>181</v>
      </c>
      <c r="C210" s="466"/>
      <c r="D210" s="466"/>
      <c r="E210" s="466"/>
      <c r="F210" s="466"/>
      <c r="G210" s="466"/>
      <c r="H210" s="466"/>
      <c r="I210" s="467"/>
      <c r="J210" s="349"/>
      <c r="K210" s="25"/>
    </row>
    <row r="211" spans="1:11" ht="22.5" customHeight="1" x14ac:dyDescent="0.3">
      <c r="A211" s="26" t="s">
        <v>61</v>
      </c>
      <c r="B211" s="29" t="s">
        <v>62</v>
      </c>
      <c r="C211" s="29" t="s">
        <v>63</v>
      </c>
      <c r="D211" s="29" t="s">
        <v>64</v>
      </c>
      <c r="E211" s="522" t="s">
        <v>65</v>
      </c>
      <c r="F211" s="511"/>
      <c r="G211" s="523" t="s">
        <v>66</v>
      </c>
      <c r="H211" s="523" t="s">
        <v>147</v>
      </c>
      <c r="I211" s="523" t="s">
        <v>182</v>
      </c>
      <c r="J211" s="349"/>
      <c r="K211" s="25"/>
    </row>
    <row r="212" spans="1:11" ht="22.5" customHeight="1" x14ac:dyDescent="0.3">
      <c r="A212" s="26" t="s">
        <v>69</v>
      </c>
      <c r="B212" s="29" t="s">
        <v>183</v>
      </c>
      <c r="C212" s="29" t="s">
        <v>62</v>
      </c>
      <c r="D212" s="29" t="s">
        <v>182</v>
      </c>
      <c r="E212" s="512"/>
      <c r="F212" s="514"/>
      <c r="G212" s="524"/>
      <c r="H212" s="524"/>
      <c r="I212" s="524"/>
      <c r="J212" s="349"/>
      <c r="K212" s="25"/>
    </row>
    <row r="213" spans="1:11" ht="22.5" customHeight="1" x14ac:dyDescent="0.3">
      <c r="A213" s="26" t="s">
        <v>71</v>
      </c>
      <c r="B213" s="30">
        <v>0</v>
      </c>
      <c r="C213" s="26" t="s">
        <v>72</v>
      </c>
      <c r="D213" s="31" t="s">
        <v>73</v>
      </c>
      <c r="E213" s="520" t="s">
        <v>74</v>
      </c>
      <c r="F213" s="467"/>
      <c r="G213" s="518"/>
      <c r="H213" s="466"/>
      <c r="I213" s="467"/>
      <c r="J213" s="349"/>
      <c r="K213" s="25"/>
    </row>
    <row r="214" spans="1:11" ht="22.5" customHeight="1" x14ac:dyDescent="0.3">
      <c r="A214" s="520" t="s">
        <v>75</v>
      </c>
      <c r="B214" s="466"/>
      <c r="C214" s="466"/>
      <c r="D214" s="466"/>
      <c r="E214" s="466"/>
      <c r="F214" s="466"/>
      <c r="G214" s="466"/>
      <c r="H214" s="466"/>
      <c r="I214" s="467"/>
      <c r="J214" s="349"/>
      <c r="K214" s="25"/>
    </row>
    <row r="215" spans="1:11" ht="22.5" customHeight="1" x14ac:dyDescent="0.3">
      <c r="A215" s="26" t="s">
        <v>76</v>
      </c>
      <c r="B215" s="516" t="s">
        <v>114</v>
      </c>
      <c r="C215" s="467"/>
      <c r="D215" s="26" t="s">
        <v>78</v>
      </c>
      <c r="E215" s="516" t="s">
        <v>79</v>
      </c>
      <c r="F215" s="467"/>
      <c r="G215" s="26" t="s">
        <v>80</v>
      </c>
      <c r="H215" s="516" t="s">
        <v>73</v>
      </c>
      <c r="I215" s="467"/>
      <c r="J215" s="349"/>
      <c r="K215" s="25"/>
    </row>
    <row r="216" spans="1:11" ht="22.5" customHeight="1" x14ac:dyDescent="0.3">
      <c r="A216" s="26" t="s">
        <v>81</v>
      </c>
      <c r="B216" s="516" t="s">
        <v>82</v>
      </c>
      <c r="C216" s="466"/>
      <c r="D216" s="466"/>
      <c r="E216" s="466"/>
      <c r="F216" s="466"/>
      <c r="G216" s="466"/>
      <c r="H216" s="466"/>
      <c r="I216" s="467"/>
      <c r="J216" s="349"/>
      <c r="K216" s="25"/>
    </row>
    <row r="217" spans="1:11" ht="22.5" customHeight="1" x14ac:dyDescent="0.3">
      <c r="A217" s="26" t="s">
        <v>83</v>
      </c>
      <c r="B217" s="32" t="s">
        <v>84</v>
      </c>
      <c r="C217" s="26" t="s">
        <v>85</v>
      </c>
      <c r="D217" s="33" t="s">
        <v>86</v>
      </c>
      <c r="E217" s="520" t="s">
        <v>87</v>
      </c>
      <c r="F217" s="467"/>
      <c r="G217" s="34" t="s">
        <v>88</v>
      </c>
      <c r="H217" s="26" t="s">
        <v>89</v>
      </c>
      <c r="I217" s="35">
        <v>0.35</v>
      </c>
      <c r="J217" s="349"/>
      <c r="K217" s="25"/>
    </row>
    <row r="218" spans="1:11" ht="22.5" customHeight="1" x14ac:dyDescent="0.3">
      <c r="A218" s="26" t="s">
        <v>90</v>
      </c>
      <c r="B218" s="516" t="s">
        <v>184</v>
      </c>
      <c r="C218" s="466"/>
      <c r="D218" s="466"/>
      <c r="E218" s="466"/>
      <c r="F218" s="466"/>
      <c r="G218" s="466"/>
      <c r="H218" s="466"/>
      <c r="I218" s="467"/>
      <c r="J218" s="349"/>
      <c r="K218" s="25"/>
    </row>
    <row r="219" spans="1:11" ht="22.5" customHeight="1" x14ac:dyDescent="0.3">
      <c r="A219" s="26" t="s">
        <v>92</v>
      </c>
      <c r="B219" s="516" t="s">
        <v>185</v>
      </c>
      <c r="C219" s="466"/>
      <c r="D219" s="467"/>
      <c r="E219" s="520" t="s">
        <v>94</v>
      </c>
      <c r="F219" s="467"/>
      <c r="G219" s="516" t="s">
        <v>95</v>
      </c>
      <c r="H219" s="466"/>
      <c r="I219" s="467"/>
      <c r="J219" s="349"/>
      <c r="K219" s="25"/>
    </row>
    <row r="220" spans="1:11" ht="22.5" customHeight="1" x14ac:dyDescent="0.3">
      <c r="A220" s="520" t="s">
        <v>96</v>
      </c>
      <c r="B220" s="466"/>
      <c r="C220" s="466"/>
      <c r="D220" s="466"/>
      <c r="E220" s="466"/>
      <c r="F220" s="466"/>
      <c r="G220" s="466"/>
      <c r="H220" s="466"/>
      <c r="I220" s="467"/>
      <c r="J220" s="349"/>
      <c r="K220" s="25"/>
    </row>
    <row r="221" spans="1:11" ht="22.5" customHeight="1" x14ac:dyDescent="0.3">
      <c r="A221" s="26" t="s">
        <v>97</v>
      </c>
      <c r="B221" s="516" t="s">
        <v>186</v>
      </c>
      <c r="C221" s="466"/>
      <c r="D221" s="466"/>
      <c r="E221" s="466"/>
      <c r="F221" s="466"/>
      <c r="G221" s="466"/>
      <c r="H221" s="466"/>
      <c r="I221" s="467"/>
      <c r="J221" s="349"/>
      <c r="K221" s="25"/>
    </row>
    <row r="222" spans="1:11" ht="22.5" customHeight="1" x14ac:dyDescent="0.3">
      <c r="A222" s="26" t="s">
        <v>99</v>
      </c>
      <c r="B222" s="520" t="s">
        <v>100</v>
      </c>
      <c r="C222" s="467"/>
      <c r="D222" s="520" t="s">
        <v>101</v>
      </c>
      <c r="E222" s="467"/>
      <c r="F222" s="520" t="s">
        <v>102</v>
      </c>
      <c r="G222" s="467"/>
      <c r="H222" s="520" t="s">
        <v>103</v>
      </c>
      <c r="I222" s="467"/>
      <c r="J222" s="349"/>
      <c r="K222" s="25"/>
    </row>
    <row r="223" spans="1:11" ht="22.5" customHeight="1" x14ac:dyDescent="0.3">
      <c r="A223" s="26" t="s">
        <v>104</v>
      </c>
      <c r="B223" s="516" t="s">
        <v>187</v>
      </c>
      <c r="C223" s="467"/>
      <c r="D223" s="516" t="s">
        <v>188</v>
      </c>
      <c r="E223" s="467"/>
      <c r="F223" s="516"/>
      <c r="G223" s="467"/>
      <c r="H223" s="516"/>
      <c r="I223" s="467"/>
      <c r="J223" s="349"/>
      <c r="K223" s="25"/>
    </row>
    <row r="224" spans="1:11" ht="22.5" customHeight="1" x14ac:dyDescent="0.3">
      <c r="A224" s="26" t="s">
        <v>108</v>
      </c>
      <c r="B224" s="519" t="s">
        <v>109</v>
      </c>
      <c r="C224" s="467"/>
      <c r="D224" s="519"/>
      <c r="E224" s="467"/>
      <c r="F224" s="516"/>
      <c r="G224" s="467"/>
      <c r="H224" s="516"/>
      <c r="I224" s="467"/>
      <c r="J224" s="349"/>
      <c r="K224" s="25"/>
    </row>
    <row r="225" spans="1:26" ht="22.5" customHeight="1" x14ac:dyDescent="0.3">
      <c r="A225" s="26" t="s">
        <v>110</v>
      </c>
      <c r="B225" s="517" t="s">
        <v>109</v>
      </c>
      <c r="C225" s="467"/>
      <c r="D225" s="517"/>
      <c r="E225" s="467"/>
      <c r="F225" s="516"/>
      <c r="G225" s="467"/>
      <c r="H225" s="516"/>
      <c r="I225" s="467"/>
      <c r="J225" s="349"/>
      <c r="K225" s="25"/>
    </row>
    <row r="226" spans="1:26" ht="22.5" customHeight="1" x14ac:dyDescent="0.3">
      <c r="A226" s="26" t="s">
        <v>111</v>
      </c>
      <c r="B226" s="516" t="s">
        <v>112</v>
      </c>
      <c r="C226" s="467"/>
      <c r="D226" s="516"/>
      <c r="E226" s="467"/>
      <c r="F226" s="516"/>
      <c r="G226" s="467"/>
      <c r="H226" s="516"/>
      <c r="I226" s="467"/>
      <c r="J226" s="349"/>
      <c r="K226" s="25"/>
    </row>
    <row r="227" spans="1:26" ht="22.5" customHeight="1" x14ac:dyDescent="0.3">
      <c r="A227" s="26" t="s">
        <v>113</v>
      </c>
      <c r="B227" s="516" t="s">
        <v>114</v>
      </c>
      <c r="C227" s="467"/>
      <c r="D227" s="516"/>
      <c r="E227" s="467"/>
      <c r="F227" s="516"/>
      <c r="G227" s="467"/>
      <c r="H227" s="516"/>
      <c r="I227" s="467"/>
      <c r="J227" s="349"/>
      <c r="K227" s="25"/>
    </row>
    <row r="228" spans="1:26" ht="22.5" customHeight="1" x14ac:dyDescent="0.3">
      <c r="A228" s="26" t="s">
        <v>115</v>
      </c>
      <c r="B228" s="516" t="s">
        <v>114</v>
      </c>
      <c r="C228" s="467"/>
      <c r="D228" s="517"/>
      <c r="E228" s="467"/>
      <c r="F228" s="516"/>
      <c r="G228" s="467"/>
      <c r="H228" s="516"/>
      <c r="I228" s="467"/>
      <c r="J228" s="349"/>
      <c r="K228" s="25"/>
    </row>
    <row r="229" spans="1:26" ht="22.5" customHeight="1" x14ac:dyDescent="0.3">
      <c r="A229" s="520" t="s">
        <v>116</v>
      </c>
      <c r="B229" s="466"/>
      <c r="C229" s="466"/>
      <c r="D229" s="466"/>
      <c r="E229" s="466"/>
      <c r="F229" s="466"/>
      <c r="G229" s="466"/>
      <c r="H229" s="466"/>
      <c r="I229" s="467"/>
      <c r="J229" s="349"/>
      <c r="K229" s="25"/>
    </row>
    <row r="230" spans="1:26" ht="22.5" customHeight="1" x14ac:dyDescent="0.3">
      <c r="A230" s="26" t="s">
        <v>117</v>
      </c>
      <c r="B230" s="518" t="s">
        <v>118</v>
      </c>
      <c r="C230" s="466"/>
      <c r="D230" s="467"/>
      <c r="E230" s="26" t="s">
        <v>119</v>
      </c>
      <c r="F230" s="515" t="s">
        <v>118</v>
      </c>
      <c r="G230" s="466"/>
      <c r="H230" s="466"/>
      <c r="I230" s="467"/>
      <c r="J230" s="349"/>
      <c r="K230" s="25"/>
    </row>
    <row r="231" spans="1:26" ht="22.5" customHeight="1" x14ac:dyDescent="0.3">
      <c r="A231" s="26" t="s">
        <v>120</v>
      </c>
      <c r="B231" s="518" t="s">
        <v>118</v>
      </c>
      <c r="C231" s="466"/>
      <c r="D231" s="466"/>
      <c r="E231" s="466"/>
      <c r="F231" s="466"/>
      <c r="G231" s="466"/>
      <c r="H231" s="466"/>
      <c r="I231" s="467"/>
      <c r="J231" s="349"/>
      <c r="K231" s="25"/>
    </row>
    <row r="232" spans="1:26" ht="22.5" customHeight="1" x14ac:dyDescent="0.3">
      <c r="A232" s="26" t="s">
        <v>121</v>
      </c>
      <c r="B232" s="518" t="s">
        <v>118</v>
      </c>
      <c r="C232" s="466"/>
      <c r="D232" s="466"/>
      <c r="E232" s="466"/>
      <c r="F232" s="466"/>
      <c r="G232" s="466"/>
      <c r="H232" s="466"/>
      <c r="I232" s="467"/>
      <c r="J232" s="349"/>
      <c r="K232" s="25"/>
    </row>
    <row r="233" spans="1:26" ht="22.5" customHeight="1" x14ac:dyDescent="0.3">
      <c r="A233" s="26" t="s">
        <v>122</v>
      </c>
      <c r="B233" s="536" t="s">
        <v>118</v>
      </c>
      <c r="C233" s="466"/>
      <c r="D233" s="467"/>
      <c r="E233" s="26" t="s">
        <v>123</v>
      </c>
      <c r="F233" s="536" t="s">
        <v>118</v>
      </c>
      <c r="G233" s="466"/>
      <c r="H233" s="466"/>
      <c r="I233" s="467"/>
      <c r="J233" s="349"/>
      <c r="K233" s="25"/>
    </row>
    <row r="234" spans="1:26" ht="22.5" customHeight="1" x14ac:dyDescent="0.3">
      <c r="A234" s="525" t="s">
        <v>124</v>
      </c>
      <c r="B234" s="467"/>
      <c r="C234" s="525" t="s">
        <v>125</v>
      </c>
      <c r="D234" s="467"/>
      <c r="E234" s="525" t="s">
        <v>126</v>
      </c>
      <c r="F234" s="466"/>
      <c r="G234" s="467"/>
      <c r="H234" s="525" t="s">
        <v>127</v>
      </c>
      <c r="I234" s="467"/>
      <c r="J234" s="349"/>
      <c r="K234" s="25"/>
    </row>
    <row r="235" spans="1:26" ht="22.5" customHeight="1" x14ac:dyDescent="0.3">
      <c r="A235" s="518" t="s">
        <v>128</v>
      </c>
      <c r="B235" s="467"/>
      <c r="C235" s="516" t="s">
        <v>178</v>
      </c>
      <c r="D235" s="467"/>
      <c r="E235" s="537" t="s">
        <v>130</v>
      </c>
      <c r="F235" s="466"/>
      <c r="G235" s="467"/>
      <c r="H235" s="535" t="s">
        <v>189</v>
      </c>
      <c r="I235" s="467"/>
      <c r="J235" s="349"/>
      <c r="K235" s="25"/>
    </row>
    <row r="236" spans="1:26" ht="22.5" customHeight="1" x14ac:dyDescent="0.3">
      <c r="A236" s="525" t="s">
        <v>132</v>
      </c>
      <c r="B236" s="466"/>
      <c r="C236" s="466"/>
      <c r="D236" s="466"/>
      <c r="E236" s="466"/>
      <c r="F236" s="466"/>
      <c r="G236" s="466"/>
      <c r="H236" s="466"/>
      <c r="I236" s="467"/>
      <c r="J236" s="349"/>
      <c r="K236" s="25"/>
    </row>
    <row r="237" spans="1:26" ht="22.5" customHeight="1" x14ac:dyDescent="0.3">
      <c r="A237" s="26" t="s">
        <v>133</v>
      </c>
      <c r="B237" s="520" t="s">
        <v>134</v>
      </c>
      <c r="C237" s="466"/>
      <c r="D237" s="466"/>
      <c r="E237" s="466"/>
      <c r="F237" s="466"/>
      <c r="G237" s="466"/>
      <c r="H237" s="467"/>
      <c r="I237" s="26" t="s">
        <v>135</v>
      </c>
      <c r="J237" s="349"/>
      <c r="K237" s="25"/>
    </row>
    <row r="238" spans="1:26" ht="22.5" customHeight="1" x14ac:dyDescent="0.3">
      <c r="A238" s="36"/>
      <c r="B238" s="541"/>
      <c r="C238" s="466"/>
      <c r="D238" s="466"/>
      <c r="E238" s="466"/>
      <c r="F238" s="466"/>
      <c r="G238" s="466"/>
      <c r="H238" s="467"/>
      <c r="I238" s="37"/>
      <c r="J238" s="349"/>
      <c r="K238" s="2"/>
      <c r="L238" s="2"/>
      <c r="M238" s="2"/>
      <c r="N238" s="2"/>
      <c r="O238" s="2"/>
      <c r="P238" s="2"/>
      <c r="Q238" s="2"/>
      <c r="R238" s="2"/>
      <c r="S238" s="2"/>
      <c r="T238" s="2"/>
      <c r="U238" s="2"/>
      <c r="V238" s="2"/>
      <c r="W238" s="2"/>
      <c r="X238" s="2"/>
      <c r="Y238" s="2"/>
      <c r="Z238" s="2"/>
    </row>
    <row r="239" spans="1:26" s="350" customFormat="1" ht="15.75" customHeight="1" x14ac:dyDescent="0.3">
      <c r="A239" s="349"/>
      <c r="B239" s="349"/>
      <c r="C239" s="349"/>
      <c r="D239" s="349"/>
      <c r="E239" s="349"/>
      <c r="F239" s="349"/>
      <c r="G239" s="349"/>
      <c r="H239" s="349"/>
      <c r="I239" s="349"/>
      <c r="J239" s="349"/>
      <c r="K239" s="349"/>
      <c r="L239" s="349"/>
      <c r="M239" s="349"/>
      <c r="N239" s="349"/>
      <c r="O239" s="349"/>
      <c r="P239" s="349"/>
      <c r="Q239" s="349"/>
      <c r="R239" s="349"/>
      <c r="S239" s="349"/>
      <c r="T239" s="349"/>
      <c r="U239" s="349"/>
      <c r="V239" s="349"/>
      <c r="W239" s="349"/>
      <c r="X239" s="349"/>
      <c r="Y239" s="349"/>
      <c r="Z239" s="349"/>
    </row>
    <row r="240" spans="1:26" s="350" customFormat="1" ht="15.75" customHeight="1" x14ac:dyDescent="0.3">
      <c r="A240" s="349"/>
      <c r="B240" s="349"/>
      <c r="C240" s="349"/>
      <c r="D240" s="349"/>
      <c r="E240" s="349"/>
      <c r="F240" s="349"/>
      <c r="G240" s="349"/>
      <c r="H240" s="349"/>
      <c r="I240" s="349"/>
      <c r="J240" s="349"/>
      <c r="K240" s="349"/>
      <c r="L240" s="349"/>
      <c r="M240" s="349"/>
      <c r="N240" s="349"/>
      <c r="O240" s="349"/>
      <c r="P240" s="349"/>
      <c r="Q240" s="349"/>
      <c r="R240" s="349"/>
      <c r="S240" s="349"/>
      <c r="T240" s="349"/>
      <c r="U240" s="349"/>
      <c r="V240" s="349"/>
      <c r="W240" s="349"/>
      <c r="X240" s="349"/>
      <c r="Y240" s="349"/>
      <c r="Z240" s="349"/>
    </row>
    <row r="241" spans="1:26" s="350" customFormat="1" ht="15.75" customHeight="1" x14ac:dyDescent="0.3">
      <c r="A241" s="349"/>
      <c r="B241" s="349"/>
      <c r="C241" s="349"/>
      <c r="D241" s="349"/>
      <c r="E241" s="349"/>
      <c r="F241" s="349"/>
      <c r="G241" s="349"/>
      <c r="H241" s="349"/>
      <c r="I241" s="349"/>
      <c r="J241" s="349"/>
      <c r="K241" s="349"/>
      <c r="L241" s="349"/>
      <c r="M241" s="349"/>
      <c r="N241" s="349"/>
      <c r="O241" s="349"/>
      <c r="P241" s="349"/>
      <c r="Q241" s="349"/>
      <c r="R241" s="349"/>
      <c r="S241" s="349"/>
      <c r="T241" s="349"/>
      <c r="U241" s="349"/>
      <c r="V241" s="349"/>
      <c r="W241" s="349"/>
      <c r="X241" s="349"/>
      <c r="Y241" s="349"/>
      <c r="Z241" s="349"/>
    </row>
    <row r="242" spans="1:26" s="350" customFormat="1" ht="15.75" customHeight="1" x14ac:dyDescent="0.3">
      <c r="A242" s="526" t="s">
        <v>0</v>
      </c>
      <c r="B242" s="527"/>
      <c r="C242" s="527"/>
      <c r="D242" s="527"/>
      <c r="E242" s="527"/>
      <c r="F242" s="527"/>
      <c r="G242" s="527"/>
      <c r="H242" s="527"/>
      <c r="I242" s="528"/>
      <c r="J242" s="349"/>
      <c r="K242" s="349"/>
      <c r="L242" s="349"/>
      <c r="M242" s="349"/>
      <c r="N242" s="349"/>
      <c r="O242" s="349"/>
      <c r="P242" s="349"/>
      <c r="Q242" s="349"/>
      <c r="R242" s="349"/>
      <c r="S242" s="349"/>
      <c r="T242" s="349"/>
      <c r="U242" s="349"/>
      <c r="V242" s="349"/>
      <c r="W242" s="349"/>
      <c r="X242" s="349"/>
      <c r="Y242" s="349"/>
      <c r="Z242" s="349"/>
    </row>
    <row r="243" spans="1:26" s="350" customFormat="1" ht="15.75" customHeight="1" x14ac:dyDescent="0.3">
      <c r="A243" s="539" t="s">
        <v>1</v>
      </c>
      <c r="B243" s="469"/>
      <c r="C243" s="469"/>
      <c r="D243" s="469"/>
      <c r="E243" s="469"/>
      <c r="F243" s="469"/>
      <c r="G243" s="469"/>
      <c r="H243" s="469"/>
      <c r="I243" s="540"/>
      <c r="J243" s="349"/>
      <c r="K243" s="349"/>
      <c r="L243" s="349"/>
      <c r="M243" s="349"/>
      <c r="N243" s="349"/>
      <c r="O243" s="349"/>
      <c r="P243" s="349"/>
      <c r="Q243" s="349"/>
      <c r="R243" s="349"/>
      <c r="S243" s="349"/>
      <c r="T243" s="349"/>
      <c r="U243" s="349"/>
      <c r="V243" s="349"/>
      <c r="W243" s="349"/>
      <c r="X243" s="349"/>
      <c r="Y243" s="349"/>
      <c r="Z243" s="349"/>
    </row>
    <row r="244" spans="1:26" s="350" customFormat="1" ht="15.75" customHeight="1" x14ac:dyDescent="0.3">
      <c r="A244" s="539" t="s">
        <v>43</v>
      </c>
      <c r="B244" s="469"/>
      <c r="C244" s="469"/>
      <c r="D244" s="469"/>
      <c r="E244" s="469"/>
      <c r="F244" s="469"/>
      <c r="G244" s="469"/>
      <c r="H244" s="469"/>
      <c r="I244" s="540"/>
      <c r="J244" s="349"/>
      <c r="K244" s="349"/>
      <c r="L244" s="349"/>
      <c r="M244" s="349"/>
      <c r="N244" s="349"/>
      <c r="O244" s="349"/>
      <c r="P244" s="349"/>
      <c r="Q244" s="349"/>
      <c r="R244" s="349"/>
      <c r="S244" s="349"/>
      <c r="T244" s="349"/>
      <c r="U244" s="349"/>
      <c r="V244" s="349"/>
      <c r="W244" s="349"/>
      <c r="X244" s="349"/>
      <c r="Y244" s="349"/>
      <c r="Z244" s="349"/>
    </row>
    <row r="245" spans="1:26" s="350" customFormat="1" ht="15.75" customHeight="1" x14ac:dyDescent="0.3">
      <c r="A245" s="362"/>
      <c r="B245" s="529" t="s">
        <v>44</v>
      </c>
      <c r="C245" s="530"/>
      <c r="D245" s="530"/>
      <c r="E245" s="531"/>
      <c r="F245" s="532" t="s">
        <v>45</v>
      </c>
      <c r="G245" s="530"/>
      <c r="H245" s="530"/>
      <c r="I245" s="533"/>
      <c r="J245" s="349"/>
      <c r="K245" s="349"/>
      <c r="L245" s="349"/>
      <c r="M245" s="349"/>
      <c r="N245" s="349"/>
      <c r="O245" s="349"/>
      <c r="P245" s="349"/>
      <c r="Q245" s="349"/>
      <c r="R245" s="349"/>
      <c r="S245" s="349"/>
      <c r="T245" s="349"/>
      <c r="U245" s="349"/>
      <c r="V245" s="349"/>
      <c r="W245" s="349"/>
      <c r="X245" s="349"/>
      <c r="Y245" s="349"/>
      <c r="Z245" s="349"/>
    </row>
    <row r="246" spans="1:26" ht="22.5" customHeight="1" x14ac:dyDescent="0.3">
      <c r="A246" s="520" t="s">
        <v>46</v>
      </c>
      <c r="B246" s="466"/>
      <c r="C246" s="466"/>
      <c r="D246" s="466"/>
      <c r="E246" s="466"/>
      <c r="F246" s="466"/>
      <c r="G246" s="466"/>
      <c r="H246" s="466"/>
      <c r="I246" s="467"/>
      <c r="J246" s="349"/>
      <c r="K246" s="25"/>
    </row>
    <row r="247" spans="1:26" ht="22.5" customHeight="1" x14ac:dyDescent="0.3">
      <c r="A247" s="520" t="s">
        <v>47</v>
      </c>
      <c r="B247" s="466"/>
      <c r="C247" s="466"/>
      <c r="D247" s="466"/>
      <c r="E247" s="466"/>
      <c r="F247" s="466"/>
      <c r="G247" s="466"/>
      <c r="H247" s="466"/>
      <c r="I247" s="467"/>
      <c r="J247" s="349"/>
      <c r="K247" s="25"/>
    </row>
    <row r="248" spans="1:26" ht="22.5" customHeight="1" x14ac:dyDescent="0.3">
      <c r="A248" s="26" t="s">
        <v>48</v>
      </c>
      <c r="B248" s="38">
        <v>281</v>
      </c>
      <c r="C248" s="520" t="s">
        <v>49</v>
      </c>
      <c r="D248" s="467"/>
      <c r="E248" s="534" t="s">
        <v>50</v>
      </c>
      <c r="F248" s="466"/>
      <c r="G248" s="467"/>
      <c r="H248" s="26" t="s">
        <v>51</v>
      </c>
      <c r="I248" s="28" t="s">
        <v>52</v>
      </c>
      <c r="J248" s="349"/>
      <c r="K248" s="25"/>
    </row>
    <row r="249" spans="1:26" ht="22.5" customHeight="1" x14ac:dyDescent="0.3">
      <c r="A249" s="26" t="s">
        <v>53</v>
      </c>
      <c r="B249" s="515" t="s">
        <v>54</v>
      </c>
      <c r="C249" s="466"/>
      <c r="D249" s="467"/>
      <c r="E249" s="520" t="s">
        <v>55</v>
      </c>
      <c r="F249" s="467"/>
      <c r="G249" s="518" t="s">
        <v>56</v>
      </c>
      <c r="H249" s="466"/>
      <c r="I249" s="467"/>
      <c r="J249" s="349"/>
      <c r="K249" s="25"/>
    </row>
    <row r="250" spans="1:26" ht="75.75" customHeight="1" x14ac:dyDescent="0.3">
      <c r="A250" s="26" t="s">
        <v>57</v>
      </c>
      <c r="B250" s="515" t="s">
        <v>190</v>
      </c>
      <c r="C250" s="466"/>
      <c r="D250" s="466"/>
      <c r="E250" s="466"/>
      <c r="F250" s="466"/>
      <c r="G250" s="466"/>
      <c r="H250" s="466"/>
      <c r="I250" s="467"/>
      <c r="J250" s="349"/>
      <c r="K250" s="25"/>
    </row>
    <row r="251" spans="1:26" ht="22.5" customHeight="1" x14ac:dyDescent="0.3">
      <c r="A251" s="26" t="s">
        <v>59</v>
      </c>
      <c r="B251" s="515" t="s">
        <v>191</v>
      </c>
      <c r="C251" s="466"/>
      <c r="D251" s="466"/>
      <c r="E251" s="466"/>
      <c r="F251" s="466"/>
      <c r="G251" s="466"/>
      <c r="H251" s="466"/>
      <c r="I251" s="467"/>
      <c r="J251" s="349"/>
      <c r="K251" s="25"/>
    </row>
    <row r="252" spans="1:26" ht="22.5" customHeight="1" x14ac:dyDescent="0.3">
      <c r="A252" s="26" t="s">
        <v>61</v>
      </c>
      <c r="B252" s="29" t="s">
        <v>62</v>
      </c>
      <c r="C252" s="29" t="s">
        <v>63</v>
      </c>
      <c r="D252" s="29" t="s">
        <v>64</v>
      </c>
      <c r="E252" s="522" t="s">
        <v>65</v>
      </c>
      <c r="F252" s="511"/>
      <c r="G252" s="523" t="s">
        <v>66</v>
      </c>
      <c r="H252" s="523" t="s">
        <v>147</v>
      </c>
      <c r="I252" s="523" t="s">
        <v>68</v>
      </c>
      <c r="J252" s="349"/>
      <c r="K252" s="25"/>
    </row>
    <row r="253" spans="1:26" ht="22.5" customHeight="1" x14ac:dyDescent="0.3">
      <c r="A253" s="26" t="s">
        <v>69</v>
      </c>
      <c r="B253" s="29" t="s">
        <v>70</v>
      </c>
      <c r="C253" s="29" t="s">
        <v>62</v>
      </c>
      <c r="D253" s="29" t="s">
        <v>68</v>
      </c>
      <c r="E253" s="512"/>
      <c r="F253" s="514"/>
      <c r="G253" s="524"/>
      <c r="H253" s="524"/>
      <c r="I253" s="524"/>
      <c r="J253" s="349"/>
      <c r="K253" s="25"/>
    </row>
    <row r="254" spans="1:26" ht="22.5" customHeight="1" x14ac:dyDescent="0.3">
      <c r="A254" s="26" t="s">
        <v>71</v>
      </c>
      <c r="B254" s="41">
        <v>880368</v>
      </c>
      <c r="C254" s="26" t="s">
        <v>72</v>
      </c>
      <c r="D254" s="31" t="s">
        <v>73</v>
      </c>
      <c r="E254" s="520" t="s">
        <v>74</v>
      </c>
      <c r="F254" s="467"/>
      <c r="G254" s="518" t="s">
        <v>192</v>
      </c>
      <c r="H254" s="466"/>
      <c r="I254" s="467"/>
      <c r="J254" s="349"/>
      <c r="K254" s="25"/>
    </row>
    <row r="255" spans="1:26" ht="22.5" customHeight="1" x14ac:dyDescent="0.3">
      <c r="A255" s="520" t="s">
        <v>75</v>
      </c>
      <c r="B255" s="466"/>
      <c r="C255" s="466"/>
      <c r="D255" s="466"/>
      <c r="E255" s="466"/>
      <c r="F255" s="466"/>
      <c r="G255" s="466"/>
      <c r="H255" s="466"/>
      <c r="I255" s="467"/>
      <c r="J255" s="349"/>
      <c r="K255" s="25"/>
    </row>
    <row r="256" spans="1:26" ht="22.5" customHeight="1" x14ac:dyDescent="0.3">
      <c r="A256" s="26" t="s">
        <v>76</v>
      </c>
      <c r="B256" s="516" t="s">
        <v>193</v>
      </c>
      <c r="C256" s="467"/>
      <c r="D256" s="26" t="s">
        <v>78</v>
      </c>
      <c r="E256" s="516" t="s">
        <v>194</v>
      </c>
      <c r="F256" s="467"/>
      <c r="G256" s="26" t="s">
        <v>80</v>
      </c>
      <c r="H256" s="516" t="s">
        <v>73</v>
      </c>
      <c r="I256" s="467"/>
      <c r="J256" s="349"/>
      <c r="K256" s="25"/>
    </row>
    <row r="257" spans="1:11" ht="22.5" customHeight="1" x14ac:dyDescent="0.3">
      <c r="A257" s="26" t="s">
        <v>81</v>
      </c>
      <c r="B257" s="516" t="s">
        <v>195</v>
      </c>
      <c r="C257" s="466"/>
      <c r="D257" s="466"/>
      <c r="E257" s="466"/>
      <c r="F257" s="466"/>
      <c r="G257" s="466"/>
      <c r="H257" s="466"/>
      <c r="I257" s="467"/>
      <c r="J257" s="349"/>
      <c r="K257" s="25"/>
    </row>
    <row r="258" spans="1:11" ht="22.5" customHeight="1" x14ac:dyDescent="0.3">
      <c r="A258" s="26" t="s">
        <v>83</v>
      </c>
      <c r="B258" s="32" t="s">
        <v>84</v>
      </c>
      <c r="C258" s="26" t="s">
        <v>85</v>
      </c>
      <c r="D258" s="33" t="s">
        <v>86</v>
      </c>
      <c r="E258" s="520" t="s">
        <v>87</v>
      </c>
      <c r="F258" s="467"/>
      <c r="G258" s="34" t="s">
        <v>196</v>
      </c>
      <c r="H258" s="26" t="s">
        <v>89</v>
      </c>
      <c r="I258" s="42">
        <v>880367</v>
      </c>
      <c r="J258" s="349"/>
      <c r="K258" s="25"/>
    </row>
    <row r="259" spans="1:11" ht="22.5" customHeight="1" x14ac:dyDescent="0.3">
      <c r="A259" s="26" t="s">
        <v>90</v>
      </c>
      <c r="B259" s="516" t="s">
        <v>197</v>
      </c>
      <c r="C259" s="466"/>
      <c r="D259" s="466"/>
      <c r="E259" s="466"/>
      <c r="F259" s="466"/>
      <c r="G259" s="466"/>
      <c r="H259" s="466"/>
      <c r="I259" s="467"/>
      <c r="J259" s="349"/>
      <c r="K259" s="25"/>
    </row>
    <row r="260" spans="1:11" ht="22.5" customHeight="1" x14ac:dyDescent="0.3">
      <c r="A260" s="26" t="s">
        <v>92</v>
      </c>
      <c r="B260" s="516" t="s">
        <v>198</v>
      </c>
      <c r="C260" s="466"/>
      <c r="D260" s="467"/>
      <c r="E260" s="520" t="s">
        <v>94</v>
      </c>
      <c r="F260" s="467"/>
      <c r="G260" s="516" t="s">
        <v>199</v>
      </c>
      <c r="H260" s="466"/>
      <c r="I260" s="467"/>
      <c r="J260" s="349"/>
      <c r="K260" s="25"/>
    </row>
    <row r="261" spans="1:11" ht="22.5" customHeight="1" x14ac:dyDescent="0.3">
      <c r="A261" s="520" t="s">
        <v>96</v>
      </c>
      <c r="B261" s="466"/>
      <c r="C261" s="466"/>
      <c r="D261" s="466"/>
      <c r="E261" s="466"/>
      <c r="F261" s="466"/>
      <c r="G261" s="466"/>
      <c r="H261" s="466"/>
      <c r="I261" s="467"/>
      <c r="J261" s="349"/>
      <c r="K261" s="25"/>
    </row>
    <row r="262" spans="1:11" ht="22.5" customHeight="1" x14ac:dyDescent="0.3">
      <c r="A262" s="26" t="s">
        <v>97</v>
      </c>
      <c r="B262" s="516" t="s">
        <v>200</v>
      </c>
      <c r="C262" s="466"/>
      <c r="D262" s="466"/>
      <c r="E262" s="466"/>
      <c r="F262" s="466"/>
      <c r="G262" s="466"/>
      <c r="H262" s="466"/>
      <c r="I262" s="467"/>
      <c r="J262" s="349"/>
      <c r="K262" s="25"/>
    </row>
    <row r="263" spans="1:11" ht="22.5" customHeight="1" x14ac:dyDescent="0.3">
      <c r="A263" s="26" t="s">
        <v>99</v>
      </c>
      <c r="B263" s="520" t="s">
        <v>100</v>
      </c>
      <c r="C263" s="467"/>
      <c r="D263" s="520" t="s">
        <v>101</v>
      </c>
      <c r="E263" s="467"/>
      <c r="F263" s="520" t="s">
        <v>102</v>
      </c>
      <c r="G263" s="467"/>
      <c r="H263" s="520" t="s">
        <v>103</v>
      </c>
      <c r="I263" s="467"/>
      <c r="J263" s="349"/>
      <c r="K263" s="25"/>
    </row>
    <row r="264" spans="1:11" ht="22.5" customHeight="1" x14ac:dyDescent="0.3">
      <c r="A264" s="26" t="s">
        <v>104</v>
      </c>
      <c r="B264" s="516" t="s">
        <v>201</v>
      </c>
      <c r="C264" s="467"/>
      <c r="D264" s="516" t="s">
        <v>202</v>
      </c>
      <c r="E264" s="467"/>
      <c r="F264" s="516"/>
      <c r="G264" s="467"/>
      <c r="H264" s="516"/>
      <c r="I264" s="467"/>
      <c r="J264" s="349"/>
      <c r="K264" s="25"/>
    </row>
    <row r="265" spans="1:11" ht="22.5" customHeight="1" x14ac:dyDescent="0.3">
      <c r="A265" s="26" t="s">
        <v>108</v>
      </c>
      <c r="B265" s="517" t="s">
        <v>203</v>
      </c>
      <c r="C265" s="467"/>
      <c r="D265" s="519"/>
      <c r="E265" s="467"/>
      <c r="F265" s="516"/>
      <c r="G265" s="467"/>
      <c r="H265" s="516"/>
      <c r="I265" s="467"/>
      <c r="J265" s="349"/>
      <c r="K265" s="25"/>
    </row>
    <row r="266" spans="1:11" ht="22.5" customHeight="1" x14ac:dyDescent="0.3">
      <c r="A266" s="26" t="s">
        <v>110</v>
      </c>
      <c r="B266" s="517" t="s">
        <v>203</v>
      </c>
      <c r="C266" s="467"/>
      <c r="D266" s="517"/>
      <c r="E266" s="467"/>
      <c r="F266" s="516"/>
      <c r="G266" s="467"/>
      <c r="H266" s="516"/>
      <c r="I266" s="467"/>
      <c r="J266" s="349"/>
      <c r="K266" s="25"/>
    </row>
    <row r="267" spans="1:11" ht="22.5" customHeight="1" x14ac:dyDescent="0.3">
      <c r="A267" s="26" t="s">
        <v>111</v>
      </c>
      <c r="B267" s="516" t="s">
        <v>204</v>
      </c>
      <c r="C267" s="467"/>
      <c r="D267" s="516"/>
      <c r="E267" s="467"/>
      <c r="F267" s="516"/>
      <c r="G267" s="467"/>
      <c r="H267" s="516"/>
      <c r="I267" s="467"/>
      <c r="J267" s="349"/>
      <c r="K267" s="25"/>
    </row>
    <row r="268" spans="1:11" ht="22.5" customHeight="1" x14ac:dyDescent="0.3">
      <c r="A268" s="26" t="s">
        <v>113</v>
      </c>
      <c r="B268" s="516" t="s">
        <v>193</v>
      </c>
      <c r="C268" s="467"/>
      <c r="D268" s="516"/>
      <c r="E268" s="467"/>
      <c r="F268" s="516"/>
      <c r="G268" s="467"/>
      <c r="H268" s="516"/>
      <c r="I268" s="467"/>
      <c r="J268" s="349"/>
      <c r="K268" s="25"/>
    </row>
    <row r="269" spans="1:11" ht="22.5" customHeight="1" x14ac:dyDescent="0.3">
      <c r="A269" s="26" t="s">
        <v>115</v>
      </c>
      <c r="B269" s="516" t="s">
        <v>193</v>
      </c>
      <c r="C269" s="467"/>
      <c r="D269" s="517"/>
      <c r="E269" s="467"/>
      <c r="F269" s="516"/>
      <c r="G269" s="467"/>
      <c r="H269" s="516"/>
      <c r="I269" s="467"/>
      <c r="J269" s="349"/>
      <c r="K269" s="25"/>
    </row>
    <row r="270" spans="1:11" ht="22.5" customHeight="1" x14ac:dyDescent="0.3">
      <c r="A270" s="520" t="s">
        <v>116</v>
      </c>
      <c r="B270" s="466"/>
      <c r="C270" s="466"/>
      <c r="D270" s="466"/>
      <c r="E270" s="466"/>
      <c r="F270" s="466"/>
      <c r="G270" s="466"/>
      <c r="H270" s="466"/>
      <c r="I270" s="467"/>
      <c r="J270" s="349"/>
      <c r="K270" s="25"/>
    </row>
    <row r="271" spans="1:11" ht="22.5" customHeight="1" x14ac:dyDescent="0.3">
      <c r="A271" s="26" t="s">
        <v>117</v>
      </c>
      <c r="B271" s="518" t="s">
        <v>118</v>
      </c>
      <c r="C271" s="466"/>
      <c r="D271" s="467"/>
      <c r="E271" s="26" t="s">
        <v>119</v>
      </c>
      <c r="F271" s="515" t="s">
        <v>118</v>
      </c>
      <c r="G271" s="466"/>
      <c r="H271" s="466"/>
      <c r="I271" s="467"/>
      <c r="J271" s="349"/>
      <c r="K271" s="25"/>
    </row>
    <row r="272" spans="1:11" ht="22.5" customHeight="1" x14ac:dyDescent="0.3">
      <c r="A272" s="26" t="s">
        <v>120</v>
      </c>
      <c r="B272" s="518" t="s">
        <v>118</v>
      </c>
      <c r="C272" s="466"/>
      <c r="D272" s="466"/>
      <c r="E272" s="466"/>
      <c r="F272" s="466"/>
      <c r="G272" s="466"/>
      <c r="H272" s="466"/>
      <c r="I272" s="467"/>
      <c r="J272" s="349"/>
      <c r="K272" s="25"/>
    </row>
    <row r="273" spans="1:26" ht="22.5" customHeight="1" x14ac:dyDescent="0.3">
      <c r="A273" s="26" t="s">
        <v>121</v>
      </c>
      <c r="B273" s="518" t="s">
        <v>118</v>
      </c>
      <c r="C273" s="466"/>
      <c r="D273" s="466"/>
      <c r="E273" s="466"/>
      <c r="F273" s="466"/>
      <c r="G273" s="466"/>
      <c r="H273" s="466"/>
      <c r="I273" s="467"/>
      <c r="J273" s="349"/>
      <c r="K273" s="25"/>
    </row>
    <row r="274" spans="1:26" ht="22.5" customHeight="1" x14ac:dyDescent="0.3">
      <c r="A274" s="26" t="s">
        <v>122</v>
      </c>
      <c r="B274" s="536" t="s">
        <v>118</v>
      </c>
      <c r="C274" s="466"/>
      <c r="D274" s="467"/>
      <c r="E274" s="26" t="s">
        <v>123</v>
      </c>
      <c r="F274" s="536" t="s">
        <v>118</v>
      </c>
      <c r="G274" s="466"/>
      <c r="H274" s="466"/>
      <c r="I274" s="467"/>
      <c r="J274" s="349"/>
      <c r="K274" s="25"/>
    </row>
    <row r="275" spans="1:26" ht="22.5" customHeight="1" x14ac:dyDescent="0.3">
      <c r="A275" s="525" t="s">
        <v>124</v>
      </c>
      <c r="B275" s="467"/>
      <c r="C275" s="525" t="s">
        <v>125</v>
      </c>
      <c r="D275" s="467"/>
      <c r="E275" s="525" t="s">
        <v>126</v>
      </c>
      <c r="F275" s="466"/>
      <c r="G275" s="467"/>
      <c r="H275" s="525" t="s">
        <v>127</v>
      </c>
      <c r="I275" s="467"/>
      <c r="J275" s="349"/>
      <c r="K275" s="25"/>
    </row>
    <row r="276" spans="1:26" ht="37.5" customHeight="1" x14ac:dyDescent="0.3">
      <c r="A276" s="518" t="s">
        <v>128</v>
      </c>
      <c r="B276" s="467"/>
      <c r="C276" s="516" t="s">
        <v>178</v>
      </c>
      <c r="D276" s="467"/>
      <c r="E276" s="537" t="s">
        <v>205</v>
      </c>
      <c r="F276" s="466"/>
      <c r="G276" s="467"/>
      <c r="H276" s="535" t="s">
        <v>206</v>
      </c>
      <c r="I276" s="467"/>
      <c r="J276" s="349"/>
      <c r="K276" s="25"/>
    </row>
    <row r="277" spans="1:26" ht="22.5" customHeight="1" x14ac:dyDescent="0.3">
      <c r="A277" s="525" t="s">
        <v>132</v>
      </c>
      <c r="B277" s="466"/>
      <c r="C277" s="466"/>
      <c r="D277" s="466"/>
      <c r="E277" s="466"/>
      <c r="F277" s="466"/>
      <c r="G277" s="466"/>
      <c r="H277" s="466"/>
      <c r="I277" s="467"/>
      <c r="J277" s="349"/>
      <c r="K277" s="25"/>
    </row>
    <row r="278" spans="1:26" ht="22.5" customHeight="1" x14ac:dyDescent="0.3">
      <c r="A278" s="26" t="s">
        <v>133</v>
      </c>
      <c r="B278" s="520" t="s">
        <v>134</v>
      </c>
      <c r="C278" s="466"/>
      <c r="D278" s="466"/>
      <c r="E278" s="466"/>
      <c r="F278" s="466"/>
      <c r="G278" s="466"/>
      <c r="H278" s="467"/>
      <c r="I278" s="26" t="s">
        <v>135</v>
      </c>
      <c r="J278" s="349"/>
      <c r="K278" s="25"/>
    </row>
    <row r="279" spans="1:26" s="350" customFormat="1" ht="22.5" customHeight="1" x14ac:dyDescent="0.3">
      <c r="A279" s="363"/>
      <c r="B279" s="538"/>
      <c r="C279" s="487"/>
      <c r="D279" s="487"/>
      <c r="E279" s="487"/>
      <c r="F279" s="487"/>
      <c r="G279" s="487"/>
      <c r="H279" s="488"/>
      <c r="I279" s="364"/>
      <c r="J279" s="349"/>
      <c r="K279" s="349"/>
      <c r="L279" s="349"/>
      <c r="M279" s="349"/>
      <c r="N279" s="349"/>
      <c r="O279" s="349"/>
      <c r="P279" s="349"/>
      <c r="Q279" s="349"/>
      <c r="R279" s="349"/>
      <c r="S279" s="349"/>
      <c r="T279" s="349"/>
      <c r="U279" s="349"/>
      <c r="V279" s="349"/>
      <c r="W279" s="349"/>
      <c r="X279" s="349"/>
      <c r="Y279" s="349"/>
      <c r="Z279" s="349"/>
    </row>
    <row r="280" spans="1:26" s="350" customFormat="1" ht="19.5" customHeight="1" x14ac:dyDescent="0.3">
      <c r="A280" s="349"/>
      <c r="B280" s="349"/>
      <c r="C280" s="349"/>
      <c r="D280" s="349"/>
      <c r="E280" s="349"/>
      <c r="F280" s="349"/>
      <c r="G280" s="349"/>
      <c r="H280" s="349"/>
      <c r="I280" s="349"/>
      <c r="J280" s="349"/>
      <c r="K280" s="349"/>
      <c r="L280" s="349"/>
      <c r="M280" s="349"/>
      <c r="N280" s="349"/>
      <c r="O280" s="349"/>
      <c r="P280" s="349"/>
      <c r="Q280" s="349"/>
      <c r="R280" s="349"/>
      <c r="S280" s="349"/>
      <c r="T280" s="349"/>
      <c r="U280" s="349"/>
      <c r="V280" s="349"/>
      <c r="W280" s="349"/>
      <c r="X280" s="349"/>
      <c r="Y280" s="349"/>
      <c r="Z280" s="349"/>
    </row>
    <row r="281" spans="1:26" s="350" customFormat="1" ht="15.75" customHeight="1" x14ac:dyDescent="0.3">
      <c r="A281" s="349"/>
      <c r="B281" s="349"/>
      <c r="C281" s="349"/>
      <c r="D281" s="349"/>
      <c r="E281" s="349"/>
      <c r="F281" s="349"/>
      <c r="G281" s="349"/>
      <c r="H281" s="349"/>
      <c r="I281" s="349"/>
      <c r="J281" s="349"/>
      <c r="K281" s="349"/>
      <c r="L281" s="349"/>
      <c r="M281" s="349"/>
      <c r="N281" s="349"/>
      <c r="O281" s="349"/>
      <c r="P281" s="349"/>
      <c r="Q281" s="349"/>
      <c r="R281" s="349"/>
      <c r="S281" s="349"/>
      <c r="T281" s="349"/>
      <c r="U281" s="349"/>
      <c r="V281" s="349"/>
      <c r="W281" s="349"/>
      <c r="X281" s="349"/>
      <c r="Y281" s="349"/>
      <c r="Z281" s="349"/>
    </row>
    <row r="282" spans="1:26" s="350" customFormat="1" ht="15.75" customHeight="1" x14ac:dyDescent="0.3">
      <c r="A282" s="526" t="s">
        <v>0</v>
      </c>
      <c r="B282" s="527"/>
      <c r="C282" s="527"/>
      <c r="D282" s="527"/>
      <c r="E282" s="527"/>
      <c r="F282" s="527"/>
      <c r="G282" s="527"/>
      <c r="H282" s="527"/>
      <c r="I282" s="528"/>
      <c r="J282" s="349"/>
      <c r="K282" s="349"/>
      <c r="L282" s="349"/>
      <c r="M282" s="349"/>
      <c r="N282" s="349"/>
      <c r="O282" s="349"/>
      <c r="P282" s="349"/>
      <c r="Q282" s="349"/>
      <c r="R282" s="349"/>
      <c r="S282" s="349"/>
      <c r="T282" s="349"/>
      <c r="U282" s="349"/>
      <c r="V282" s="349"/>
      <c r="W282" s="349"/>
      <c r="X282" s="349"/>
      <c r="Y282" s="349"/>
      <c r="Z282" s="349"/>
    </row>
    <row r="283" spans="1:26" s="350" customFormat="1" ht="15.75" customHeight="1" x14ac:dyDescent="0.3">
      <c r="A283" s="539" t="s">
        <v>1</v>
      </c>
      <c r="B283" s="469"/>
      <c r="C283" s="469"/>
      <c r="D283" s="469"/>
      <c r="E283" s="469"/>
      <c r="F283" s="469"/>
      <c r="G283" s="469"/>
      <c r="H283" s="469"/>
      <c r="I283" s="540"/>
      <c r="J283" s="349"/>
      <c r="K283" s="349"/>
      <c r="L283" s="349"/>
      <c r="M283" s="349"/>
      <c r="N283" s="349"/>
      <c r="O283" s="349"/>
      <c r="P283" s="349"/>
      <c r="Q283" s="349"/>
      <c r="R283" s="349"/>
      <c r="S283" s="349"/>
      <c r="T283" s="349"/>
      <c r="U283" s="349"/>
      <c r="V283" s="349"/>
      <c r="W283" s="349"/>
      <c r="X283" s="349"/>
      <c r="Y283" s="349"/>
      <c r="Z283" s="349"/>
    </row>
    <row r="284" spans="1:26" s="350" customFormat="1" ht="15.75" customHeight="1" x14ac:dyDescent="0.3">
      <c r="A284" s="539" t="s">
        <v>43</v>
      </c>
      <c r="B284" s="469"/>
      <c r="C284" s="469"/>
      <c r="D284" s="469"/>
      <c r="E284" s="469"/>
      <c r="F284" s="469"/>
      <c r="G284" s="469"/>
      <c r="H284" s="469"/>
      <c r="I284" s="540"/>
      <c r="J284" s="349"/>
      <c r="K284" s="349"/>
      <c r="L284" s="349"/>
      <c r="M284" s="349"/>
      <c r="N284" s="349"/>
      <c r="O284" s="349"/>
      <c r="P284" s="349"/>
      <c r="Q284" s="349"/>
      <c r="R284" s="349"/>
      <c r="S284" s="349"/>
      <c r="T284" s="349"/>
      <c r="U284" s="349"/>
      <c r="V284" s="349"/>
      <c r="W284" s="349"/>
      <c r="X284" s="349"/>
      <c r="Y284" s="349"/>
      <c r="Z284" s="349"/>
    </row>
    <row r="285" spans="1:26" s="350" customFormat="1" ht="15.75" customHeight="1" x14ac:dyDescent="0.3">
      <c r="A285" s="362"/>
      <c r="B285" s="529" t="s">
        <v>44</v>
      </c>
      <c r="C285" s="530"/>
      <c r="D285" s="530"/>
      <c r="E285" s="531"/>
      <c r="F285" s="532" t="s">
        <v>45</v>
      </c>
      <c r="G285" s="530"/>
      <c r="H285" s="530"/>
      <c r="I285" s="533"/>
      <c r="J285" s="349"/>
      <c r="K285" s="349"/>
      <c r="L285" s="349"/>
      <c r="M285" s="349"/>
      <c r="N285" s="349"/>
      <c r="O285" s="349"/>
      <c r="P285" s="349"/>
      <c r="Q285" s="349"/>
      <c r="R285" s="349"/>
      <c r="S285" s="349"/>
      <c r="T285" s="349"/>
      <c r="U285" s="349"/>
      <c r="V285" s="349"/>
      <c r="W285" s="349"/>
      <c r="X285" s="349"/>
      <c r="Y285" s="349"/>
      <c r="Z285" s="349"/>
    </row>
    <row r="286" spans="1:26" ht="22.5" customHeight="1" x14ac:dyDescent="0.3">
      <c r="A286" s="520" t="s">
        <v>46</v>
      </c>
      <c r="B286" s="466"/>
      <c r="C286" s="466"/>
      <c r="D286" s="466"/>
      <c r="E286" s="466"/>
      <c r="F286" s="466"/>
      <c r="G286" s="466"/>
      <c r="H286" s="466"/>
      <c r="I286" s="467"/>
      <c r="J286" s="349"/>
      <c r="K286" s="25"/>
    </row>
    <row r="287" spans="1:26" ht="22.5" customHeight="1" x14ac:dyDescent="0.3">
      <c r="A287" s="520" t="s">
        <v>47</v>
      </c>
      <c r="B287" s="466"/>
      <c r="C287" s="466"/>
      <c r="D287" s="466"/>
      <c r="E287" s="466"/>
      <c r="F287" s="466"/>
      <c r="G287" s="466"/>
      <c r="H287" s="466"/>
      <c r="I287" s="467"/>
      <c r="J287" s="349"/>
      <c r="K287" s="25"/>
    </row>
    <row r="288" spans="1:26" ht="22.5" customHeight="1" x14ac:dyDescent="0.3">
      <c r="A288" s="26" t="s">
        <v>48</v>
      </c>
      <c r="B288" s="38">
        <v>282</v>
      </c>
      <c r="C288" s="520" t="s">
        <v>49</v>
      </c>
      <c r="D288" s="467"/>
      <c r="E288" s="534" t="s">
        <v>50</v>
      </c>
      <c r="F288" s="466"/>
      <c r="G288" s="467"/>
      <c r="H288" s="26" t="s">
        <v>51</v>
      </c>
      <c r="I288" s="28" t="s">
        <v>52</v>
      </c>
      <c r="J288" s="349"/>
      <c r="K288" s="25"/>
    </row>
    <row r="289" spans="1:11" ht="22.5" customHeight="1" x14ac:dyDescent="0.3">
      <c r="A289" s="26" t="s">
        <v>53</v>
      </c>
      <c r="B289" s="515" t="s">
        <v>54</v>
      </c>
      <c r="C289" s="466"/>
      <c r="D289" s="467"/>
      <c r="E289" s="520" t="s">
        <v>55</v>
      </c>
      <c r="F289" s="467"/>
      <c r="G289" s="519" t="s">
        <v>144</v>
      </c>
      <c r="H289" s="466"/>
      <c r="I289" s="467"/>
      <c r="J289" s="349"/>
      <c r="K289" s="25"/>
    </row>
    <row r="290" spans="1:11" ht="52.5" customHeight="1" x14ac:dyDescent="0.3">
      <c r="A290" s="26" t="s">
        <v>57</v>
      </c>
      <c r="B290" s="515" t="s">
        <v>207</v>
      </c>
      <c r="C290" s="466"/>
      <c r="D290" s="466"/>
      <c r="E290" s="466"/>
      <c r="F290" s="466"/>
      <c r="G290" s="466"/>
      <c r="H290" s="466"/>
      <c r="I290" s="467"/>
      <c r="J290" s="349"/>
      <c r="K290" s="25"/>
    </row>
    <row r="291" spans="1:11" ht="22.5" customHeight="1" x14ac:dyDescent="0.3">
      <c r="A291" s="26" t="s">
        <v>59</v>
      </c>
      <c r="B291" s="515" t="s">
        <v>208</v>
      </c>
      <c r="C291" s="466"/>
      <c r="D291" s="466"/>
      <c r="E291" s="466"/>
      <c r="F291" s="466"/>
      <c r="G291" s="466"/>
      <c r="H291" s="466"/>
      <c r="I291" s="467"/>
      <c r="J291" s="349"/>
      <c r="K291" s="25"/>
    </row>
    <row r="292" spans="1:11" ht="22.5" customHeight="1" x14ac:dyDescent="0.3">
      <c r="A292" s="26" t="s">
        <v>61</v>
      </c>
      <c r="B292" s="29" t="s">
        <v>62</v>
      </c>
      <c r="C292" s="29" t="s">
        <v>63</v>
      </c>
      <c r="D292" s="29" t="s">
        <v>64</v>
      </c>
      <c r="E292" s="522" t="s">
        <v>65</v>
      </c>
      <c r="F292" s="511"/>
      <c r="G292" s="523" t="s">
        <v>66</v>
      </c>
      <c r="H292" s="523" t="s">
        <v>147</v>
      </c>
      <c r="I292" s="523" t="s">
        <v>68</v>
      </c>
      <c r="J292" s="349"/>
      <c r="K292" s="25"/>
    </row>
    <row r="293" spans="1:11" ht="22.5" customHeight="1" x14ac:dyDescent="0.3">
      <c r="A293" s="26" t="s">
        <v>69</v>
      </c>
      <c r="B293" s="29" t="s">
        <v>70</v>
      </c>
      <c r="C293" s="29" t="s">
        <v>62</v>
      </c>
      <c r="D293" s="29" t="s">
        <v>68</v>
      </c>
      <c r="E293" s="512"/>
      <c r="F293" s="514"/>
      <c r="G293" s="524"/>
      <c r="H293" s="524"/>
      <c r="I293" s="524"/>
      <c r="J293" s="349"/>
      <c r="K293" s="25"/>
    </row>
    <row r="294" spans="1:11" ht="22.5" customHeight="1" x14ac:dyDescent="0.3">
      <c r="A294" s="26" t="s">
        <v>71</v>
      </c>
      <c r="B294" s="43">
        <v>9000</v>
      </c>
      <c r="C294" s="26" t="s">
        <v>72</v>
      </c>
      <c r="D294" s="44">
        <v>2112</v>
      </c>
      <c r="E294" s="520" t="s">
        <v>74</v>
      </c>
      <c r="F294" s="467"/>
      <c r="G294" s="518" t="s">
        <v>192</v>
      </c>
      <c r="H294" s="466"/>
      <c r="I294" s="467"/>
      <c r="J294" s="349"/>
      <c r="K294" s="25"/>
    </row>
    <row r="295" spans="1:11" ht="22.5" customHeight="1" x14ac:dyDescent="0.3">
      <c r="A295" s="520" t="s">
        <v>75</v>
      </c>
      <c r="B295" s="466"/>
      <c r="C295" s="466"/>
      <c r="D295" s="466"/>
      <c r="E295" s="466"/>
      <c r="F295" s="466"/>
      <c r="G295" s="466"/>
      <c r="H295" s="466"/>
      <c r="I295" s="467"/>
      <c r="J295" s="349"/>
      <c r="K295" s="25"/>
    </row>
    <row r="296" spans="1:11" ht="22.5" customHeight="1" x14ac:dyDescent="0.3">
      <c r="A296" s="26" t="s">
        <v>76</v>
      </c>
      <c r="B296" s="516" t="s">
        <v>209</v>
      </c>
      <c r="C296" s="467"/>
      <c r="D296" s="45" t="s">
        <v>78</v>
      </c>
      <c r="E296" s="521" t="s">
        <v>162</v>
      </c>
      <c r="F296" s="511"/>
      <c r="G296" s="45" t="s">
        <v>80</v>
      </c>
      <c r="H296" s="521" t="s">
        <v>73</v>
      </c>
      <c r="I296" s="511"/>
      <c r="J296" s="349"/>
      <c r="K296" s="25"/>
    </row>
    <row r="297" spans="1:11" ht="22.5" customHeight="1" x14ac:dyDescent="0.3">
      <c r="A297" s="46" t="s">
        <v>81</v>
      </c>
      <c r="B297" s="516" t="s">
        <v>109</v>
      </c>
      <c r="C297" s="466"/>
      <c r="D297" s="466"/>
      <c r="E297" s="466"/>
      <c r="F297" s="466"/>
      <c r="G297" s="466"/>
      <c r="H297" s="466"/>
      <c r="I297" s="467"/>
      <c r="J297" s="349"/>
      <c r="K297" s="25"/>
    </row>
    <row r="298" spans="1:11" ht="22.5" customHeight="1" x14ac:dyDescent="0.3">
      <c r="A298" s="26" t="s">
        <v>83</v>
      </c>
      <c r="B298" s="47" t="s">
        <v>84</v>
      </c>
      <c r="C298" s="48" t="s">
        <v>85</v>
      </c>
      <c r="D298" s="33" t="s">
        <v>86</v>
      </c>
      <c r="E298" s="542" t="s">
        <v>87</v>
      </c>
      <c r="F298" s="543"/>
      <c r="G298" s="49" t="s">
        <v>196</v>
      </c>
      <c r="H298" s="48" t="s">
        <v>89</v>
      </c>
      <c r="I298" s="50">
        <v>9230</v>
      </c>
      <c r="J298" s="349"/>
      <c r="K298" s="25"/>
    </row>
    <row r="299" spans="1:11" ht="22.5" customHeight="1" x14ac:dyDescent="0.3">
      <c r="A299" s="26" t="s">
        <v>90</v>
      </c>
      <c r="B299" s="516" t="s">
        <v>210</v>
      </c>
      <c r="C299" s="466"/>
      <c r="D299" s="466"/>
      <c r="E299" s="466"/>
      <c r="F299" s="466"/>
      <c r="G299" s="466"/>
      <c r="H299" s="466"/>
      <c r="I299" s="467"/>
      <c r="J299" s="349"/>
      <c r="K299" s="25"/>
    </row>
    <row r="300" spans="1:11" ht="22.5" customHeight="1" x14ac:dyDescent="0.3">
      <c r="A300" s="26" t="s">
        <v>92</v>
      </c>
      <c r="B300" s="516" t="s">
        <v>211</v>
      </c>
      <c r="C300" s="466"/>
      <c r="D300" s="467"/>
      <c r="E300" s="520" t="s">
        <v>94</v>
      </c>
      <c r="F300" s="467"/>
      <c r="G300" s="516" t="s">
        <v>95</v>
      </c>
      <c r="H300" s="466"/>
      <c r="I300" s="467"/>
      <c r="J300" s="349"/>
      <c r="K300" s="25"/>
    </row>
    <row r="301" spans="1:11" ht="22.5" customHeight="1" x14ac:dyDescent="0.3">
      <c r="A301" s="520" t="s">
        <v>96</v>
      </c>
      <c r="B301" s="466"/>
      <c r="C301" s="466"/>
      <c r="D301" s="466"/>
      <c r="E301" s="466"/>
      <c r="F301" s="466"/>
      <c r="G301" s="466"/>
      <c r="H301" s="466"/>
      <c r="I301" s="467"/>
      <c r="J301" s="349"/>
      <c r="K301" s="25"/>
    </row>
    <row r="302" spans="1:11" ht="22.5" customHeight="1" x14ac:dyDescent="0.3">
      <c r="A302" s="26" t="s">
        <v>97</v>
      </c>
      <c r="B302" s="516" t="s">
        <v>212</v>
      </c>
      <c r="C302" s="466"/>
      <c r="D302" s="466"/>
      <c r="E302" s="466"/>
      <c r="F302" s="466"/>
      <c r="G302" s="466"/>
      <c r="H302" s="466"/>
      <c r="I302" s="467"/>
      <c r="J302" s="349"/>
      <c r="K302" s="25"/>
    </row>
    <row r="303" spans="1:11" ht="22.5" customHeight="1" x14ac:dyDescent="0.3">
      <c r="A303" s="26" t="s">
        <v>99</v>
      </c>
      <c r="B303" s="520" t="s">
        <v>100</v>
      </c>
      <c r="C303" s="467"/>
      <c r="D303" s="520" t="s">
        <v>101</v>
      </c>
      <c r="E303" s="467"/>
      <c r="F303" s="520" t="s">
        <v>102</v>
      </c>
      <c r="G303" s="467"/>
      <c r="H303" s="520" t="s">
        <v>103</v>
      </c>
      <c r="I303" s="467"/>
      <c r="J303" s="349"/>
      <c r="K303" s="25"/>
    </row>
    <row r="304" spans="1:11" ht="22.5" customHeight="1" x14ac:dyDescent="0.3">
      <c r="A304" s="26" t="s">
        <v>104</v>
      </c>
      <c r="B304" s="516" t="s">
        <v>213</v>
      </c>
      <c r="C304" s="467"/>
      <c r="D304" s="516" t="s">
        <v>214</v>
      </c>
      <c r="E304" s="467"/>
      <c r="F304" s="516"/>
      <c r="G304" s="467"/>
      <c r="H304" s="516"/>
      <c r="I304" s="467"/>
      <c r="J304" s="349"/>
      <c r="K304" s="25"/>
    </row>
    <row r="305" spans="1:26" ht="22.5" customHeight="1" x14ac:dyDescent="0.3">
      <c r="A305" s="26" t="s">
        <v>108</v>
      </c>
      <c r="B305" s="517" t="s">
        <v>203</v>
      </c>
      <c r="C305" s="467"/>
      <c r="D305" s="517" t="s">
        <v>203</v>
      </c>
      <c r="E305" s="467"/>
      <c r="F305" s="516"/>
      <c r="G305" s="467"/>
      <c r="H305" s="516"/>
      <c r="I305" s="467"/>
      <c r="J305" s="349"/>
      <c r="K305" s="25"/>
    </row>
    <row r="306" spans="1:26" ht="22.5" customHeight="1" x14ac:dyDescent="0.3">
      <c r="A306" s="26" t="s">
        <v>110</v>
      </c>
      <c r="B306" s="517" t="s">
        <v>203</v>
      </c>
      <c r="C306" s="467"/>
      <c r="D306" s="517" t="s">
        <v>203</v>
      </c>
      <c r="E306" s="467"/>
      <c r="F306" s="516"/>
      <c r="G306" s="467"/>
      <c r="H306" s="516"/>
      <c r="I306" s="467"/>
      <c r="J306" s="349"/>
      <c r="K306" s="25"/>
    </row>
    <row r="307" spans="1:26" ht="22.5" customHeight="1" x14ac:dyDescent="0.3">
      <c r="A307" s="26" t="s">
        <v>111</v>
      </c>
      <c r="B307" s="516" t="s">
        <v>204</v>
      </c>
      <c r="C307" s="467"/>
      <c r="D307" s="516" t="s">
        <v>204</v>
      </c>
      <c r="E307" s="467"/>
      <c r="F307" s="516"/>
      <c r="G307" s="467"/>
      <c r="H307" s="516"/>
      <c r="I307" s="467"/>
      <c r="J307" s="349"/>
      <c r="K307" s="25"/>
    </row>
    <row r="308" spans="1:26" ht="22.5" customHeight="1" x14ac:dyDescent="0.3">
      <c r="A308" s="26" t="s">
        <v>113</v>
      </c>
      <c r="B308" s="516" t="s">
        <v>209</v>
      </c>
      <c r="C308" s="467"/>
      <c r="D308" s="516" t="s">
        <v>215</v>
      </c>
      <c r="E308" s="467"/>
      <c r="F308" s="516"/>
      <c r="G308" s="467"/>
      <c r="H308" s="516"/>
      <c r="I308" s="467"/>
      <c r="J308" s="349"/>
      <c r="K308" s="25"/>
    </row>
    <row r="309" spans="1:26" ht="22.5" customHeight="1" x14ac:dyDescent="0.3">
      <c r="A309" s="26" t="s">
        <v>115</v>
      </c>
      <c r="B309" s="516" t="s">
        <v>216</v>
      </c>
      <c r="C309" s="467"/>
      <c r="D309" s="516" t="s">
        <v>217</v>
      </c>
      <c r="E309" s="467"/>
      <c r="F309" s="516"/>
      <c r="G309" s="467"/>
      <c r="H309" s="516"/>
      <c r="I309" s="467"/>
      <c r="J309" s="349"/>
      <c r="K309" s="25"/>
    </row>
    <row r="310" spans="1:26" ht="22.5" customHeight="1" x14ac:dyDescent="0.3">
      <c r="A310" s="520" t="s">
        <v>116</v>
      </c>
      <c r="B310" s="466"/>
      <c r="C310" s="466"/>
      <c r="D310" s="466"/>
      <c r="E310" s="466"/>
      <c r="F310" s="466"/>
      <c r="G310" s="466"/>
      <c r="H310" s="466"/>
      <c r="I310" s="467"/>
      <c r="J310" s="349"/>
      <c r="K310" s="25"/>
    </row>
    <row r="311" spans="1:26" ht="22.5" customHeight="1" x14ac:dyDescent="0.3">
      <c r="A311" s="26" t="s">
        <v>117</v>
      </c>
      <c r="B311" s="518" t="s">
        <v>118</v>
      </c>
      <c r="C311" s="466"/>
      <c r="D311" s="467"/>
      <c r="E311" s="26" t="s">
        <v>119</v>
      </c>
      <c r="F311" s="515" t="s">
        <v>118</v>
      </c>
      <c r="G311" s="466"/>
      <c r="H311" s="466"/>
      <c r="I311" s="467"/>
      <c r="J311" s="349"/>
      <c r="K311" s="25"/>
    </row>
    <row r="312" spans="1:26" ht="22.5" customHeight="1" x14ac:dyDescent="0.3">
      <c r="A312" s="26" t="s">
        <v>120</v>
      </c>
      <c r="B312" s="518" t="s">
        <v>118</v>
      </c>
      <c r="C312" s="466"/>
      <c r="D312" s="466"/>
      <c r="E312" s="466"/>
      <c r="F312" s="466"/>
      <c r="G312" s="466"/>
      <c r="H312" s="466"/>
      <c r="I312" s="467"/>
      <c r="J312" s="349"/>
      <c r="K312" s="25"/>
    </row>
    <row r="313" spans="1:26" ht="22.5" customHeight="1" x14ac:dyDescent="0.3">
      <c r="A313" s="26" t="s">
        <v>121</v>
      </c>
      <c r="B313" s="518" t="s">
        <v>118</v>
      </c>
      <c r="C313" s="466"/>
      <c r="D313" s="466"/>
      <c r="E313" s="466"/>
      <c r="F313" s="466"/>
      <c r="G313" s="466"/>
      <c r="H313" s="466"/>
      <c r="I313" s="467"/>
      <c r="J313" s="349"/>
      <c r="K313" s="25"/>
    </row>
    <row r="314" spans="1:26" ht="22.5" customHeight="1" x14ac:dyDescent="0.3">
      <c r="A314" s="26" t="s">
        <v>122</v>
      </c>
      <c r="B314" s="536" t="s">
        <v>118</v>
      </c>
      <c r="C314" s="466"/>
      <c r="D314" s="467"/>
      <c r="E314" s="26" t="s">
        <v>123</v>
      </c>
      <c r="F314" s="536" t="s">
        <v>118</v>
      </c>
      <c r="G314" s="466"/>
      <c r="H314" s="466"/>
      <c r="I314" s="467"/>
      <c r="J314" s="349"/>
      <c r="K314" s="25"/>
    </row>
    <row r="315" spans="1:26" ht="22.5" customHeight="1" x14ac:dyDescent="0.3">
      <c r="A315" s="525" t="s">
        <v>124</v>
      </c>
      <c r="B315" s="467"/>
      <c r="C315" s="525" t="s">
        <v>125</v>
      </c>
      <c r="D315" s="467"/>
      <c r="E315" s="525" t="s">
        <v>126</v>
      </c>
      <c r="F315" s="466"/>
      <c r="G315" s="467"/>
      <c r="H315" s="525" t="s">
        <v>127</v>
      </c>
      <c r="I315" s="467"/>
      <c r="J315" s="349"/>
      <c r="K315" s="25"/>
    </row>
    <row r="316" spans="1:26" ht="22.5" customHeight="1" x14ac:dyDescent="0.3">
      <c r="A316" s="518" t="s">
        <v>128</v>
      </c>
      <c r="B316" s="467"/>
      <c r="C316" s="537" t="s">
        <v>156</v>
      </c>
      <c r="D316" s="467"/>
      <c r="E316" s="516" t="s">
        <v>157</v>
      </c>
      <c r="F316" s="466"/>
      <c r="G316" s="467"/>
      <c r="H316" s="535" t="s">
        <v>218</v>
      </c>
      <c r="I316" s="467"/>
      <c r="J316" s="349"/>
      <c r="K316" s="25"/>
    </row>
    <row r="317" spans="1:26" ht="22.5" customHeight="1" x14ac:dyDescent="0.3">
      <c r="A317" s="525" t="s">
        <v>132</v>
      </c>
      <c r="B317" s="466"/>
      <c r="C317" s="466"/>
      <c r="D317" s="466"/>
      <c r="E317" s="466"/>
      <c r="F317" s="466"/>
      <c r="G317" s="466"/>
      <c r="H317" s="466"/>
      <c r="I317" s="467"/>
      <c r="J317" s="349"/>
      <c r="K317" s="25"/>
    </row>
    <row r="318" spans="1:26" ht="38.25" customHeight="1" x14ac:dyDescent="0.3">
      <c r="A318" s="26" t="s">
        <v>133</v>
      </c>
      <c r="B318" s="520" t="s">
        <v>134</v>
      </c>
      <c r="C318" s="466"/>
      <c r="D318" s="466"/>
      <c r="E318" s="466"/>
      <c r="F318" s="466"/>
      <c r="G318" s="466"/>
      <c r="H318" s="467"/>
      <c r="I318" s="26" t="s">
        <v>135</v>
      </c>
      <c r="J318" s="349"/>
      <c r="K318" s="25"/>
    </row>
    <row r="319" spans="1:26" s="350" customFormat="1" ht="15.75" customHeight="1" x14ac:dyDescent="0.3">
      <c r="A319" s="363"/>
      <c r="B319" s="538"/>
      <c r="C319" s="487"/>
      <c r="D319" s="487"/>
      <c r="E319" s="487"/>
      <c r="F319" s="487"/>
      <c r="G319" s="487"/>
      <c r="H319" s="488"/>
      <c r="I319" s="364"/>
      <c r="J319" s="349"/>
      <c r="K319" s="349"/>
      <c r="L319" s="349"/>
      <c r="M319" s="349"/>
      <c r="N319" s="349"/>
      <c r="O319" s="349"/>
      <c r="P319" s="349"/>
      <c r="Q319" s="349"/>
      <c r="R319" s="349"/>
      <c r="S319" s="349"/>
      <c r="T319" s="349"/>
      <c r="U319" s="349"/>
      <c r="V319" s="349"/>
      <c r="W319" s="349"/>
      <c r="X319" s="349"/>
      <c r="Y319" s="349"/>
      <c r="Z319" s="349"/>
    </row>
    <row r="320" spans="1:26" s="350" customFormat="1" ht="15.75" customHeight="1" x14ac:dyDescent="0.3">
      <c r="A320" s="349"/>
      <c r="B320" s="349"/>
      <c r="C320" s="349"/>
      <c r="D320" s="349"/>
      <c r="E320" s="349"/>
      <c r="F320" s="349"/>
      <c r="G320" s="349"/>
      <c r="H320" s="349"/>
      <c r="I320" s="349"/>
      <c r="J320" s="349"/>
      <c r="K320" s="349"/>
      <c r="L320" s="349"/>
      <c r="M320" s="349"/>
      <c r="N320" s="349"/>
      <c r="O320" s="349"/>
      <c r="P320" s="349"/>
      <c r="Q320" s="349"/>
      <c r="R320" s="349"/>
      <c r="S320" s="349"/>
      <c r="T320" s="349"/>
      <c r="U320" s="349"/>
      <c r="V320" s="349"/>
      <c r="W320" s="349"/>
      <c r="X320" s="349"/>
      <c r="Y320" s="349"/>
      <c r="Z320" s="349"/>
    </row>
    <row r="321" spans="1:26" s="350" customFormat="1" ht="15.75" customHeight="1" x14ac:dyDescent="0.3">
      <c r="A321" s="349"/>
      <c r="B321" s="349"/>
      <c r="C321" s="349"/>
      <c r="D321" s="349"/>
      <c r="E321" s="349"/>
      <c r="F321" s="349"/>
      <c r="G321" s="349"/>
      <c r="H321" s="349"/>
      <c r="I321" s="349"/>
      <c r="J321" s="349"/>
      <c r="K321" s="349"/>
      <c r="L321" s="349"/>
      <c r="M321" s="349"/>
      <c r="N321" s="349"/>
      <c r="O321" s="349"/>
      <c r="P321" s="349"/>
      <c r="Q321" s="349"/>
      <c r="R321" s="349"/>
      <c r="S321" s="349"/>
      <c r="T321" s="349"/>
      <c r="U321" s="349"/>
      <c r="V321" s="349"/>
      <c r="W321" s="349"/>
      <c r="X321" s="349"/>
      <c r="Y321" s="349"/>
      <c r="Z321" s="349"/>
    </row>
    <row r="322" spans="1:26" s="350" customFormat="1" ht="15.75" customHeight="1" x14ac:dyDescent="0.3">
      <c r="A322" s="526" t="s">
        <v>0</v>
      </c>
      <c r="B322" s="527"/>
      <c r="C322" s="527"/>
      <c r="D322" s="527"/>
      <c r="E322" s="527"/>
      <c r="F322" s="527"/>
      <c r="G322" s="527"/>
      <c r="H322" s="527"/>
      <c r="I322" s="528"/>
      <c r="J322" s="349"/>
      <c r="K322" s="349"/>
      <c r="L322" s="349"/>
      <c r="M322" s="349"/>
      <c r="N322" s="349"/>
      <c r="O322" s="349"/>
      <c r="P322" s="349"/>
      <c r="Q322" s="349"/>
      <c r="R322" s="349"/>
      <c r="S322" s="349"/>
      <c r="T322" s="349"/>
      <c r="U322" s="349"/>
      <c r="V322" s="349"/>
      <c r="W322" s="349"/>
      <c r="X322" s="349"/>
      <c r="Y322" s="349"/>
      <c r="Z322" s="349"/>
    </row>
    <row r="323" spans="1:26" s="350" customFormat="1" ht="15.75" customHeight="1" x14ac:dyDescent="0.3">
      <c r="A323" s="539" t="s">
        <v>1</v>
      </c>
      <c r="B323" s="469"/>
      <c r="C323" s="469"/>
      <c r="D323" s="469"/>
      <c r="E323" s="469"/>
      <c r="F323" s="469"/>
      <c r="G323" s="469"/>
      <c r="H323" s="469"/>
      <c r="I323" s="540"/>
      <c r="J323" s="349"/>
      <c r="K323" s="349"/>
      <c r="L323" s="349"/>
      <c r="M323" s="349"/>
      <c r="N323" s="349"/>
      <c r="O323" s="349"/>
      <c r="P323" s="349"/>
      <c r="Q323" s="349"/>
      <c r="R323" s="349"/>
      <c r="S323" s="349"/>
      <c r="T323" s="349"/>
      <c r="U323" s="349"/>
      <c r="V323" s="349"/>
      <c r="W323" s="349"/>
      <c r="X323" s="349"/>
      <c r="Y323" s="349"/>
      <c r="Z323" s="349"/>
    </row>
    <row r="324" spans="1:26" s="350" customFormat="1" ht="15.75" customHeight="1" x14ac:dyDescent="0.3">
      <c r="A324" s="539" t="s">
        <v>43</v>
      </c>
      <c r="B324" s="469"/>
      <c r="C324" s="469"/>
      <c r="D324" s="469"/>
      <c r="E324" s="469"/>
      <c r="F324" s="469"/>
      <c r="G324" s="469"/>
      <c r="H324" s="469"/>
      <c r="I324" s="540"/>
      <c r="J324" s="349"/>
      <c r="K324" s="349"/>
      <c r="L324" s="349"/>
      <c r="M324" s="349"/>
      <c r="N324" s="349"/>
      <c r="O324" s="349"/>
      <c r="P324" s="349"/>
      <c r="Q324" s="349"/>
      <c r="R324" s="349"/>
      <c r="S324" s="349"/>
      <c r="T324" s="349"/>
      <c r="U324" s="349"/>
      <c r="V324" s="349"/>
      <c r="W324" s="349"/>
      <c r="X324" s="349"/>
      <c r="Y324" s="349"/>
      <c r="Z324" s="349"/>
    </row>
    <row r="325" spans="1:26" s="350" customFormat="1" ht="15.75" customHeight="1" x14ac:dyDescent="0.3">
      <c r="A325" s="362"/>
      <c r="B325" s="529" t="s">
        <v>44</v>
      </c>
      <c r="C325" s="530"/>
      <c r="D325" s="530"/>
      <c r="E325" s="531"/>
      <c r="F325" s="532" t="s">
        <v>45</v>
      </c>
      <c r="G325" s="530"/>
      <c r="H325" s="530"/>
      <c r="I325" s="533"/>
      <c r="J325" s="349"/>
      <c r="K325" s="349"/>
      <c r="L325" s="349"/>
      <c r="M325" s="349"/>
      <c r="N325" s="349"/>
      <c r="O325" s="349"/>
      <c r="P325" s="349"/>
      <c r="Q325" s="349"/>
      <c r="R325" s="349"/>
      <c r="S325" s="349"/>
      <c r="T325" s="349"/>
      <c r="U325" s="349"/>
      <c r="V325" s="349"/>
      <c r="W325" s="349"/>
      <c r="X325" s="349"/>
      <c r="Y325" s="349"/>
      <c r="Z325" s="349"/>
    </row>
    <row r="326" spans="1:26" ht="15.75" customHeight="1" x14ac:dyDescent="0.3">
      <c r="A326" s="520" t="s">
        <v>46</v>
      </c>
      <c r="B326" s="466"/>
      <c r="C326" s="466"/>
      <c r="D326" s="466"/>
      <c r="E326" s="466"/>
      <c r="F326" s="466"/>
      <c r="G326" s="466"/>
      <c r="H326" s="466"/>
      <c r="I326" s="467"/>
      <c r="J326" s="349"/>
      <c r="K326" s="25"/>
    </row>
    <row r="327" spans="1:26" ht="15.75" customHeight="1" x14ac:dyDescent="0.3">
      <c r="A327" s="520" t="s">
        <v>47</v>
      </c>
      <c r="B327" s="466"/>
      <c r="C327" s="466"/>
      <c r="D327" s="466"/>
      <c r="E327" s="466"/>
      <c r="F327" s="466"/>
      <c r="G327" s="466"/>
      <c r="H327" s="466"/>
      <c r="I327" s="467"/>
      <c r="J327" s="349"/>
      <c r="K327" s="25"/>
    </row>
    <row r="328" spans="1:26" ht="25.5" customHeight="1" x14ac:dyDescent="0.3">
      <c r="A328" s="26" t="s">
        <v>48</v>
      </c>
      <c r="B328" s="38">
        <v>642</v>
      </c>
      <c r="C328" s="520" t="s">
        <v>49</v>
      </c>
      <c r="D328" s="467"/>
      <c r="E328" s="534" t="s">
        <v>50</v>
      </c>
      <c r="F328" s="466"/>
      <c r="G328" s="467"/>
      <c r="H328" s="26" t="s">
        <v>51</v>
      </c>
      <c r="I328" s="28" t="s">
        <v>52</v>
      </c>
      <c r="J328" s="349"/>
      <c r="K328" s="25"/>
    </row>
    <row r="329" spans="1:26" ht="20.25" customHeight="1" x14ac:dyDescent="0.3">
      <c r="A329" s="26" t="s">
        <v>53</v>
      </c>
      <c r="B329" s="515" t="s">
        <v>54</v>
      </c>
      <c r="C329" s="466"/>
      <c r="D329" s="467"/>
      <c r="E329" s="520" t="s">
        <v>55</v>
      </c>
      <c r="F329" s="467"/>
      <c r="G329" s="519" t="s">
        <v>144</v>
      </c>
      <c r="H329" s="466"/>
      <c r="I329" s="467"/>
      <c r="J329" s="349"/>
      <c r="K329" s="25"/>
    </row>
    <row r="330" spans="1:26" ht="37.5" customHeight="1" x14ac:dyDescent="0.3">
      <c r="A330" s="26" t="s">
        <v>57</v>
      </c>
      <c r="B330" s="515" t="s">
        <v>219</v>
      </c>
      <c r="C330" s="466"/>
      <c r="D330" s="466"/>
      <c r="E330" s="466"/>
      <c r="F330" s="466"/>
      <c r="G330" s="466"/>
      <c r="H330" s="466"/>
      <c r="I330" s="467"/>
      <c r="J330" s="349"/>
      <c r="K330" s="25"/>
    </row>
    <row r="331" spans="1:26" ht="21" customHeight="1" x14ac:dyDescent="0.3">
      <c r="A331" s="26" t="s">
        <v>59</v>
      </c>
      <c r="B331" s="515" t="s">
        <v>220</v>
      </c>
      <c r="C331" s="466"/>
      <c r="D331" s="466"/>
      <c r="E331" s="466"/>
      <c r="F331" s="466"/>
      <c r="G331" s="466"/>
      <c r="H331" s="466"/>
      <c r="I331" s="467"/>
      <c r="J331" s="349"/>
      <c r="K331" s="25"/>
    </row>
    <row r="332" spans="1:26" ht="21" customHeight="1" x14ac:dyDescent="0.3">
      <c r="A332" s="26" t="s">
        <v>61</v>
      </c>
      <c r="B332" s="29" t="s">
        <v>62</v>
      </c>
      <c r="C332" s="29" t="s">
        <v>63</v>
      </c>
      <c r="D332" s="29" t="s">
        <v>64</v>
      </c>
      <c r="E332" s="522" t="s">
        <v>65</v>
      </c>
      <c r="F332" s="511"/>
      <c r="G332" s="523" t="s">
        <v>66</v>
      </c>
      <c r="H332" s="523" t="s">
        <v>147</v>
      </c>
      <c r="I332" s="523" t="s">
        <v>68</v>
      </c>
      <c r="J332" s="349"/>
      <c r="K332" s="25"/>
    </row>
    <row r="333" spans="1:26" ht="21" customHeight="1" x14ac:dyDescent="0.3">
      <c r="A333" s="26" t="s">
        <v>69</v>
      </c>
      <c r="B333" s="29" t="s">
        <v>70</v>
      </c>
      <c r="C333" s="29" t="s">
        <v>62</v>
      </c>
      <c r="D333" s="29" t="s">
        <v>68</v>
      </c>
      <c r="E333" s="512"/>
      <c r="F333" s="514"/>
      <c r="G333" s="524"/>
      <c r="H333" s="524"/>
      <c r="I333" s="524"/>
      <c r="J333" s="349"/>
      <c r="K333" s="25"/>
    </row>
    <row r="334" spans="1:26" ht="21" customHeight="1" x14ac:dyDescent="0.3">
      <c r="A334" s="26" t="s">
        <v>71</v>
      </c>
      <c r="B334" s="43">
        <v>5</v>
      </c>
      <c r="C334" s="26" t="s">
        <v>72</v>
      </c>
      <c r="D334" s="44" t="s">
        <v>73</v>
      </c>
      <c r="E334" s="520" t="s">
        <v>74</v>
      </c>
      <c r="F334" s="467"/>
      <c r="G334" s="536" t="s">
        <v>73</v>
      </c>
      <c r="H334" s="466"/>
      <c r="I334" s="467"/>
      <c r="J334" s="349"/>
      <c r="K334" s="25"/>
    </row>
    <row r="335" spans="1:26" ht="21" customHeight="1" x14ac:dyDescent="0.3">
      <c r="A335" s="520" t="s">
        <v>75</v>
      </c>
      <c r="B335" s="466"/>
      <c r="C335" s="466"/>
      <c r="D335" s="466"/>
      <c r="E335" s="466"/>
      <c r="F335" s="466"/>
      <c r="G335" s="466"/>
      <c r="H335" s="466"/>
      <c r="I335" s="467"/>
      <c r="J335" s="349"/>
      <c r="K335" s="25"/>
    </row>
    <row r="336" spans="1:26" ht="21" customHeight="1" x14ac:dyDescent="0.3">
      <c r="A336" s="26" t="s">
        <v>76</v>
      </c>
      <c r="B336" s="516" t="s">
        <v>221</v>
      </c>
      <c r="C336" s="467"/>
      <c r="D336" s="45" t="s">
        <v>78</v>
      </c>
      <c r="E336" s="521" t="s">
        <v>222</v>
      </c>
      <c r="F336" s="511"/>
      <c r="G336" s="45" t="s">
        <v>80</v>
      </c>
      <c r="H336" s="521" t="s">
        <v>73</v>
      </c>
      <c r="I336" s="511"/>
      <c r="J336" s="349"/>
      <c r="K336" s="25"/>
    </row>
    <row r="337" spans="1:11" ht="21" customHeight="1" x14ac:dyDescent="0.3">
      <c r="A337" s="46" t="s">
        <v>81</v>
      </c>
      <c r="B337" s="516" t="s">
        <v>223</v>
      </c>
      <c r="C337" s="466"/>
      <c r="D337" s="466"/>
      <c r="E337" s="466"/>
      <c r="F337" s="466"/>
      <c r="G337" s="466"/>
      <c r="H337" s="466"/>
      <c r="I337" s="467"/>
      <c r="J337" s="349"/>
      <c r="K337" s="25"/>
    </row>
    <row r="338" spans="1:11" ht="21" customHeight="1" x14ac:dyDescent="0.3">
      <c r="A338" s="26" t="s">
        <v>83</v>
      </c>
      <c r="B338" s="47" t="s">
        <v>84</v>
      </c>
      <c r="C338" s="48" t="s">
        <v>85</v>
      </c>
      <c r="D338" s="33" t="s">
        <v>86</v>
      </c>
      <c r="E338" s="542" t="s">
        <v>87</v>
      </c>
      <c r="F338" s="543"/>
      <c r="G338" s="49" t="s">
        <v>196</v>
      </c>
      <c r="H338" s="48" t="s">
        <v>89</v>
      </c>
      <c r="I338" s="51">
        <v>11</v>
      </c>
      <c r="J338" s="349"/>
      <c r="K338" s="25"/>
    </row>
    <row r="339" spans="1:11" ht="21" customHeight="1" x14ac:dyDescent="0.3">
      <c r="A339" s="26" t="s">
        <v>90</v>
      </c>
      <c r="B339" s="516" t="s">
        <v>224</v>
      </c>
      <c r="C339" s="466"/>
      <c r="D339" s="466"/>
      <c r="E339" s="466"/>
      <c r="F339" s="466"/>
      <c r="G339" s="466"/>
      <c r="H339" s="466"/>
      <c r="I339" s="467"/>
      <c r="J339" s="349"/>
      <c r="K339" s="25"/>
    </row>
    <row r="340" spans="1:11" ht="34.5" customHeight="1" x14ac:dyDescent="0.3">
      <c r="A340" s="26" t="s">
        <v>92</v>
      </c>
      <c r="B340" s="516" t="s">
        <v>225</v>
      </c>
      <c r="C340" s="466"/>
      <c r="D340" s="467"/>
      <c r="E340" s="520" t="s">
        <v>94</v>
      </c>
      <c r="F340" s="467"/>
      <c r="G340" s="516" t="s">
        <v>95</v>
      </c>
      <c r="H340" s="466"/>
      <c r="I340" s="467"/>
      <c r="J340" s="349"/>
      <c r="K340" s="25"/>
    </row>
    <row r="341" spans="1:11" ht="21" customHeight="1" x14ac:dyDescent="0.3">
      <c r="A341" s="520" t="s">
        <v>96</v>
      </c>
      <c r="B341" s="466"/>
      <c r="C341" s="466"/>
      <c r="D341" s="466"/>
      <c r="E341" s="466"/>
      <c r="F341" s="466"/>
      <c r="G341" s="466"/>
      <c r="H341" s="466"/>
      <c r="I341" s="467"/>
      <c r="J341" s="349"/>
      <c r="K341" s="25"/>
    </row>
    <row r="342" spans="1:11" ht="21" customHeight="1" x14ac:dyDescent="0.3">
      <c r="A342" s="26" t="s">
        <v>97</v>
      </c>
      <c r="B342" s="516" t="s">
        <v>226</v>
      </c>
      <c r="C342" s="466"/>
      <c r="D342" s="466"/>
      <c r="E342" s="466"/>
      <c r="F342" s="466"/>
      <c r="G342" s="466"/>
      <c r="H342" s="466"/>
      <c r="I342" s="467"/>
      <c r="J342" s="349"/>
      <c r="K342" s="25"/>
    </row>
    <row r="343" spans="1:11" ht="21" customHeight="1" x14ac:dyDescent="0.3">
      <c r="A343" s="26" t="s">
        <v>99</v>
      </c>
      <c r="B343" s="520" t="s">
        <v>100</v>
      </c>
      <c r="C343" s="467"/>
      <c r="D343" s="520" t="s">
        <v>101</v>
      </c>
      <c r="E343" s="467"/>
      <c r="F343" s="520" t="s">
        <v>102</v>
      </c>
      <c r="G343" s="467"/>
      <c r="H343" s="520" t="s">
        <v>103</v>
      </c>
      <c r="I343" s="467"/>
      <c r="J343" s="349"/>
      <c r="K343" s="25"/>
    </row>
    <row r="344" spans="1:11" ht="21" customHeight="1" x14ac:dyDescent="0.3">
      <c r="A344" s="26" t="s">
        <v>104</v>
      </c>
      <c r="B344" s="516" t="s">
        <v>220</v>
      </c>
      <c r="C344" s="467"/>
      <c r="D344" s="516" t="s">
        <v>227</v>
      </c>
      <c r="E344" s="467"/>
      <c r="F344" s="516"/>
      <c r="G344" s="467"/>
      <c r="H344" s="516"/>
      <c r="I344" s="467"/>
      <c r="J344" s="349"/>
      <c r="K344" s="25"/>
    </row>
    <row r="345" spans="1:11" ht="21" customHeight="1" x14ac:dyDescent="0.3">
      <c r="A345" s="26" t="s">
        <v>108</v>
      </c>
      <c r="B345" s="517" t="s">
        <v>203</v>
      </c>
      <c r="C345" s="467"/>
      <c r="D345" s="517" t="s">
        <v>203</v>
      </c>
      <c r="E345" s="467"/>
      <c r="F345" s="516"/>
      <c r="G345" s="467"/>
      <c r="H345" s="516"/>
      <c r="I345" s="467"/>
      <c r="J345" s="349"/>
      <c r="K345" s="25"/>
    </row>
    <row r="346" spans="1:11" ht="21" customHeight="1" x14ac:dyDescent="0.3">
      <c r="A346" s="26" t="s">
        <v>110</v>
      </c>
      <c r="B346" s="517" t="s">
        <v>203</v>
      </c>
      <c r="C346" s="467"/>
      <c r="D346" s="517" t="s">
        <v>203</v>
      </c>
      <c r="E346" s="467"/>
      <c r="F346" s="516"/>
      <c r="G346" s="467"/>
      <c r="H346" s="516"/>
      <c r="I346" s="467"/>
      <c r="J346" s="349"/>
      <c r="K346" s="25"/>
    </row>
    <row r="347" spans="1:11" ht="21" customHeight="1" x14ac:dyDescent="0.3">
      <c r="A347" s="26" t="s">
        <v>111</v>
      </c>
      <c r="B347" s="516" t="s">
        <v>204</v>
      </c>
      <c r="C347" s="467"/>
      <c r="D347" s="516" t="s">
        <v>204</v>
      </c>
      <c r="E347" s="467"/>
      <c r="F347" s="516"/>
      <c r="G347" s="467"/>
      <c r="H347" s="516"/>
      <c r="I347" s="467"/>
      <c r="J347" s="349"/>
      <c r="K347" s="25"/>
    </row>
    <row r="348" spans="1:11" ht="21" customHeight="1" x14ac:dyDescent="0.3">
      <c r="A348" s="26" t="s">
        <v>113</v>
      </c>
      <c r="B348" s="521" t="s">
        <v>222</v>
      </c>
      <c r="C348" s="511"/>
      <c r="D348" s="516" t="s">
        <v>215</v>
      </c>
      <c r="E348" s="467"/>
      <c r="F348" s="516"/>
      <c r="G348" s="467"/>
      <c r="H348" s="516"/>
      <c r="I348" s="467"/>
      <c r="J348" s="349"/>
      <c r="K348" s="25"/>
    </row>
    <row r="349" spans="1:11" ht="21" customHeight="1" x14ac:dyDescent="0.3">
      <c r="A349" s="26" t="s">
        <v>115</v>
      </c>
      <c r="B349" s="516" t="s">
        <v>228</v>
      </c>
      <c r="C349" s="467"/>
      <c r="D349" s="516" t="s">
        <v>229</v>
      </c>
      <c r="E349" s="467"/>
      <c r="F349" s="516"/>
      <c r="G349" s="467"/>
      <c r="H349" s="516"/>
      <c r="I349" s="467"/>
      <c r="J349" s="349"/>
      <c r="K349" s="25"/>
    </row>
    <row r="350" spans="1:11" ht="21" customHeight="1" x14ac:dyDescent="0.3">
      <c r="A350" s="520" t="s">
        <v>116</v>
      </c>
      <c r="B350" s="466"/>
      <c r="C350" s="466"/>
      <c r="D350" s="466"/>
      <c r="E350" s="466"/>
      <c r="F350" s="466"/>
      <c r="G350" s="466"/>
      <c r="H350" s="466"/>
      <c r="I350" s="467"/>
      <c r="J350" s="349"/>
      <c r="K350" s="25"/>
    </row>
    <row r="351" spans="1:11" ht="21" customHeight="1" x14ac:dyDescent="0.3">
      <c r="A351" s="26" t="s">
        <v>117</v>
      </c>
      <c r="B351" s="518" t="s">
        <v>118</v>
      </c>
      <c r="C351" s="466"/>
      <c r="D351" s="467"/>
      <c r="E351" s="26" t="s">
        <v>119</v>
      </c>
      <c r="F351" s="515" t="s">
        <v>118</v>
      </c>
      <c r="G351" s="466"/>
      <c r="H351" s="466"/>
      <c r="I351" s="467"/>
      <c r="J351" s="349"/>
      <c r="K351" s="25"/>
    </row>
    <row r="352" spans="1:11" ht="21" customHeight="1" x14ac:dyDescent="0.3">
      <c r="A352" s="26" t="s">
        <v>120</v>
      </c>
      <c r="B352" s="518" t="s">
        <v>118</v>
      </c>
      <c r="C352" s="466"/>
      <c r="D352" s="466"/>
      <c r="E352" s="466"/>
      <c r="F352" s="466"/>
      <c r="G352" s="466"/>
      <c r="H352" s="466"/>
      <c r="I352" s="467"/>
      <c r="J352" s="349"/>
      <c r="K352" s="25"/>
    </row>
    <row r="353" spans="1:26" ht="21" customHeight="1" x14ac:dyDescent="0.3">
      <c r="A353" s="26" t="s">
        <v>121</v>
      </c>
      <c r="B353" s="518" t="s">
        <v>118</v>
      </c>
      <c r="C353" s="466"/>
      <c r="D353" s="466"/>
      <c r="E353" s="466"/>
      <c r="F353" s="466"/>
      <c r="G353" s="466"/>
      <c r="H353" s="466"/>
      <c r="I353" s="467"/>
      <c r="J353" s="349"/>
      <c r="K353" s="25"/>
    </row>
    <row r="354" spans="1:26" ht="21" customHeight="1" x14ac:dyDescent="0.3">
      <c r="A354" s="26" t="s">
        <v>122</v>
      </c>
      <c r="B354" s="536" t="s">
        <v>118</v>
      </c>
      <c r="C354" s="466"/>
      <c r="D354" s="467"/>
      <c r="E354" s="26" t="s">
        <v>123</v>
      </c>
      <c r="F354" s="536" t="s">
        <v>118</v>
      </c>
      <c r="G354" s="466"/>
      <c r="H354" s="466"/>
      <c r="I354" s="467"/>
      <c r="J354" s="349"/>
      <c r="K354" s="25"/>
    </row>
    <row r="355" spans="1:26" ht="21" customHeight="1" x14ac:dyDescent="0.3">
      <c r="A355" s="525" t="s">
        <v>124</v>
      </c>
      <c r="B355" s="467"/>
      <c r="C355" s="525" t="s">
        <v>125</v>
      </c>
      <c r="D355" s="467"/>
      <c r="E355" s="525" t="s">
        <v>126</v>
      </c>
      <c r="F355" s="466"/>
      <c r="G355" s="467"/>
      <c r="H355" s="525" t="s">
        <v>127</v>
      </c>
      <c r="I355" s="467"/>
      <c r="J355" s="349"/>
      <c r="K355" s="25"/>
    </row>
    <row r="356" spans="1:26" ht="21" customHeight="1" x14ac:dyDescent="0.3">
      <c r="A356" s="518" t="s">
        <v>128</v>
      </c>
      <c r="B356" s="467"/>
      <c r="C356" s="537" t="s">
        <v>156</v>
      </c>
      <c r="D356" s="467"/>
      <c r="E356" s="516" t="s">
        <v>157</v>
      </c>
      <c r="F356" s="466"/>
      <c r="G356" s="467"/>
      <c r="H356" s="535" t="s">
        <v>218</v>
      </c>
      <c r="I356" s="467"/>
      <c r="J356" s="349"/>
      <c r="K356" s="25"/>
    </row>
    <row r="357" spans="1:26" ht="21" customHeight="1" x14ac:dyDescent="0.3">
      <c r="A357" s="525" t="s">
        <v>132</v>
      </c>
      <c r="B357" s="466"/>
      <c r="C357" s="466"/>
      <c r="D357" s="466"/>
      <c r="E357" s="466"/>
      <c r="F357" s="466"/>
      <c r="G357" s="466"/>
      <c r="H357" s="466"/>
      <c r="I357" s="467"/>
      <c r="J357" s="349"/>
      <c r="K357" s="25"/>
    </row>
    <row r="358" spans="1:26" ht="38.25" customHeight="1" x14ac:dyDescent="0.3">
      <c r="A358" s="26" t="s">
        <v>133</v>
      </c>
      <c r="B358" s="520" t="s">
        <v>134</v>
      </c>
      <c r="C358" s="466"/>
      <c r="D358" s="466"/>
      <c r="E358" s="466"/>
      <c r="F358" s="466"/>
      <c r="G358" s="466"/>
      <c r="H358" s="467"/>
      <c r="I358" s="26" t="s">
        <v>135</v>
      </c>
      <c r="J358" s="349"/>
      <c r="K358" s="25"/>
    </row>
    <row r="359" spans="1:26" s="350" customFormat="1" ht="15.75" customHeight="1" x14ac:dyDescent="0.3">
      <c r="A359" s="363"/>
      <c r="B359" s="538"/>
      <c r="C359" s="487"/>
      <c r="D359" s="487"/>
      <c r="E359" s="487"/>
      <c r="F359" s="487"/>
      <c r="G359" s="487"/>
      <c r="H359" s="488"/>
      <c r="I359" s="364"/>
      <c r="J359" s="349"/>
      <c r="K359" s="349"/>
      <c r="L359" s="349"/>
      <c r="M359" s="349"/>
      <c r="N359" s="349"/>
      <c r="O359" s="349"/>
      <c r="P359" s="349"/>
      <c r="Q359" s="349"/>
      <c r="R359" s="349"/>
      <c r="S359" s="349"/>
      <c r="T359" s="349"/>
      <c r="U359" s="349"/>
      <c r="V359" s="349"/>
      <c r="W359" s="349"/>
      <c r="X359" s="349"/>
      <c r="Y359" s="349"/>
      <c r="Z359" s="349"/>
    </row>
    <row r="360" spans="1:26" s="350" customFormat="1" ht="15.75" customHeight="1" x14ac:dyDescent="0.3">
      <c r="A360" s="349"/>
      <c r="B360" s="349"/>
      <c r="C360" s="349"/>
      <c r="D360" s="349"/>
      <c r="E360" s="349"/>
      <c r="F360" s="349"/>
      <c r="G360" s="349"/>
      <c r="H360" s="349"/>
      <c r="I360" s="349"/>
      <c r="J360" s="349"/>
      <c r="K360" s="349"/>
      <c r="L360" s="349"/>
      <c r="M360" s="349"/>
      <c r="N360" s="349"/>
      <c r="O360" s="349"/>
      <c r="P360" s="349"/>
      <c r="Q360" s="349"/>
      <c r="R360" s="349"/>
      <c r="S360" s="349"/>
      <c r="T360" s="349"/>
      <c r="U360" s="349"/>
      <c r="V360" s="349"/>
      <c r="W360" s="349"/>
      <c r="X360" s="349"/>
      <c r="Y360" s="349"/>
      <c r="Z360" s="349"/>
    </row>
    <row r="361" spans="1:26" s="350" customFormat="1" ht="15.75" customHeight="1" x14ac:dyDescent="0.3">
      <c r="A361" s="349"/>
      <c r="B361" s="349"/>
      <c r="C361" s="349"/>
      <c r="D361" s="349"/>
      <c r="E361" s="349"/>
      <c r="F361" s="349"/>
      <c r="G361" s="349"/>
      <c r="H361" s="349"/>
      <c r="I361" s="349"/>
      <c r="J361" s="349"/>
      <c r="K361" s="349"/>
      <c r="L361" s="349"/>
      <c r="M361" s="349"/>
      <c r="N361" s="349"/>
      <c r="O361" s="349"/>
      <c r="P361" s="349"/>
      <c r="Q361" s="349"/>
      <c r="R361" s="349"/>
      <c r="S361" s="349"/>
      <c r="T361" s="349"/>
      <c r="U361" s="349"/>
      <c r="V361" s="349"/>
      <c r="W361" s="349"/>
      <c r="X361" s="349"/>
      <c r="Y361" s="349"/>
      <c r="Z361" s="349"/>
    </row>
    <row r="362" spans="1:26" s="350" customFormat="1" ht="15.75" customHeight="1" x14ac:dyDescent="0.3">
      <c r="A362" s="526" t="s">
        <v>0</v>
      </c>
      <c r="B362" s="527"/>
      <c r="C362" s="527"/>
      <c r="D362" s="527"/>
      <c r="E362" s="527"/>
      <c r="F362" s="527"/>
      <c r="G362" s="527"/>
      <c r="H362" s="527"/>
      <c r="I362" s="528"/>
      <c r="J362" s="349"/>
      <c r="K362" s="349"/>
      <c r="L362" s="349"/>
      <c r="M362" s="349"/>
      <c r="N362" s="349"/>
      <c r="O362" s="349"/>
      <c r="P362" s="349"/>
      <c r="Q362" s="349"/>
      <c r="R362" s="349"/>
      <c r="S362" s="349"/>
      <c r="T362" s="349"/>
      <c r="U362" s="349"/>
      <c r="V362" s="349"/>
      <c r="W362" s="349"/>
      <c r="X362" s="349"/>
      <c r="Y362" s="349"/>
      <c r="Z362" s="349"/>
    </row>
    <row r="363" spans="1:26" s="350" customFormat="1" ht="15.75" customHeight="1" x14ac:dyDescent="0.3">
      <c r="A363" s="539" t="s">
        <v>1</v>
      </c>
      <c r="B363" s="469"/>
      <c r="C363" s="469"/>
      <c r="D363" s="469"/>
      <c r="E363" s="469"/>
      <c r="F363" s="469"/>
      <c r="G363" s="469"/>
      <c r="H363" s="469"/>
      <c r="I363" s="540"/>
      <c r="J363" s="349"/>
      <c r="K363" s="349"/>
      <c r="L363" s="349"/>
      <c r="M363" s="349"/>
      <c r="N363" s="349"/>
      <c r="O363" s="349"/>
      <c r="P363" s="349"/>
      <c r="Q363" s="349"/>
      <c r="R363" s="349"/>
      <c r="S363" s="349"/>
      <c r="T363" s="349"/>
      <c r="U363" s="349"/>
      <c r="V363" s="349"/>
      <c r="W363" s="349"/>
      <c r="X363" s="349"/>
      <c r="Y363" s="349"/>
      <c r="Z363" s="349"/>
    </row>
    <row r="364" spans="1:26" s="350" customFormat="1" ht="15.75" customHeight="1" x14ac:dyDescent="0.3">
      <c r="A364" s="539" t="s">
        <v>43</v>
      </c>
      <c r="B364" s="469"/>
      <c r="C364" s="469"/>
      <c r="D364" s="469"/>
      <c r="E364" s="469"/>
      <c r="F364" s="469"/>
      <c r="G364" s="469"/>
      <c r="H364" s="469"/>
      <c r="I364" s="540"/>
      <c r="J364" s="349"/>
      <c r="K364" s="349"/>
      <c r="L364" s="349"/>
      <c r="M364" s="349"/>
      <c r="N364" s="349"/>
      <c r="O364" s="349"/>
      <c r="P364" s="349"/>
      <c r="Q364" s="349"/>
      <c r="R364" s="349"/>
      <c r="S364" s="349"/>
      <c r="T364" s="349"/>
      <c r="U364" s="349"/>
      <c r="V364" s="349"/>
      <c r="W364" s="349"/>
      <c r="X364" s="349"/>
      <c r="Y364" s="349"/>
      <c r="Z364" s="349"/>
    </row>
    <row r="365" spans="1:26" s="350" customFormat="1" ht="15.75" customHeight="1" x14ac:dyDescent="0.3">
      <c r="A365" s="362"/>
      <c r="B365" s="529" t="s">
        <v>44</v>
      </c>
      <c r="C365" s="530"/>
      <c r="D365" s="530"/>
      <c r="E365" s="531"/>
      <c r="F365" s="532" t="s">
        <v>45</v>
      </c>
      <c r="G365" s="530"/>
      <c r="H365" s="530"/>
      <c r="I365" s="533"/>
      <c r="J365" s="349"/>
      <c r="K365" s="349"/>
      <c r="L365" s="349"/>
      <c r="M365" s="349"/>
      <c r="N365" s="349"/>
      <c r="O365" s="349"/>
      <c r="P365" s="349"/>
      <c r="Q365" s="349"/>
      <c r="R365" s="349"/>
      <c r="S365" s="349"/>
      <c r="T365" s="349"/>
      <c r="U365" s="349"/>
      <c r="V365" s="349"/>
      <c r="W365" s="349"/>
      <c r="X365" s="349"/>
      <c r="Y365" s="349"/>
      <c r="Z365" s="349"/>
    </row>
    <row r="366" spans="1:26" ht="15.75" customHeight="1" x14ac:dyDescent="0.3">
      <c r="A366" s="520" t="s">
        <v>46</v>
      </c>
      <c r="B366" s="466"/>
      <c r="C366" s="466"/>
      <c r="D366" s="466"/>
      <c r="E366" s="466"/>
      <c r="F366" s="466"/>
      <c r="G366" s="466"/>
      <c r="H366" s="466"/>
      <c r="I366" s="467"/>
      <c r="J366" s="349"/>
      <c r="K366" s="25"/>
    </row>
    <row r="367" spans="1:26" ht="15.75" customHeight="1" x14ac:dyDescent="0.3">
      <c r="A367" s="520" t="s">
        <v>47</v>
      </c>
      <c r="B367" s="466"/>
      <c r="C367" s="466"/>
      <c r="D367" s="466"/>
      <c r="E367" s="466"/>
      <c r="F367" s="466"/>
      <c r="G367" s="466"/>
      <c r="H367" s="466"/>
      <c r="I367" s="467"/>
      <c r="J367" s="349"/>
      <c r="K367" s="25"/>
    </row>
    <row r="368" spans="1:26" ht="15.75" customHeight="1" x14ac:dyDescent="0.3">
      <c r="A368" s="26" t="s">
        <v>48</v>
      </c>
      <c r="B368" s="38">
        <v>283</v>
      </c>
      <c r="C368" s="520" t="s">
        <v>49</v>
      </c>
      <c r="D368" s="467"/>
      <c r="E368" s="534" t="s">
        <v>50</v>
      </c>
      <c r="F368" s="466"/>
      <c r="G368" s="467"/>
      <c r="H368" s="26" t="s">
        <v>51</v>
      </c>
      <c r="I368" s="28" t="s">
        <v>52</v>
      </c>
      <c r="J368" s="349"/>
      <c r="K368" s="25"/>
    </row>
    <row r="369" spans="1:11" ht="22.5" customHeight="1" x14ac:dyDescent="0.3">
      <c r="A369" s="26" t="s">
        <v>53</v>
      </c>
      <c r="B369" s="515" t="s">
        <v>54</v>
      </c>
      <c r="C369" s="466"/>
      <c r="D369" s="467"/>
      <c r="E369" s="520" t="s">
        <v>55</v>
      </c>
      <c r="F369" s="467"/>
      <c r="G369" s="518" t="s">
        <v>56</v>
      </c>
      <c r="H369" s="466"/>
      <c r="I369" s="467"/>
      <c r="J369" s="349"/>
      <c r="K369" s="25"/>
    </row>
    <row r="370" spans="1:11" ht="57.75" customHeight="1" x14ac:dyDescent="0.3">
      <c r="A370" s="26" t="s">
        <v>57</v>
      </c>
      <c r="B370" s="515" t="s">
        <v>230</v>
      </c>
      <c r="C370" s="466"/>
      <c r="D370" s="466"/>
      <c r="E370" s="466"/>
      <c r="F370" s="466"/>
      <c r="G370" s="466"/>
      <c r="H370" s="466"/>
      <c r="I370" s="467"/>
      <c r="J370" s="349"/>
      <c r="K370" s="25"/>
    </row>
    <row r="371" spans="1:11" ht="22.5" customHeight="1" x14ac:dyDescent="0.3">
      <c r="A371" s="26" t="s">
        <v>59</v>
      </c>
      <c r="B371" s="515" t="s">
        <v>231</v>
      </c>
      <c r="C371" s="466"/>
      <c r="D371" s="466"/>
      <c r="E371" s="466"/>
      <c r="F371" s="466"/>
      <c r="G371" s="466"/>
      <c r="H371" s="466"/>
      <c r="I371" s="467"/>
      <c r="J371" s="349"/>
      <c r="K371" s="25"/>
    </row>
    <row r="372" spans="1:11" ht="22.5" customHeight="1" x14ac:dyDescent="0.3">
      <c r="A372" s="26" t="s">
        <v>61</v>
      </c>
      <c r="B372" s="29" t="s">
        <v>62</v>
      </c>
      <c r="C372" s="29" t="s">
        <v>63</v>
      </c>
      <c r="D372" s="29" t="s">
        <v>64</v>
      </c>
      <c r="E372" s="522" t="s">
        <v>65</v>
      </c>
      <c r="F372" s="511"/>
      <c r="G372" s="523" t="s">
        <v>66</v>
      </c>
      <c r="H372" s="523" t="s">
        <v>147</v>
      </c>
      <c r="I372" s="523" t="s">
        <v>68</v>
      </c>
      <c r="J372" s="349"/>
      <c r="K372" s="25"/>
    </row>
    <row r="373" spans="1:11" ht="22.5" customHeight="1" x14ac:dyDescent="0.3">
      <c r="A373" s="26" t="s">
        <v>69</v>
      </c>
      <c r="B373" s="29" t="s">
        <v>70</v>
      </c>
      <c r="C373" s="29" t="s">
        <v>62</v>
      </c>
      <c r="D373" s="29" t="s">
        <v>68</v>
      </c>
      <c r="E373" s="512"/>
      <c r="F373" s="514"/>
      <c r="G373" s="524"/>
      <c r="H373" s="524"/>
      <c r="I373" s="524"/>
      <c r="J373" s="349"/>
      <c r="K373" s="25"/>
    </row>
    <row r="374" spans="1:11" ht="22.5" customHeight="1" x14ac:dyDescent="0.3">
      <c r="A374" s="26" t="s">
        <v>71</v>
      </c>
      <c r="B374" s="39">
        <v>0.02</v>
      </c>
      <c r="C374" s="26" t="s">
        <v>72</v>
      </c>
      <c r="D374" s="44"/>
      <c r="E374" s="520" t="s">
        <v>74</v>
      </c>
      <c r="F374" s="467"/>
      <c r="G374" s="518"/>
      <c r="H374" s="466"/>
      <c r="I374" s="467"/>
      <c r="J374" s="349"/>
      <c r="K374" s="25"/>
    </row>
    <row r="375" spans="1:11" ht="22.5" customHeight="1" x14ac:dyDescent="0.3">
      <c r="A375" s="520" t="s">
        <v>75</v>
      </c>
      <c r="B375" s="466"/>
      <c r="C375" s="466"/>
      <c r="D375" s="466"/>
      <c r="E375" s="466"/>
      <c r="F375" s="466"/>
      <c r="G375" s="466"/>
      <c r="H375" s="466"/>
      <c r="I375" s="467"/>
      <c r="J375" s="349"/>
      <c r="K375" s="25"/>
    </row>
    <row r="376" spans="1:11" ht="22.5" customHeight="1" x14ac:dyDescent="0.3">
      <c r="A376" s="26" t="s">
        <v>76</v>
      </c>
      <c r="B376" s="516" t="s">
        <v>114</v>
      </c>
      <c r="C376" s="467"/>
      <c r="D376" s="26" t="s">
        <v>78</v>
      </c>
      <c r="E376" s="516" t="s">
        <v>79</v>
      </c>
      <c r="F376" s="467"/>
      <c r="G376" s="26" t="s">
        <v>80</v>
      </c>
      <c r="H376" s="516" t="s">
        <v>73</v>
      </c>
      <c r="I376" s="467"/>
      <c r="J376" s="349"/>
      <c r="K376" s="25"/>
    </row>
    <row r="377" spans="1:11" ht="22.5" customHeight="1" x14ac:dyDescent="0.3">
      <c r="A377" s="46" t="s">
        <v>81</v>
      </c>
      <c r="B377" s="516" t="s">
        <v>109</v>
      </c>
      <c r="C377" s="466"/>
      <c r="D377" s="466"/>
      <c r="E377" s="466"/>
      <c r="F377" s="466"/>
      <c r="G377" s="466"/>
      <c r="H377" s="466"/>
      <c r="I377" s="467"/>
      <c r="J377" s="349"/>
      <c r="K377" s="25"/>
    </row>
    <row r="378" spans="1:11" ht="22.5" customHeight="1" x14ac:dyDescent="0.3">
      <c r="A378" s="26" t="s">
        <v>83</v>
      </c>
      <c r="B378" s="47" t="s">
        <v>84</v>
      </c>
      <c r="C378" s="48" t="s">
        <v>85</v>
      </c>
      <c r="D378" s="33" t="s">
        <v>86</v>
      </c>
      <c r="E378" s="542" t="s">
        <v>87</v>
      </c>
      <c r="F378" s="543"/>
      <c r="G378" s="49" t="s">
        <v>196</v>
      </c>
      <c r="H378" s="48" t="s">
        <v>89</v>
      </c>
      <c r="I378" s="52">
        <v>0.28000000000000003</v>
      </c>
      <c r="J378" s="349"/>
      <c r="K378" s="25"/>
    </row>
    <row r="379" spans="1:11" ht="22.5" customHeight="1" x14ac:dyDescent="0.3">
      <c r="A379" s="26" t="s">
        <v>90</v>
      </c>
      <c r="B379" s="516" t="s">
        <v>232</v>
      </c>
      <c r="C379" s="466"/>
      <c r="D379" s="466"/>
      <c r="E379" s="466"/>
      <c r="F379" s="466"/>
      <c r="G379" s="466"/>
      <c r="H379" s="466"/>
      <c r="I379" s="467"/>
      <c r="J379" s="349"/>
      <c r="K379" s="25"/>
    </row>
    <row r="380" spans="1:11" ht="22.5" customHeight="1" x14ac:dyDescent="0.3">
      <c r="A380" s="26" t="s">
        <v>92</v>
      </c>
      <c r="B380" s="516" t="s">
        <v>233</v>
      </c>
      <c r="C380" s="466"/>
      <c r="D380" s="467"/>
      <c r="E380" s="520" t="s">
        <v>94</v>
      </c>
      <c r="F380" s="467"/>
      <c r="G380" s="516" t="s">
        <v>95</v>
      </c>
      <c r="H380" s="466"/>
      <c r="I380" s="467"/>
      <c r="J380" s="349"/>
      <c r="K380" s="25"/>
    </row>
    <row r="381" spans="1:11" ht="22.5" customHeight="1" x14ac:dyDescent="0.3">
      <c r="A381" s="520" t="s">
        <v>96</v>
      </c>
      <c r="B381" s="466"/>
      <c r="C381" s="466"/>
      <c r="D381" s="466"/>
      <c r="E381" s="466"/>
      <c r="F381" s="466"/>
      <c r="G381" s="466"/>
      <c r="H381" s="466"/>
      <c r="I381" s="467"/>
      <c r="J381" s="349"/>
      <c r="K381" s="25"/>
    </row>
    <row r="382" spans="1:11" ht="22.5" customHeight="1" x14ac:dyDescent="0.3">
      <c r="A382" s="26" t="s">
        <v>97</v>
      </c>
      <c r="B382" s="516" t="s">
        <v>234</v>
      </c>
      <c r="C382" s="466"/>
      <c r="D382" s="466"/>
      <c r="E382" s="466"/>
      <c r="F382" s="466"/>
      <c r="G382" s="466"/>
      <c r="H382" s="466"/>
      <c r="I382" s="467"/>
      <c r="J382" s="349"/>
      <c r="K382" s="25"/>
    </row>
    <row r="383" spans="1:11" ht="22.5" customHeight="1" x14ac:dyDescent="0.3">
      <c r="A383" s="26" t="s">
        <v>99</v>
      </c>
      <c r="B383" s="520" t="s">
        <v>100</v>
      </c>
      <c r="C383" s="467"/>
      <c r="D383" s="520" t="s">
        <v>101</v>
      </c>
      <c r="E383" s="467"/>
      <c r="F383" s="520" t="s">
        <v>102</v>
      </c>
      <c r="G383" s="467"/>
      <c r="H383" s="520" t="s">
        <v>103</v>
      </c>
      <c r="I383" s="467"/>
      <c r="J383" s="349"/>
      <c r="K383" s="25"/>
    </row>
    <row r="384" spans="1:11" ht="22.5" customHeight="1" x14ac:dyDescent="0.3">
      <c r="A384" s="26" t="s">
        <v>104</v>
      </c>
      <c r="B384" s="516" t="s">
        <v>235</v>
      </c>
      <c r="C384" s="467"/>
      <c r="D384" s="516" t="s">
        <v>236</v>
      </c>
      <c r="E384" s="467"/>
      <c r="F384" s="516"/>
      <c r="G384" s="467"/>
      <c r="H384" s="516"/>
      <c r="I384" s="467"/>
      <c r="J384" s="349"/>
      <c r="K384" s="25"/>
    </row>
    <row r="385" spans="1:26" ht="22.5" customHeight="1" x14ac:dyDescent="0.3">
      <c r="A385" s="26" t="s">
        <v>108</v>
      </c>
      <c r="B385" s="517" t="s">
        <v>203</v>
      </c>
      <c r="C385" s="467"/>
      <c r="D385" s="519"/>
      <c r="E385" s="467"/>
      <c r="F385" s="516"/>
      <c r="G385" s="467"/>
      <c r="H385" s="516"/>
      <c r="I385" s="467"/>
      <c r="J385" s="349"/>
      <c r="K385" s="25"/>
    </row>
    <row r="386" spans="1:26" ht="22.5" customHeight="1" x14ac:dyDescent="0.3">
      <c r="A386" s="26" t="s">
        <v>110</v>
      </c>
      <c r="B386" s="517" t="s">
        <v>203</v>
      </c>
      <c r="C386" s="467"/>
      <c r="D386" s="517"/>
      <c r="E386" s="467"/>
      <c r="F386" s="516"/>
      <c r="G386" s="467"/>
      <c r="H386" s="516"/>
      <c r="I386" s="467"/>
      <c r="J386" s="349"/>
      <c r="K386" s="25"/>
    </row>
    <row r="387" spans="1:26" ht="22.5" customHeight="1" x14ac:dyDescent="0.3">
      <c r="A387" s="26" t="s">
        <v>111</v>
      </c>
      <c r="B387" s="516" t="s">
        <v>112</v>
      </c>
      <c r="C387" s="467"/>
      <c r="D387" s="516"/>
      <c r="E387" s="467"/>
      <c r="F387" s="516"/>
      <c r="G387" s="467"/>
      <c r="H387" s="516"/>
      <c r="I387" s="467"/>
      <c r="J387" s="349"/>
      <c r="K387" s="25"/>
    </row>
    <row r="388" spans="1:26" ht="22.5" customHeight="1" x14ac:dyDescent="0.3">
      <c r="A388" s="26" t="s">
        <v>113</v>
      </c>
      <c r="B388" s="516" t="s">
        <v>114</v>
      </c>
      <c r="C388" s="467"/>
      <c r="D388" s="516"/>
      <c r="E388" s="467"/>
      <c r="F388" s="516"/>
      <c r="G388" s="467"/>
      <c r="H388" s="516"/>
      <c r="I388" s="467"/>
      <c r="J388" s="349"/>
      <c r="K388" s="25"/>
    </row>
    <row r="389" spans="1:26" ht="22.5" customHeight="1" x14ac:dyDescent="0.3">
      <c r="A389" s="26" t="s">
        <v>115</v>
      </c>
      <c r="B389" s="516" t="s">
        <v>114</v>
      </c>
      <c r="C389" s="467"/>
      <c r="D389" s="517"/>
      <c r="E389" s="467"/>
      <c r="F389" s="516"/>
      <c r="G389" s="467"/>
      <c r="H389" s="516"/>
      <c r="I389" s="467"/>
      <c r="J389" s="349"/>
      <c r="K389" s="25"/>
    </row>
    <row r="390" spans="1:26" ht="22.5" customHeight="1" x14ac:dyDescent="0.3">
      <c r="A390" s="520" t="s">
        <v>116</v>
      </c>
      <c r="B390" s="466"/>
      <c r="C390" s="466"/>
      <c r="D390" s="466"/>
      <c r="E390" s="466"/>
      <c r="F390" s="466"/>
      <c r="G390" s="466"/>
      <c r="H390" s="466"/>
      <c r="I390" s="467"/>
      <c r="J390" s="349"/>
      <c r="K390" s="25"/>
    </row>
    <row r="391" spans="1:26" ht="22.5" customHeight="1" x14ac:dyDescent="0.3">
      <c r="A391" s="26" t="s">
        <v>117</v>
      </c>
      <c r="B391" s="518" t="s">
        <v>118</v>
      </c>
      <c r="C391" s="466"/>
      <c r="D391" s="467"/>
      <c r="E391" s="26" t="s">
        <v>119</v>
      </c>
      <c r="F391" s="515" t="s">
        <v>118</v>
      </c>
      <c r="G391" s="466"/>
      <c r="H391" s="466"/>
      <c r="I391" s="467"/>
      <c r="J391" s="349"/>
      <c r="K391" s="25"/>
    </row>
    <row r="392" spans="1:26" ht="22.5" customHeight="1" x14ac:dyDescent="0.3">
      <c r="A392" s="26" t="s">
        <v>120</v>
      </c>
      <c r="B392" s="518" t="s">
        <v>118</v>
      </c>
      <c r="C392" s="466"/>
      <c r="D392" s="466"/>
      <c r="E392" s="466"/>
      <c r="F392" s="466"/>
      <c r="G392" s="466"/>
      <c r="H392" s="466"/>
      <c r="I392" s="467"/>
      <c r="J392" s="349"/>
      <c r="K392" s="25"/>
    </row>
    <row r="393" spans="1:26" ht="22.5" customHeight="1" x14ac:dyDescent="0.3">
      <c r="A393" s="26" t="s">
        <v>121</v>
      </c>
      <c r="B393" s="518" t="s">
        <v>118</v>
      </c>
      <c r="C393" s="466"/>
      <c r="D393" s="466"/>
      <c r="E393" s="466"/>
      <c r="F393" s="466"/>
      <c r="G393" s="466"/>
      <c r="H393" s="466"/>
      <c r="I393" s="467"/>
      <c r="J393" s="349"/>
      <c r="K393" s="25"/>
    </row>
    <row r="394" spans="1:26" ht="22.5" customHeight="1" x14ac:dyDescent="0.3">
      <c r="A394" s="26" t="s">
        <v>122</v>
      </c>
      <c r="B394" s="536" t="s">
        <v>118</v>
      </c>
      <c r="C394" s="466"/>
      <c r="D394" s="467"/>
      <c r="E394" s="26" t="s">
        <v>123</v>
      </c>
      <c r="F394" s="536" t="s">
        <v>118</v>
      </c>
      <c r="G394" s="466"/>
      <c r="H394" s="466"/>
      <c r="I394" s="467"/>
      <c r="J394" s="349"/>
      <c r="K394" s="25"/>
    </row>
    <row r="395" spans="1:26" ht="15.75" customHeight="1" x14ac:dyDescent="0.3">
      <c r="A395" s="525" t="s">
        <v>124</v>
      </c>
      <c r="B395" s="467"/>
      <c r="C395" s="525" t="s">
        <v>125</v>
      </c>
      <c r="D395" s="467"/>
      <c r="E395" s="525" t="s">
        <v>126</v>
      </c>
      <c r="F395" s="466"/>
      <c r="G395" s="467"/>
      <c r="H395" s="525" t="s">
        <v>127</v>
      </c>
      <c r="I395" s="467"/>
      <c r="J395" s="349"/>
      <c r="K395" s="25"/>
    </row>
    <row r="396" spans="1:26" ht="24" customHeight="1" x14ac:dyDescent="0.3">
      <c r="A396" s="518" t="s">
        <v>128</v>
      </c>
      <c r="B396" s="467"/>
      <c r="C396" s="516" t="s">
        <v>178</v>
      </c>
      <c r="D396" s="467"/>
      <c r="E396" s="537" t="s">
        <v>130</v>
      </c>
      <c r="F396" s="466"/>
      <c r="G396" s="467"/>
      <c r="H396" s="535" t="s">
        <v>143</v>
      </c>
      <c r="I396" s="467"/>
      <c r="J396" s="349"/>
      <c r="K396" s="25"/>
    </row>
    <row r="397" spans="1:26" ht="15.75" customHeight="1" x14ac:dyDescent="0.3">
      <c r="A397" s="525" t="s">
        <v>132</v>
      </c>
      <c r="B397" s="466"/>
      <c r="C397" s="466"/>
      <c r="D397" s="466"/>
      <c r="E397" s="466"/>
      <c r="F397" s="466"/>
      <c r="G397" s="466"/>
      <c r="H397" s="466"/>
      <c r="I397" s="467"/>
      <c r="J397" s="349"/>
      <c r="K397" s="25"/>
    </row>
    <row r="398" spans="1:26" ht="15.75" customHeight="1" x14ac:dyDescent="0.3">
      <c r="A398" s="26" t="s">
        <v>133</v>
      </c>
      <c r="B398" s="520" t="s">
        <v>134</v>
      </c>
      <c r="C398" s="466"/>
      <c r="D398" s="466"/>
      <c r="E398" s="466"/>
      <c r="F398" s="466"/>
      <c r="G398" s="466"/>
      <c r="H398" s="467"/>
      <c r="I398" s="26" t="s">
        <v>135</v>
      </c>
      <c r="J398" s="349"/>
      <c r="K398" s="25"/>
    </row>
    <row r="399" spans="1:26" s="350" customFormat="1" ht="15.75" customHeight="1" x14ac:dyDescent="0.3">
      <c r="A399" s="363"/>
      <c r="B399" s="538"/>
      <c r="C399" s="487"/>
      <c r="D399" s="487"/>
      <c r="E399" s="487"/>
      <c r="F399" s="487"/>
      <c r="G399" s="487"/>
      <c r="H399" s="488"/>
      <c r="I399" s="364"/>
      <c r="J399" s="349"/>
      <c r="K399" s="349"/>
      <c r="L399" s="349"/>
      <c r="M399" s="349"/>
      <c r="N399" s="349"/>
      <c r="O399" s="349"/>
      <c r="P399" s="349"/>
      <c r="Q399" s="349"/>
      <c r="R399" s="349"/>
      <c r="S399" s="349"/>
      <c r="T399" s="349"/>
      <c r="U399" s="349"/>
      <c r="V399" s="349"/>
      <c r="W399" s="349"/>
      <c r="X399" s="349"/>
      <c r="Y399" s="349"/>
      <c r="Z399" s="349"/>
    </row>
    <row r="400" spans="1:26" s="350" customFormat="1" ht="15.75" customHeight="1" x14ac:dyDescent="0.3">
      <c r="A400" s="349"/>
      <c r="B400" s="349"/>
      <c r="C400" s="349"/>
      <c r="D400" s="349"/>
      <c r="E400" s="349"/>
      <c r="F400" s="349"/>
      <c r="G400" s="349"/>
      <c r="H400" s="349"/>
      <c r="I400" s="349"/>
      <c r="J400" s="349"/>
      <c r="K400" s="349"/>
      <c r="L400" s="349"/>
      <c r="M400" s="349"/>
      <c r="N400" s="349"/>
      <c r="O400" s="349"/>
      <c r="P400" s="349"/>
      <c r="Q400" s="349"/>
      <c r="R400" s="349"/>
      <c r="S400" s="349"/>
      <c r="T400" s="349"/>
      <c r="U400" s="349"/>
      <c r="V400" s="349"/>
      <c r="W400" s="349"/>
      <c r="X400" s="349"/>
      <c r="Y400" s="349"/>
      <c r="Z400" s="349"/>
    </row>
    <row r="401" spans="1:26" s="350" customFormat="1" ht="15.75" customHeight="1" x14ac:dyDescent="0.3">
      <c r="A401" s="349"/>
      <c r="B401" s="349"/>
      <c r="C401" s="349"/>
      <c r="D401" s="349"/>
      <c r="E401" s="349"/>
      <c r="F401" s="349"/>
      <c r="G401" s="349"/>
      <c r="H401" s="349"/>
      <c r="I401" s="349"/>
      <c r="J401" s="349"/>
      <c r="K401" s="349"/>
      <c r="L401" s="349"/>
      <c r="M401" s="349"/>
      <c r="N401" s="349"/>
      <c r="O401" s="349"/>
      <c r="P401" s="349"/>
      <c r="Q401" s="349"/>
      <c r="R401" s="349"/>
      <c r="S401" s="349"/>
      <c r="T401" s="349"/>
      <c r="U401" s="349"/>
      <c r="V401" s="349"/>
      <c r="W401" s="349"/>
      <c r="X401" s="349"/>
      <c r="Y401" s="349"/>
      <c r="Z401" s="349"/>
    </row>
    <row r="402" spans="1:26" s="350" customFormat="1" ht="15.75" customHeight="1" x14ac:dyDescent="0.3">
      <c r="A402" s="526" t="s">
        <v>0</v>
      </c>
      <c r="B402" s="527"/>
      <c r="C402" s="527"/>
      <c r="D402" s="527"/>
      <c r="E402" s="527"/>
      <c r="F402" s="527"/>
      <c r="G402" s="527"/>
      <c r="H402" s="527"/>
      <c r="I402" s="528"/>
      <c r="J402" s="349"/>
      <c r="K402" s="349"/>
      <c r="L402" s="349"/>
      <c r="M402" s="349"/>
      <c r="N402" s="349"/>
      <c r="O402" s="349"/>
      <c r="P402" s="349"/>
      <c r="Q402" s="349"/>
      <c r="R402" s="349"/>
      <c r="S402" s="349"/>
      <c r="T402" s="349"/>
      <c r="U402" s="349"/>
      <c r="V402" s="349"/>
      <c r="W402" s="349"/>
      <c r="X402" s="349"/>
      <c r="Y402" s="349"/>
      <c r="Z402" s="349"/>
    </row>
    <row r="403" spans="1:26" s="350" customFormat="1" ht="15.75" customHeight="1" x14ac:dyDescent="0.3">
      <c r="A403" s="539" t="s">
        <v>1</v>
      </c>
      <c r="B403" s="469"/>
      <c r="C403" s="469"/>
      <c r="D403" s="469"/>
      <c r="E403" s="469"/>
      <c r="F403" s="469"/>
      <c r="G403" s="469"/>
      <c r="H403" s="469"/>
      <c r="I403" s="540"/>
      <c r="J403" s="349"/>
      <c r="K403" s="349"/>
      <c r="L403" s="349"/>
      <c r="M403" s="349"/>
      <c r="N403" s="349"/>
      <c r="O403" s="349"/>
      <c r="P403" s="349"/>
      <c r="Q403" s="349"/>
      <c r="R403" s="349"/>
      <c r="S403" s="349"/>
      <c r="T403" s="349"/>
      <c r="U403" s="349"/>
      <c r="V403" s="349"/>
      <c r="W403" s="349"/>
      <c r="X403" s="349"/>
      <c r="Y403" s="349"/>
      <c r="Z403" s="349"/>
    </row>
    <row r="404" spans="1:26" s="350" customFormat="1" ht="15.75" customHeight="1" x14ac:dyDescent="0.3">
      <c r="A404" s="539" t="s">
        <v>43</v>
      </c>
      <c r="B404" s="469"/>
      <c r="C404" s="469"/>
      <c r="D404" s="469"/>
      <c r="E404" s="469"/>
      <c r="F404" s="469"/>
      <c r="G404" s="469"/>
      <c r="H404" s="469"/>
      <c r="I404" s="540"/>
      <c r="J404" s="349"/>
      <c r="K404" s="349"/>
      <c r="L404" s="349"/>
      <c r="M404" s="349"/>
      <c r="N404" s="349"/>
      <c r="O404" s="349"/>
      <c r="P404" s="349"/>
      <c r="Q404" s="349"/>
      <c r="R404" s="349"/>
      <c r="S404" s="349"/>
      <c r="T404" s="349"/>
      <c r="U404" s="349"/>
      <c r="V404" s="349"/>
      <c r="W404" s="349"/>
      <c r="X404" s="349"/>
      <c r="Y404" s="349"/>
      <c r="Z404" s="349"/>
    </row>
    <row r="405" spans="1:26" s="350" customFormat="1" ht="15.75" customHeight="1" x14ac:dyDescent="0.3">
      <c r="A405" s="362"/>
      <c r="B405" s="529" t="s">
        <v>44</v>
      </c>
      <c r="C405" s="530"/>
      <c r="D405" s="530"/>
      <c r="E405" s="531"/>
      <c r="F405" s="532" t="s">
        <v>45</v>
      </c>
      <c r="G405" s="530"/>
      <c r="H405" s="530"/>
      <c r="I405" s="533"/>
      <c r="J405" s="349"/>
      <c r="K405" s="349"/>
      <c r="L405" s="349"/>
      <c r="M405" s="349"/>
      <c r="N405" s="349"/>
      <c r="O405" s="349"/>
      <c r="P405" s="349"/>
      <c r="Q405" s="349"/>
      <c r="R405" s="349"/>
      <c r="S405" s="349"/>
      <c r="T405" s="349"/>
      <c r="U405" s="349"/>
      <c r="V405" s="349"/>
      <c r="W405" s="349"/>
      <c r="X405" s="349"/>
      <c r="Y405" s="349"/>
      <c r="Z405" s="349"/>
    </row>
    <row r="406" spans="1:26" ht="15.75" customHeight="1" x14ac:dyDescent="0.3">
      <c r="A406" s="520" t="s">
        <v>46</v>
      </c>
      <c r="B406" s="466"/>
      <c r="C406" s="466"/>
      <c r="D406" s="466"/>
      <c r="E406" s="466"/>
      <c r="F406" s="466"/>
      <c r="G406" s="466"/>
      <c r="H406" s="466"/>
      <c r="I406" s="467"/>
      <c r="J406" s="349"/>
      <c r="K406" s="25"/>
    </row>
    <row r="407" spans="1:26" ht="15.75" customHeight="1" x14ac:dyDescent="0.3">
      <c r="A407" s="520" t="s">
        <v>47</v>
      </c>
      <c r="B407" s="466"/>
      <c r="C407" s="466"/>
      <c r="D407" s="466"/>
      <c r="E407" s="466"/>
      <c r="F407" s="466"/>
      <c r="G407" s="466"/>
      <c r="H407" s="466"/>
      <c r="I407" s="467"/>
      <c r="J407" s="349"/>
      <c r="K407" s="25"/>
    </row>
    <row r="408" spans="1:26" ht="15.75" customHeight="1" x14ac:dyDescent="0.3">
      <c r="A408" s="26" t="s">
        <v>48</v>
      </c>
      <c r="B408" s="38">
        <v>284</v>
      </c>
      <c r="C408" s="520" t="s">
        <v>49</v>
      </c>
      <c r="D408" s="467"/>
      <c r="E408" s="534" t="s">
        <v>50</v>
      </c>
      <c r="F408" s="466"/>
      <c r="G408" s="467"/>
      <c r="H408" s="26" t="s">
        <v>51</v>
      </c>
      <c r="I408" s="28" t="s">
        <v>52</v>
      </c>
      <c r="J408" s="349"/>
      <c r="K408" s="25"/>
    </row>
    <row r="409" spans="1:26" ht="15.75" customHeight="1" x14ac:dyDescent="0.3">
      <c r="A409" s="26" t="s">
        <v>53</v>
      </c>
      <c r="B409" s="515" t="s">
        <v>54</v>
      </c>
      <c r="C409" s="466"/>
      <c r="D409" s="467"/>
      <c r="E409" s="520" t="s">
        <v>55</v>
      </c>
      <c r="F409" s="467"/>
      <c r="G409" s="518" t="s">
        <v>56</v>
      </c>
      <c r="H409" s="466"/>
      <c r="I409" s="467"/>
      <c r="J409" s="349"/>
      <c r="K409" s="25"/>
    </row>
    <row r="410" spans="1:26" ht="76.5" customHeight="1" x14ac:dyDescent="0.3">
      <c r="A410" s="26" t="s">
        <v>57</v>
      </c>
      <c r="B410" s="515" t="s">
        <v>237</v>
      </c>
      <c r="C410" s="466"/>
      <c r="D410" s="466"/>
      <c r="E410" s="466"/>
      <c r="F410" s="466"/>
      <c r="G410" s="466"/>
      <c r="H410" s="466"/>
      <c r="I410" s="467"/>
      <c r="J410" s="349"/>
      <c r="K410" s="25"/>
    </row>
    <row r="411" spans="1:26" ht="24.75" customHeight="1" x14ac:dyDescent="0.3">
      <c r="A411" s="26" t="s">
        <v>59</v>
      </c>
      <c r="B411" s="515" t="s">
        <v>238</v>
      </c>
      <c r="C411" s="466"/>
      <c r="D411" s="466"/>
      <c r="E411" s="466"/>
      <c r="F411" s="466"/>
      <c r="G411" s="466"/>
      <c r="H411" s="466"/>
      <c r="I411" s="467"/>
      <c r="J411" s="349"/>
      <c r="K411" s="25"/>
    </row>
    <row r="412" spans="1:26" ht="25.5" customHeight="1" x14ac:dyDescent="0.3">
      <c r="A412" s="26" t="s">
        <v>61</v>
      </c>
      <c r="B412" s="29" t="s">
        <v>62</v>
      </c>
      <c r="C412" s="29" t="s">
        <v>63</v>
      </c>
      <c r="D412" s="29" t="s">
        <v>64</v>
      </c>
      <c r="E412" s="522" t="s">
        <v>65</v>
      </c>
      <c r="F412" s="511"/>
      <c r="G412" s="523" t="s">
        <v>66</v>
      </c>
      <c r="H412" s="523" t="s">
        <v>147</v>
      </c>
      <c r="I412" s="523" t="s">
        <v>68</v>
      </c>
      <c r="J412" s="349"/>
      <c r="K412" s="25"/>
    </row>
    <row r="413" spans="1:26" ht="25.5" customHeight="1" x14ac:dyDescent="0.3">
      <c r="A413" s="26" t="s">
        <v>69</v>
      </c>
      <c r="B413" s="29" t="s">
        <v>70</v>
      </c>
      <c r="C413" s="29" t="s">
        <v>62</v>
      </c>
      <c r="D413" s="29" t="s">
        <v>68</v>
      </c>
      <c r="E413" s="512"/>
      <c r="F413" s="514"/>
      <c r="G413" s="524"/>
      <c r="H413" s="524"/>
      <c r="I413" s="524"/>
      <c r="J413" s="349"/>
      <c r="K413" s="25"/>
    </row>
    <row r="414" spans="1:26" ht="25.5" customHeight="1" x14ac:dyDescent="0.3">
      <c r="A414" s="26" t="s">
        <v>71</v>
      </c>
      <c r="B414" s="30">
        <v>0</v>
      </c>
      <c r="C414" s="26" t="s">
        <v>72</v>
      </c>
      <c r="D414" s="44"/>
      <c r="E414" s="520" t="s">
        <v>74</v>
      </c>
      <c r="F414" s="467"/>
      <c r="G414" s="518"/>
      <c r="H414" s="466"/>
      <c r="I414" s="467"/>
      <c r="J414" s="349"/>
      <c r="K414" s="25"/>
    </row>
    <row r="415" spans="1:26" ht="25.5" customHeight="1" x14ac:dyDescent="0.3">
      <c r="A415" s="520" t="s">
        <v>75</v>
      </c>
      <c r="B415" s="466"/>
      <c r="C415" s="466"/>
      <c r="D415" s="466"/>
      <c r="E415" s="466"/>
      <c r="F415" s="466"/>
      <c r="G415" s="466"/>
      <c r="H415" s="466"/>
      <c r="I415" s="467"/>
      <c r="J415" s="349"/>
      <c r="K415" s="25"/>
    </row>
    <row r="416" spans="1:26" ht="25.5" customHeight="1" x14ac:dyDescent="0.3">
      <c r="A416" s="26" t="s">
        <v>76</v>
      </c>
      <c r="B416" s="516" t="s">
        <v>114</v>
      </c>
      <c r="C416" s="467"/>
      <c r="D416" s="26" t="s">
        <v>78</v>
      </c>
      <c r="E416" s="516" t="s">
        <v>79</v>
      </c>
      <c r="F416" s="467"/>
      <c r="G416" s="26" t="s">
        <v>80</v>
      </c>
      <c r="H416" s="516" t="s">
        <v>73</v>
      </c>
      <c r="I416" s="467"/>
      <c r="J416" s="349"/>
      <c r="K416" s="25"/>
    </row>
    <row r="417" spans="1:11" ht="25.5" customHeight="1" x14ac:dyDescent="0.3">
      <c r="A417" s="46" t="s">
        <v>81</v>
      </c>
      <c r="B417" s="516" t="s">
        <v>109</v>
      </c>
      <c r="C417" s="466"/>
      <c r="D417" s="466"/>
      <c r="E417" s="466"/>
      <c r="F417" s="466"/>
      <c r="G417" s="466"/>
      <c r="H417" s="466"/>
      <c r="I417" s="467"/>
      <c r="J417" s="349"/>
      <c r="K417" s="25"/>
    </row>
    <row r="418" spans="1:11" ht="25.5" customHeight="1" x14ac:dyDescent="0.3">
      <c r="A418" s="26" t="s">
        <v>83</v>
      </c>
      <c r="B418" s="47" t="s">
        <v>84</v>
      </c>
      <c r="C418" s="48" t="s">
        <v>85</v>
      </c>
      <c r="D418" s="33" t="s">
        <v>86</v>
      </c>
      <c r="E418" s="542" t="s">
        <v>87</v>
      </c>
      <c r="F418" s="543"/>
      <c r="G418" s="49" t="s">
        <v>196</v>
      </c>
      <c r="H418" s="48" t="s">
        <v>89</v>
      </c>
      <c r="I418" s="52">
        <v>0.35</v>
      </c>
      <c r="J418" s="349"/>
      <c r="K418" s="25"/>
    </row>
    <row r="419" spans="1:11" ht="25.5" customHeight="1" x14ac:dyDescent="0.3">
      <c r="A419" s="26" t="s">
        <v>90</v>
      </c>
      <c r="B419" s="516" t="s">
        <v>239</v>
      </c>
      <c r="C419" s="466"/>
      <c r="D419" s="466"/>
      <c r="E419" s="466"/>
      <c r="F419" s="466"/>
      <c r="G419" s="466"/>
      <c r="H419" s="466"/>
      <c r="I419" s="467"/>
      <c r="J419" s="349"/>
      <c r="K419" s="25"/>
    </row>
    <row r="420" spans="1:11" ht="25.5" customHeight="1" x14ac:dyDescent="0.3">
      <c r="A420" s="26" t="s">
        <v>92</v>
      </c>
      <c r="B420" s="516" t="s">
        <v>240</v>
      </c>
      <c r="C420" s="466"/>
      <c r="D420" s="467"/>
      <c r="E420" s="520" t="s">
        <v>94</v>
      </c>
      <c r="F420" s="467"/>
      <c r="G420" s="516" t="s">
        <v>95</v>
      </c>
      <c r="H420" s="466"/>
      <c r="I420" s="467"/>
      <c r="J420" s="349"/>
      <c r="K420" s="25"/>
    </row>
    <row r="421" spans="1:11" ht="25.5" customHeight="1" x14ac:dyDescent="0.3">
      <c r="A421" s="520" t="s">
        <v>96</v>
      </c>
      <c r="B421" s="466"/>
      <c r="C421" s="466"/>
      <c r="D421" s="466"/>
      <c r="E421" s="466"/>
      <c r="F421" s="466"/>
      <c r="G421" s="466"/>
      <c r="H421" s="466"/>
      <c r="I421" s="467"/>
      <c r="J421" s="349"/>
      <c r="K421" s="25"/>
    </row>
    <row r="422" spans="1:11" ht="25.5" customHeight="1" x14ac:dyDescent="0.3">
      <c r="A422" s="26" t="s">
        <v>97</v>
      </c>
      <c r="B422" s="516" t="s">
        <v>241</v>
      </c>
      <c r="C422" s="466"/>
      <c r="D422" s="466"/>
      <c r="E422" s="466"/>
      <c r="F422" s="466"/>
      <c r="G422" s="466"/>
      <c r="H422" s="466"/>
      <c r="I422" s="467"/>
      <c r="J422" s="349"/>
      <c r="K422" s="25"/>
    </row>
    <row r="423" spans="1:11" ht="25.5" customHeight="1" x14ac:dyDescent="0.3">
      <c r="A423" s="26" t="s">
        <v>99</v>
      </c>
      <c r="B423" s="520" t="s">
        <v>100</v>
      </c>
      <c r="C423" s="467"/>
      <c r="D423" s="520" t="s">
        <v>101</v>
      </c>
      <c r="E423" s="467"/>
      <c r="F423" s="520" t="s">
        <v>102</v>
      </c>
      <c r="G423" s="467"/>
      <c r="H423" s="520" t="s">
        <v>103</v>
      </c>
      <c r="I423" s="467"/>
      <c r="J423" s="349"/>
      <c r="K423" s="25"/>
    </row>
    <row r="424" spans="1:11" ht="25.5" customHeight="1" x14ac:dyDescent="0.3">
      <c r="A424" s="26" t="s">
        <v>104</v>
      </c>
      <c r="B424" s="516" t="s">
        <v>242</v>
      </c>
      <c r="C424" s="467"/>
      <c r="D424" s="516" t="s">
        <v>243</v>
      </c>
      <c r="E424" s="467"/>
      <c r="F424" s="516"/>
      <c r="G424" s="467"/>
      <c r="H424" s="516"/>
      <c r="I424" s="467"/>
      <c r="J424" s="349"/>
      <c r="K424" s="25"/>
    </row>
    <row r="425" spans="1:11" ht="25.5" customHeight="1" x14ac:dyDescent="0.3">
      <c r="A425" s="26" t="s">
        <v>108</v>
      </c>
      <c r="B425" s="517" t="s">
        <v>203</v>
      </c>
      <c r="C425" s="467"/>
      <c r="D425" s="519"/>
      <c r="E425" s="467"/>
      <c r="F425" s="516"/>
      <c r="G425" s="467"/>
      <c r="H425" s="516"/>
      <c r="I425" s="467"/>
      <c r="J425" s="349"/>
      <c r="K425" s="25"/>
    </row>
    <row r="426" spans="1:11" ht="25.5" customHeight="1" x14ac:dyDescent="0.3">
      <c r="A426" s="26" t="s">
        <v>110</v>
      </c>
      <c r="B426" s="517" t="s">
        <v>203</v>
      </c>
      <c r="C426" s="467"/>
      <c r="D426" s="517"/>
      <c r="E426" s="467"/>
      <c r="F426" s="516"/>
      <c r="G426" s="467"/>
      <c r="H426" s="516"/>
      <c r="I426" s="467"/>
      <c r="J426" s="349"/>
      <c r="K426" s="25"/>
    </row>
    <row r="427" spans="1:11" ht="25.5" customHeight="1" x14ac:dyDescent="0.3">
      <c r="A427" s="26" t="s">
        <v>111</v>
      </c>
      <c r="B427" s="516" t="s">
        <v>204</v>
      </c>
      <c r="C427" s="467"/>
      <c r="D427" s="516"/>
      <c r="E427" s="467"/>
      <c r="F427" s="516"/>
      <c r="G427" s="467"/>
      <c r="H427" s="516"/>
      <c r="I427" s="467"/>
      <c r="J427" s="349"/>
      <c r="K427" s="25"/>
    </row>
    <row r="428" spans="1:11" ht="25.5" customHeight="1" x14ac:dyDescent="0.3">
      <c r="A428" s="26" t="s">
        <v>113</v>
      </c>
      <c r="B428" s="516" t="s">
        <v>114</v>
      </c>
      <c r="C428" s="467"/>
      <c r="D428" s="516"/>
      <c r="E428" s="467"/>
      <c r="F428" s="516"/>
      <c r="G428" s="467"/>
      <c r="H428" s="516"/>
      <c r="I428" s="467"/>
      <c r="J428" s="349"/>
      <c r="K428" s="25"/>
    </row>
    <row r="429" spans="1:11" ht="25.5" customHeight="1" x14ac:dyDescent="0.3">
      <c r="A429" s="26" t="s">
        <v>115</v>
      </c>
      <c r="B429" s="516" t="s">
        <v>114</v>
      </c>
      <c r="C429" s="467"/>
      <c r="D429" s="517"/>
      <c r="E429" s="467"/>
      <c r="F429" s="516"/>
      <c r="G429" s="467"/>
      <c r="H429" s="516"/>
      <c r="I429" s="467"/>
      <c r="J429" s="349"/>
      <c r="K429" s="25"/>
    </row>
    <row r="430" spans="1:11" ht="25.5" customHeight="1" x14ac:dyDescent="0.3">
      <c r="A430" s="520" t="s">
        <v>116</v>
      </c>
      <c r="B430" s="466"/>
      <c r="C430" s="466"/>
      <c r="D430" s="466"/>
      <c r="E430" s="466"/>
      <c r="F430" s="466"/>
      <c r="G430" s="466"/>
      <c r="H430" s="466"/>
      <c r="I430" s="467"/>
      <c r="J430" s="349"/>
      <c r="K430" s="25"/>
    </row>
    <row r="431" spans="1:11" ht="25.5" customHeight="1" x14ac:dyDescent="0.3">
      <c r="A431" s="26" t="s">
        <v>117</v>
      </c>
      <c r="B431" s="518" t="s">
        <v>118</v>
      </c>
      <c r="C431" s="466"/>
      <c r="D431" s="467"/>
      <c r="E431" s="26" t="s">
        <v>119</v>
      </c>
      <c r="F431" s="515" t="s">
        <v>118</v>
      </c>
      <c r="G431" s="466"/>
      <c r="H431" s="466"/>
      <c r="I431" s="467"/>
      <c r="J431" s="349"/>
      <c r="K431" s="25"/>
    </row>
    <row r="432" spans="1:11" ht="25.5" customHeight="1" x14ac:dyDescent="0.3">
      <c r="A432" s="26" t="s">
        <v>120</v>
      </c>
      <c r="B432" s="518" t="s">
        <v>118</v>
      </c>
      <c r="C432" s="466"/>
      <c r="D432" s="466"/>
      <c r="E432" s="466"/>
      <c r="F432" s="466"/>
      <c r="G432" s="466"/>
      <c r="H432" s="466"/>
      <c r="I432" s="467"/>
      <c r="J432" s="349"/>
      <c r="K432" s="25"/>
    </row>
    <row r="433" spans="1:26" ht="25.5" customHeight="1" x14ac:dyDescent="0.3">
      <c r="A433" s="26" t="s">
        <v>121</v>
      </c>
      <c r="B433" s="518" t="s">
        <v>118</v>
      </c>
      <c r="C433" s="466"/>
      <c r="D433" s="466"/>
      <c r="E433" s="466"/>
      <c r="F433" s="466"/>
      <c r="G433" s="466"/>
      <c r="H433" s="466"/>
      <c r="I433" s="467"/>
      <c r="J433" s="349"/>
      <c r="K433" s="25"/>
    </row>
    <row r="434" spans="1:26" ht="25.5" customHeight="1" x14ac:dyDescent="0.3">
      <c r="A434" s="26" t="s">
        <v>122</v>
      </c>
      <c r="B434" s="536" t="s">
        <v>118</v>
      </c>
      <c r="C434" s="466"/>
      <c r="D434" s="467"/>
      <c r="E434" s="26" t="s">
        <v>123</v>
      </c>
      <c r="F434" s="536" t="s">
        <v>118</v>
      </c>
      <c r="G434" s="466"/>
      <c r="H434" s="466"/>
      <c r="I434" s="467"/>
      <c r="J434" s="349"/>
      <c r="K434" s="25"/>
    </row>
    <row r="435" spans="1:26" ht="25.5" customHeight="1" x14ac:dyDescent="0.3">
      <c r="A435" s="525" t="s">
        <v>124</v>
      </c>
      <c r="B435" s="467"/>
      <c r="C435" s="525" t="s">
        <v>125</v>
      </c>
      <c r="D435" s="467"/>
      <c r="E435" s="525" t="s">
        <v>126</v>
      </c>
      <c r="F435" s="466"/>
      <c r="G435" s="467"/>
      <c r="H435" s="525" t="s">
        <v>127</v>
      </c>
      <c r="I435" s="467"/>
      <c r="J435" s="349"/>
      <c r="K435" s="25"/>
    </row>
    <row r="436" spans="1:26" ht="25.5" customHeight="1" x14ac:dyDescent="0.3">
      <c r="A436" s="518" t="s">
        <v>128</v>
      </c>
      <c r="B436" s="467"/>
      <c r="C436" s="516" t="s">
        <v>178</v>
      </c>
      <c r="D436" s="467"/>
      <c r="E436" s="537" t="s">
        <v>130</v>
      </c>
      <c r="F436" s="466"/>
      <c r="G436" s="467"/>
      <c r="H436" s="535" t="s">
        <v>189</v>
      </c>
      <c r="I436" s="467"/>
      <c r="J436" s="349"/>
      <c r="K436" s="25"/>
    </row>
    <row r="437" spans="1:26" ht="15.75" customHeight="1" x14ac:dyDescent="0.3">
      <c r="A437" s="525" t="s">
        <v>132</v>
      </c>
      <c r="B437" s="466"/>
      <c r="C437" s="466"/>
      <c r="D437" s="466"/>
      <c r="E437" s="466"/>
      <c r="F437" s="466"/>
      <c r="G437" s="466"/>
      <c r="H437" s="466"/>
      <c r="I437" s="467"/>
      <c r="J437" s="349"/>
      <c r="K437" s="25"/>
    </row>
    <row r="438" spans="1:26" ht="15.75" customHeight="1" x14ac:dyDescent="0.3">
      <c r="A438" s="26" t="s">
        <v>133</v>
      </c>
      <c r="B438" s="520" t="s">
        <v>134</v>
      </c>
      <c r="C438" s="466"/>
      <c r="D438" s="466"/>
      <c r="E438" s="466"/>
      <c r="F438" s="466"/>
      <c r="G438" s="466"/>
      <c r="H438" s="467"/>
      <c r="I438" s="26" t="s">
        <v>135</v>
      </c>
      <c r="J438" s="349"/>
      <c r="K438" s="25"/>
    </row>
    <row r="439" spans="1:26" s="350" customFormat="1" ht="15.75" customHeight="1" x14ac:dyDescent="0.3">
      <c r="A439" s="363"/>
      <c r="B439" s="538"/>
      <c r="C439" s="487"/>
      <c r="D439" s="487"/>
      <c r="E439" s="487"/>
      <c r="F439" s="487"/>
      <c r="G439" s="487"/>
      <c r="H439" s="488"/>
      <c r="I439" s="364"/>
      <c r="J439" s="349"/>
      <c r="K439" s="349"/>
      <c r="L439" s="349"/>
      <c r="M439" s="349"/>
      <c r="N439" s="349"/>
      <c r="O439" s="349"/>
      <c r="P439" s="349"/>
      <c r="Q439" s="349"/>
      <c r="R439" s="349"/>
      <c r="S439" s="349"/>
      <c r="T439" s="349"/>
      <c r="U439" s="349"/>
      <c r="V439" s="349"/>
      <c r="W439" s="349"/>
      <c r="X439" s="349"/>
      <c r="Y439" s="349"/>
      <c r="Z439" s="349"/>
    </row>
    <row r="440" spans="1:26" s="350" customFormat="1" ht="15.75" customHeight="1" x14ac:dyDescent="0.3">
      <c r="A440" s="349"/>
      <c r="B440" s="349"/>
      <c r="C440" s="349"/>
      <c r="D440" s="349"/>
      <c r="E440" s="349"/>
      <c r="F440" s="349"/>
      <c r="G440" s="349"/>
      <c r="H440" s="349"/>
      <c r="I440" s="349"/>
      <c r="J440" s="349"/>
      <c r="K440" s="349"/>
      <c r="L440" s="349"/>
      <c r="M440" s="349"/>
      <c r="N440" s="349"/>
      <c r="O440" s="349"/>
      <c r="P440" s="349"/>
      <c r="Q440" s="349"/>
      <c r="R440" s="349"/>
      <c r="S440" s="349"/>
      <c r="T440" s="349"/>
      <c r="U440" s="349"/>
      <c r="V440" s="349"/>
      <c r="W440" s="349"/>
      <c r="X440" s="349"/>
      <c r="Y440" s="349"/>
      <c r="Z440" s="349"/>
    </row>
    <row r="441" spans="1:26" s="350" customFormat="1" ht="15.75" customHeight="1" x14ac:dyDescent="0.3">
      <c r="A441" s="349"/>
      <c r="B441" s="349"/>
      <c r="C441" s="349"/>
      <c r="D441" s="349"/>
      <c r="E441" s="349"/>
      <c r="F441" s="349"/>
      <c r="G441" s="349"/>
      <c r="H441" s="349"/>
      <c r="I441" s="349"/>
      <c r="J441" s="349"/>
      <c r="K441" s="349"/>
      <c r="L441" s="349"/>
      <c r="M441" s="349"/>
      <c r="N441" s="349"/>
      <c r="O441" s="349"/>
      <c r="P441" s="349"/>
      <c r="Q441" s="349"/>
      <c r="R441" s="349"/>
      <c r="S441" s="349"/>
      <c r="T441" s="349"/>
      <c r="U441" s="349"/>
      <c r="V441" s="349"/>
      <c r="W441" s="349"/>
      <c r="X441" s="349"/>
      <c r="Y441" s="349"/>
      <c r="Z441" s="349"/>
    </row>
    <row r="442" spans="1:26" s="350" customFormat="1" ht="15.75" customHeight="1" x14ac:dyDescent="0.3">
      <c r="A442" s="526" t="s">
        <v>0</v>
      </c>
      <c r="B442" s="527"/>
      <c r="C442" s="527"/>
      <c r="D442" s="527"/>
      <c r="E442" s="527"/>
      <c r="F442" s="527"/>
      <c r="G442" s="527"/>
      <c r="H442" s="527"/>
      <c r="I442" s="528"/>
      <c r="J442" s="349"/>
      <c r="K442" s="349"/>
      <c r="L442" s="349"/>
      <c r="M442" s="349"/>
      <c r="N442" s="349"/>
      <c r="O442" s="349"/>
      <c r="P442" s="349"/>
      <c r="Q442" s="349"/>
      <c r="R442" s="349"/>
      <c r="S442" s="349"/>
      <c r="T442" s="349"/>
      <c r="U442" s="349"/>
      <c r="V442" s="349"/>
      <c r="W442" s="349"/>
      <c r="X442" s="349"/>
      <c r="Y442" s="349"/>
      <c r="Z442" s="349"/>
    </row>
    <row r="443" spans="1:26" s="350" customFormat="1" ht="15.75" customHeight="1" x14ac:dyDescent="0.3">
      <c r="A443" s="539" t="s">
        <v>1</v>
      </c>
      <c r="B443" s="469"/>
      <c r="C443" s="469"/>
      <c r="D443" s="469"/>
      <c r="E443" s="469"/>
      <c r="F443" s="469"/>
      <c r="G443" s="469"/>
      <c r="H443" s="469"/>
      <c r="I443" s="540"/>
      <c r="J443" s="349"/>
      <c r="K443" s="349"/>
      <c r="L443" s="349"/>
      <c r="M443" s="349"/>
      <c r="N443" s="349"/>
      <c r="O443" s="349"/>
      <c r="P443" s="349"/>
      <c r="Q443" s="349"/>
      <c r="R443" s="349"/>
      <c r="S443" s="349"/>
      <c r="T443" s="349"/>
      <c r="U443" s="349"/>
      <c r="V443" s="349"/>
      <c r="W443" s="349"/>
      <c r="X443" s="349"/>
      <c r="Y443" s="349"/>
      <c r="Z443" s="349"/>
    </row>
    <row r="444" spans="1:26" s="350" customFormat="1" ht="15.75" customHeight="1" x14ac:dyDescent="0.3">
      <c r="A444" s="539" t="s">
        <v>43</v>
      </c>
      <c r="B444" s="469"/>
      <c r="C444" s="469"/>
      <c r="D444" s="469"/>
      <c r="E444" s="469"/>
      <c r="F444" s="469"/>
      <c r="G444" s="469"/>
      <c r="H444" s="469"/>
      <c r="I444" s="540"/>
      <c r="J444" s="349"/>
      <c r="K444" s="349"/>
      <c r="L444" s="349"/>
      <c r="M444" s="349"/>
      <c r="N444" s="349"/>
      <c r="O444" s="349"/>
      <c r="P444" s="349"/>
      <c r="Q444" s="349"/>
      <c r="R444" s="349"/>
      <c r="S444" s="349"/>
      <c r="T444" s="349"/>
      <c r="U444" s="349"/>
      <c r="V444" s="349"/>
      <c r="W444" s="349"/>
      <c r="X444" s="349"/>
      <c r="Y444" s="349"/>
      <c r="Z444" s="349"/>
    </row>
    <row r="445" spans="1:26" s="350" customFormat="1" ht="15.75" customHeight="1" x14ac:dyDescent="0.3">
      <c r="A445" s="362"/>
      <c r="B445" s="529" t="s">
        <v>44</v>
      </c>
      <c r="C445" s="530"/>
      <c r="D445" s="530"/>
      <c r="E445" s="531"/>
      <c r="F445" s="532" t="s">
        <v>45</v>
      </c>
      <c r="G445" s="530"/>
      <c r="H445" s="530"/>
      <c r="I445" s="533"/>
      <c r="J445" s="349"/>
      <c r="K445" s="349"/>
      <c r="L445" s="349"/>
      <c r="M445" s="349"/>
      <c r="N445" s="349"/>
      <c r="O445" s="349"/>
      <c r="P445" s="349"/>
      <c r="Q445" s="349"/>
      <c r="R445" s="349"/>
      <c r="S445" s="349"/>
      <c r="T445" s="349"/>
      <c r="U445" s="349"/>
      <c r="V445" s="349"/>
      <c r="W445" s="349"/>
      <c r="X445" s="349"/>
      <c r="Y445" s="349"/>
      <c r="Z445" s="349"/>
    </row>
    <row r="446" spans="1:26" ht="15.75" customHeight="1" x14ac:dyDescent="0.3">
      <c r="A446" s="520" t="s">
        <v>46</v>
      </c>
      <c r="B446" s="466"/>
      <c r="C446" s="466"/>
      <c r="D446" s="466"/>
      <c r="E446" s="466"/>
      <c r="F446" s="466"/>
      <c r="G446" s="466"/>
      <c r="H446" s="466"/>
      <c r="I446" s="467"/>
      <c r="J446" s="349"/>
      <c r="K446" s="25"/>
    </row>
    <row r="447" spans="1:26" ht="15.75" customHeight="1" x14ac:dyDescent="0.3">
      <c r="A447" s="520" t="s">
        <v>47</v>
      </c>
      <c r="B447" s="466"/>
      <c r="C447" s="466"/>
      <c r="D447" s="466"/>
      <c r="E447" s="466"/>
      <c r="F447" s="466"/>
      <c r="G447" s="466"/>
      <c r="H447" s="466"/>
      <c r="I447" s="467"/>
      <c r="J447" s="349"/>
      <c r="K447" s="25"/>
    </row>
    <row r="448" spans="1:26" ht="15.75" customHeight="1" x14ac:dyDescent="0.3">
      <c r="A448" s="26" t="s">
        <v>48</v>
      </c>
      <c r="B448" s="38">
        <v>288</v>
      </c>
      <c r="C448" s="520" t="s">
        <v>49</v>
      </c>
      <c r="D448" s="467"/>
      <c r="E448" s="534" t="s">
        <v>50</v>
      </c>
      <c r="F448" s="466"/>
      <c r="G448" s="467"/>
      <c r="H448" s="26" t="s">
        <v>51</v>
      </c>
      <c r="I448" s="28" t="s">
        <v>52</v>
      </c>
      <c r="J448" s="349"/>
      <c r="K448" s="25"/>
    </row>
    <row r="449" spans="1:11" ht="30.75" customHeight="1" x14ac:dyDescent="0.3">
      <c r="A449" s="26" t="s">
        <v>53</v>
      </c>
      <c r="B449" s="515" t="s">
        <v>54</v>
      </c>
      <c r="C449" s="466"/>
      <c r="D449" s="467"/>
      <c r="E449" s="520" t="s">
        <v>55</v>
      </c>
      <c r="F449" s="467"/>
      <c r="G449" s="516" t="s">
        <v>244</v>
      </c>
      <c r="H449" s="466"/>
      <c r="I449" s="467"/>
      <c r="J449" s="349"/>
      <c r="K449" s="25"/>
    </row>
    <row r="450" spans="1:11" ht="54" customHeight="1" x14ac:dyDescent="0.3">
      <c r="A450" s="26" t="s">
        <v>57</v>
      </c>
      <c r="B450" s="515" t="s">
        <v>245</v>
      </c>
      <c r="C450" s="466"/>
      <c r="D450" s="466"/>
      <c r="E450" s="466"/>
      <c r="F450" s="466"/>
      <c r="G450" s="466"/>
      <c r="H450" s="466"/>
      <c r="I450" s="467"/>
      <c r="J450" s="349"/>
      <c r="K450" s="25"/>
    </row>
    <row r="451" spans="1:11" ht="27.75" customHeight="1" x14ac:dyDescent="0.3">
      <c r="A451" s="26" t="s">
        <v>59</v>
      </c>
      <c r="B451" s="515" t="s">
        <v>246</v>
      </c>
      <c r="C451" s="466"/>
      <c r="D451" s="466"/>
      <c r="E451" s="466"/>
      <c r="F451" s="466"/>
      <c r="G451" s="466"/>
      <c r="H451" s="466"/>
      <c r="I451" s="467"/>
      <c r="J451" s="349"/>
      <c r="K451" s="25"/>
    </row>
    <row r="452" spans="1:11" ht="21.75" customHeight="1" x14ac:dyDescent="0.3">
      <c r="A452" s="26" t="s">
        <v>61</v>
      </c>
      <c r="B452" s="29" t="s">
        <v>62</v>
      </c>
      <c r="C452" s="29" t="s">
        <v>63</v>
      </c>
      <c r="D452" s="29" t="s">
        <v>64</v>
      </c>
      <c r="E452" s="522" t="s">
        <v>65</v>
      </c>
      <c r="F452" s="511"/>
      <c r="G452" s="523" t="s">
        <v>66</v>
      </c>
      <c r="H452" s="523" t="s">
        <v>147</v>
      </c>
      <c r="I452" s="523" t="s">
        <v>68</v>
      </c>
      <c r="J452" s="349"/>
      <c r="K452" s="25"/>
    </row>
    <row r="453" spans="1:11" ht="21.75" customHeight="1" x14ac:dyDescent="0.3">
      <c r="A453" s="26" t="s">
        <v>69</v>
      </c>
      <c r="B453" s="29" t="s">
        <v>70</v>
      </c>
      <c r="C453" s="29" t="s">
        <v>62</v>
      </c>
      <c r="D453" s="29" t="s">
        <v>68</v>
      </c>
      <c r="E453" s="512"/>
      <c r="F453" s="514"/>
      <c r="G453" s="524"/>
      <c r="H453" s="524"/>
      <c r="I453" s="524"/>
      <c r="J453" s="349"/>
      <c r="K453" s="25"/>
    </row>
    <row r="454" spans="1:11" ht="21.75" customHeight="1" x14ac:dyDescent="0.3">
      <c r="A454" s="26" t="s">
        <v>71</v>
      </c>
      <c r="B454" s="39" t="s">
        <v>247</v>
      </c>
      <c r="C454" s="26" t="s">
        <v>72</v>
      </c>
      <c r="D454" s="44" t="s">
        <v>248</v>
      </c>
      <c r="E454" s="520" t="s">
        <v>74</v>
      </c>
      <c r="F454" s="467"/>
      <c r="G454" s="518" t="s">
        <v>249</v>
      </c>
      <c r="H454" s="466"/>
      <c r="I454" s="467"/>
      <c r="J454" s="349"/>
      <c r="K454" s="25"/>
    </row>
    <row r="455" spans="1:11" ht="21.75" customHeight="1" x14ac:dyDescent="0.3">
      <c r="A455" s="520" t="s">
        <v>75</v>
      </c>
      <c r="B455" s="466"/>
      <c r="C455" s="466"/>
      <c r="D455" s="466"/>
      <c r="E455" s="466"/>
      <c r="F455" s="466"/>
      <c r="G455" s="466"/>
      <c r="H455" s="466"/>
      <c r="I455" s="467"/>
      <c r="J455" s="349"/>
      <c r="K455" s="25"/>
    </row>
    <row r="456" spans="1:11" ht="21.75" customHeight="1" x14ac:dyDescent="0.3">
      <c r="A456" s="26" t="s">
        <v>76</v>
      </c>
      <c r="B456" s="516" t="s">
        <v>114</v>
      </c>
      <c r="C456" s="467"/>
      <c r="D456" s="26" t="s">
        <v>78</v>
      </c>
      <c r="E456" s="516" t="s">
        <v>79</v>
      </c>
      <c r="F456" s="467"/>
      <c r="G456" s="26" t="s">
        <v>80</v>
      </c>
      <c r="H456" s="516" t="s">
        <v>73</v>
      </c>
      <c r="I456" s="467"/>
      <c r="J456" s="349"/>
      <c r="K456" s="25"/>
    </row>
    <row r="457" spans="1:11" ht="21.75" customHeight="1" x14ac:dyDescent="0.3">
      <c r="A457" s="46" t="s">
        <v>81</v>
      </c>
      <c r="B457" s="516" t="s">
        <v>109</v>
      </c>
      <c r="C457" s="466"/>
      <c r="D457" s="466"/>
      <c r="E457" s="466"/>
      <c r="F457" s="466"/>
      <c r="G457" s="466"/>
      <c r="H457" s="466"/>
      <c r="I457" s="467"/>
      <c r="J457" s="349"/>
      <c r="K457" s="25"/>
    </row>
    <row r="458" spans="1:11" ht="21.75" customHeight="1" x14ac:dyDescent="0.3">
      <c r="A458" s="26" t="s">
        <v>83</v>
      </c>
      <c r="B458" s="47" t="s">
        <v>250</v>
      </c>
      <c r="C458" s="48" t="s">
        <v>85</v>
      </c>
      <c r="D458" s="33" t="s">
        <v>86</v>
      </c>
      <c r="E458" s="542" t="s">
        <v>87</v>
      </c>
      <c r="F458" s="543"/>
      <c r="G458" s="49" t="s">
        <v>88</v>
      </c>
      <c r="H458" s="48" t="s">
        <v>89</v>
      </c>
      <c r="I458" s="53">
        <v>37.5</v>
      </c>
      <c r="J458" s="349"/>
      <c r="K458" s="25"/>
    </row>
    <row r="459" spans="1:11" ht="21.75" customHeight="1" x14ac:dyDescent="0.3">
      <c r="A459" s="26" t="s">
        <v>90</v>
      </c>
      <c r="B459" s="516" t="s">
        <v>251</v>
      </c>
      <c r="C459" s="466"/>
      <c r="D459" s="466"/>
      <c r="E459" s="466"/>
      <c r="F459" s="466"/>
      <c r="G459" s="466"/>
      <c r="H459" s="466"/>
      <c r="I459" s="467"/>
      <c r="J459" s="349"/>
      <c r="K459" s="25"/>
    </row>
    <row r="460" spans="1:11" ht="21.75" customHeight="1" x14ac:dyDescent="0.3">
      <c r="A460" s="26" t="s">
        <v>92</v>
      </c>
      <c r="B460" s="516" t="s">
        <v>252</v>
      </c>
      <c r="C460" s="466"/>
      <c r="D460" s="467"/>
      <c r="E460" s="520" t="s">
        <v>94</v>
      </c>
      <c r="F460" s="467"/>
      <c r="G460" s="516" t="s">
        <v>95</v>
      </c>
      <c r="H460" s="466"/>
      <c r="I460" s="467"/>
      <c r="J460" s="349"/>
      <c r="K460" s="25"/>
    </row>
    <row r="461" spans="1:11" ht="21.75" customHeight="1" x14ac:dyDescent="0.3">
      <c r="A461" s="520" t="s">
        <v>96</v>
      </c>
      <c r="B461" s="466"/>
      <c r="C461" s="466"/>
      <c r="D461" s="466"/>
      <c r="E461" s="466"/>
      <c r="F461" s="466"/>
      <c r="G461" s="466"/>
      <c r="H461" s="466"/>
      <c r="I461" s="467"/>
      <c r="J461" s="349"/>
      <c r="K461" s="25"/>
    </row>
    <row r="462" spans="1:11" ht="21.75" customHeight="1" x14ac:dyDescent="0.3">
      <c r="A462" s="26" t="s">
        <v>97</v>
      </c>
      <c r="B462" s="516" t="s">
        <v>253</v>
      </c>
      <c r="C462" s="466"/>
      <c r="D462" s="466"/>
      <c r="E462" s="466"/>
      <c r="F462" s="466"/>
      <c r="G462" s="466"/>
      <c r="H462" s="466"/>
      <c r="I462" s="467"/>
      <c r="J462" s="349"/>
      <c r="K462" s="25"/>
    </row>
    <row r="463" spans="1:11" ht="21.75" customHeight="1" x14ac:dyDescent="0.3">
      <c r="A463" s="26" t="s">
        <v>99</v>
      </c>
      <c r="B463" s="520" t="s">
        <v>100</v>
      </c>
      <c r="C463" s="467"/>
      <c r="D463" s="520" t="s">
        <v>101</v>
      </c>
      <c r="E463" s="467"/>
      <c r="F463" s="520" t="s">
        <v>102</v>
      </c>
      <c r="G463" s="467"/>
      <c r="H463" s="520" t="s">
        <v>103</v>
      </c>
      <c r="I463" s="467"/>
      <c r="J463" s="349"/>
      <c r="K463" s="25"/>
    </row>
    <row r="464" spans="1:11" ht="21.75" customHeight="1" x14ac:dyDescent="0.3">
      <c r="A464" s="26" t="s">
        <v>104</v>
      </c>
      <c r="B464" s="516" t="s">
        <v>73</v>
      </c>
      <c r="C464" s="467"/>
      <c r="D464" s="516" t="s">
        <v>73</v>
      </c>
      <c r="E464" s="467"/>
      <c r="F464" s="516"/>
      <c r="G464" s="467"/>
      <c r="H464" s="516"/>
      <c r="I464" s="467"/>
      <c r="J464" s="349"/>
      <c r="K464" s="25"/>
    </row>
    <row r="465" spans="1:26" ht="21.75" customHeight="1" x14ac:dyDescent="0.3">
      <c r="A465" s="26" t="s">
        <v>108</v>
      </c>
      <c r="B465" s="517" t="s">
        <v>73</v>
      </c>
      <c r="C465" s="467"/>
      <c r="D465" s="519"/>
      <c r="E465" s="467"/>
      <c r="F465" s="516"/>
      <c r="G465" s="467"/>
      <c r="H465" s="516"/>
      <c r="I465" s="467"/>
      <c r="J465" s="349"/>
      <c r="K465" s="25"/>
    </row>
    <row r="466" spans="1:26" ht="21.75" customHeight="1" x14ac:dyDescent="0.3">
      <c r="A466" s="26" t="s">
        <v>110</v>
      </c>
      <c r="B466" s="517" t="s">
        <v>73</v>
      </c>
      <c r="C466" s="467"/>
      <c r="D466" s="517"/>
      <c r="E466" s="467"/>
      <c r="F466" s="516"/>
      <c r="G466" s="467"/>
      <c r="H466" s="516"/>
      <c r="I466" s="467"/>
      <c r="J466" s="349"/>
      <c r="K466" s="25"/>
    </row>
    <row r="467" spans="1:26" ht="21.75" customHeight="1" x14ac:dyDescent="0.3">
      <c r="A467" s="26" t="s">
        <v>111</v>
      </c>
      <c r="B467" s="516" t="s">
        <v>73</v>
      </c>
      <c r="C467" s="467"/>
      <c r="D467" s="516"/>
      <c r="E467" s="467"/>
      <c r="F467" s="516"/>
      <c r="G467" s="467"/>
      <c r="H467" s="516"/>
      <c r="I467" s="467"/>
      <c r="J467" s="349"/>
      <c r="K467" s="25"/>
    </row>
    <row r="468" spans="1:26" ht="21.75" customHeight="1" x14ac:dyDescent="0.3">
      <c r="A468" s="26" t="s">
        <v>113</v>
      </c>
      <c r="B468" s="516" t="s">
        <v>114</v>
      </c>
      <c r="C468" s="467"/>
      <c r="D468" s="516"/>
      <c r="E468" s="467"/>
      <c r="F468" s="516"/>
      <c r="G468" s="467"/>
      <c r="H468" s="516"/>
      <c r="I468" s="467"/>
      <c r="J468" s="349"/>
      <c r="K468" s="25"/>
    </row>
    <row r="469" spans="1:26" ht="21.75" customHeight="1" x14ac:dyDescent="0.3">
      <c r="A469" s="26" t="s">
        <v>115</v>
      </c>
      <c r="B469" s="516" t="s">
        <v>114</v>
      </c>
      <c r="C469" s="467"/>
      <c r="D469" s="517"/>
      <c r="E469" s="467"/>
      <c r="F469" s="516"/>
      <c r="G469" s="467"/>
      <c r="H469" s="516"/>
      <c r="I469" s="467"/>
      <c r="J469" s="349"/>
      <c r="K469" s="25"/>
    </row>
    <row r="470" spans="1:26" ht="21.75" customHeight="1" x14ac:dyDescent="0.3">
      <c r="A470" s="520" t="s">
        <v>116</v>
      </c>
      <c r="B470" s="466"/>
      <c r="C470" s="466"/>
      <c r="D470" s="466"/>
      <c r="E470" s="466"/>
      <c r="F470" s="466"/>
      <c r="G470" s="466"/>
      <c r="H470" s="466"/>
      <c r="I470" s="467"/>
      <c r="J470" s="349"/>
      <c r="K470" s="25"/>
    </row>
    <row r="471" spans="1:26" ht="21.75" customHeight="1" x14ac:dyDescent="0.3">
      <c r="A471" s="26" t="s">
        <v>117</v>
      </c>
      <c r="B471" s="518" t="s">
        <v>118</v>
      </c>
      <c r="C471" s="466"/>
      <c r="D471" s="467"/>
      <c r="E471" s="26" t="s">
        <v>119</v>
      </c>
      <c r="F471" s="515" t="s">
        <v>118</v>
      </c>
      <c r="G471" s="466"/>
      <c r="H471" s="466"/>
      <c r="I471" s="467"/>
      <c r="J471" s="349"/>
      <c r="K471" s="25"/>
    </row>
    <row r="472" spans="1:26" ht="21.75" customHeight="1" x14ac:dyDescent="0.3">
      <c r="A472" s="26" t="s">
        <v>120</v>
      </c>
      <c r="B472" s="518" t="s">
        <v>118</v>
      </c>
      <c r="C472" s="466"/>
      <c r="D472" s="466"/>
      <c r="E472" s="466"/>
      <c r="F472" s="466"/>
      <c r="G472" s="466"/>
      <c r="H472" s="466"/>
      <c r="I472" s="467"/>
      <c r="J472" s="349"/>
      <c r="K472" s="25"/>
    </row>
    <row r="473" spans="1:26" ht="21.75" customHeight="1" x14ac:dyDescent="0.3">
      <c r="A473" s="26" t="s">
        <v>121</v>
      </c>
      <c r="B473" s="518" t="s">
        <v>118</v>
      </c>
      <c r="C473" s="466"/>
      <c r="D473" s="466"/>
      <c r="E473" s="466"/>
      <c r="F473" s="466"/>
      <c r="G473" s="466"/>
      <c r="H473" s="466"/>
      <c r="I473" s="467"/>
      <c r="J473" s="349"/>
      <c r="K473" s="25"/>
    </row>
    <row r="474" spans="1:26" ht="21.75" customHeight="1" x14ac:dyDescent="0.3">
      <c r="A474" s="26" t="s">
        <v>122</v>
      </c>
      <c r="B474" s="536" t="s">
        <v>118</v>
      </c>
      <c r="C474" s="466"/>
      <c r="D474" s="467"/>
      <c r="E474" s="26" t="s">
        <v>123</v>
      </c>
      <c r="F474" s="536" t="s">
        <v>118</v>
      </c>
      <c r="G474" s="466"/>
      <c r="H474" s="466"/>
      <c r="I474" s="467"/>
      <c r="J474" s="349"/>
      <c r="K474" s="25"/>
    </row>
    <row r="475" spans="1:26" ht="21.75" customHeight="1" x14ac:dyDescent="0.3">
      <c r="A475" s="525" t="s">
        <v>124</v>
      </c>
      <c r="B475" s="467"/>
      <c r="C475" s="525" t="s">
        <v>125</v>
      </c>
      <c r="D475" s="467"/>
      <c r="E475" s="525" t="s">
        <v>126</v>
      </c>
      <c r="F475" s="466"/>
      <c r="G475" s="467"/>
      <c r="H475" s="525" t="s">
        <v>127</v>
      </c>
      <c r="I475" s="467"/>
      <c r="J475" s="349"/>
      <c r="K475" s="25"/>
    </row>
    <row r="476" spans="1:26" ht="21.75" customHeight="1" x14ac:dyDescent="0.3">
      <c r="A476" s="518" t="s">
        <v>128</v>
      </c>
      <c r="B476" s="467"/>
      <c r="C476" s="516" t="s">
        <v>254</v>
      </c>
      <c r="D476" s="467"/>
      <c r="E476" s="537" t="s">
        <v>130</v>
      </c>
      <c r="F476" s="466"/>
      <c r="G476" s="467"/>
      <c r="H476" s="535" t="s">
        <v>158</v>
      </c>
      <c r="I476" s="467"/>
      <c r="J476" s="349"/>
      <c r="K476" s="25"/>
    </row>
    <row r="477" spans="1:26" ht="21.75" customHeight="1" x14ac:dyDescent="0.3">
      <c r="A477" s="525" t="s">
        <v>132</v>
      </c>
      <c r="B477" s="466"/>
      <c r="C477" s="466"/>
      <c r="D477" s="466"/>
      <c r="E477" s="466"/>
      <c r="F477" s="466"/>
      <c r="G477" s="466"/>
      <c r="H477" s="466"/>
      <c r="I477" s="467"/>
      <c r="J477" s="349"/>
      <c r="K477" s="25"/>
    </row>
    <row r="478" spans="1:26" ht="15.75" customHeight="1" x14ac:dyDescent="0.3">
      <c r="A478" s="26" t="s">
        <v>133</v>
      </c>
      <c r="B478" s="520" t="s">
        <v>134</v>
      </c>
      <c r="C478" s="466"/>
      <c r="D478" s="466"/>
      <c r="E478" s="466"/>
      <c r="F478" s="466"/>
      <c r="G478" s="466"/>
      <c r="H478" s="467"/>
      <c r="I478" s="26" t="s">
        <v>135</v>
      </c>
      <c r="J478" s="349"/>
      <c r="K478" s="25"/>
    </row>
    <row r="479" spans="1:26" s="350" customFormat="1" ht="15.75" customHeight="1" x14ac:dyDescent="0.3">
      <c r="A479" s="363"/>
      <c r="B479" s="538"/>
      <c r="C479" s="487"/>
      <c r="D479" s="487"/>
      <c r="E479" s="487"/>
      <c r="F479" s="487"/>
      <c r="G479" s="487"/>
      <c r="H479" s="488"/>
      <c r="I479" s="364"/>
      <c r="J479" s="349"/>
      <c r="K479" s="349"/>
      <c r="L479" s="349"/>
      <c r="M479" s="349"/>
      <c r="N479" s="349"/>
      <c r="O479" s="349"/>
      <c r="P479" s="349"/>
      <c r="Q479" s="349"/>
      <c r="R479" s="349"/>
      <c r="S479" s="349"/>
      <c r="T479" s="349"/>
      <c r="U479" s="349"/>
      <c r="V479" s="349"/>
      <c r="W479" s="349"/>
      <c r="X479" s="349"/>
      <c r="Y479" s="349"/>
      <c r="Z479" s="349"/>
    </row>
    <row r="480" spans="1:26" s="350" customFormat="1" ht="15.75" customHeight="1" x14ac:dyDescent="0.3">
      <c r="A480" s="349"/>
      <c r="B480" s="349"/>
      <c r="C480" s="349"/>
      <c r="D480" s="349"/>
      <c r="E480" s="349"/>
      <c r="F480" s="349"/>
      <c r="G480" s="349"/>
      <c r="H480" s="349"/>
      <c r="I480" s="349"/>
      <c r="J480" s="349"/>
      <c r="K480" s="349"/>
      <c r="L480" s="349"/>
      <c r="M480" s="349"/>
      <c r="N480" s="349"/>
      <c r="O480" s="349"/>
      <c r="P480" s="349"/>
      <c r="Q480" s="349"/>
      <c r="R480" s="349"/>
      <c r="S480" s="349"/>
      <c r="T480" s="349"/>
      <c r="U480" s="349"/>
      <c r="V480" s="349"/>
      <c r="W480" s="349"/>
      <c r="X480" s="349"/>
      <c r="Y480" s="349"/>
      <c r="Z480" s="349"/>
    </row>
    <row r="481" spans="1:26" s="350" customFormat="1" ht="15.75" customHeight="1" x14ac:dyDescent="0.3">
      <c r="A481" s="349"/>
      <c r="B481" s="349"/>
      <c r="C481" s="349"/>
      <c r="D481" s="349"/>
      <c r="E481" s="349"/>
      <c r="F481" s="349"/>
      <c r="G481" s="349"/>
      <c r="H481" s="349"/>
      <c r="I481" s="349"/>
      <c r="J481" s="349"/>
      <c r="K481" s="349"/>
      <c r="L481" s="349"/>
      <c r="M481" s="349"/>
      <c r="N481" s="349"/>
      <c r="O481" s="349"/>
      <c r="P481" s="349"/>
      <c r="Q481" s="349"/>
      <c r="R481" s="349"/>
      <c r="S481" s="349"/>
      <c r="T481" s="349"/>
      <c r="U481" s="349"/>
      <c r="V481" s="349"/>
      <c r="W481" s="349"/>
      <c r="X481" s="349"/>
      <c r="Y481" s="349"/>
      <c r="Z481" s="349"/>
    </row>
    <row r="482" spans="1:26" s="350" customFormat="1" ht="15.75" customHeight="1" x14ac:dyDescent="0.3">
      <c r="A482" s="526" t="s">
        <v>0</v>
      </c>
      <c r="B482" s="527"/>
      <c r="C482" s="527"/>
      <c r="D482" s="527"/>
      <c r="E482" s="527"/>
      <c r="F482" s="527"/>
      <c r="G482" s="527"/>
      <c r="H482" s="527"/>
      <c r="I482" s="528"/>
      <c r="J482" s="349"/>
      <c r="K482" s="349"/>
      <c r="L482" s="349"/>
      <c r="M482" s="349"/>
      <c r="N482" s="349"/>
      <c r="O482" s="349"/>
      <c r="P482" s="349"/>
      <c r="Q482" s="349"/>
      <c r="R482" s="349"/>
      <c r="S482" s="349"/>
      <c r="T482" s="349"/>
      <c r="U482" s="349"/>
      <c r="V482" s="349"/>
      <c r="W482" s="349"/>
      <c r="X482" s="349"/>
      <c r="Y482" s="349"/>
      <c r="Z482" s="349"/>
    </row>
    <row r="483" spans="1:26" s="350" customFormat="1" ht="15.75" customHeight="1" x14ac:dyDescent="0.3">
      <c r="A483" s="539" t="s">
        <v>1</v>
      </c>
      <c r="B483" s="469"/>
      <c r="C483" s="469"/>
      <c r="D483" s="469"/>
      <c r="E483" s="469"/>
      <c r="F483" s="469"/>
      <c r="G483" s="469"/>
      <c r="H483" s="469"/>
      <c r="I483" s="540"/>
      <c r="J483" s="349"/>
      <c r="K483" s="349"/>
      <c r="L483" s="349"/>
      <c r="M483" s="349"/>
      <c r="N483" s="349"/>
      <c r="O483" s="349"/>
      <c r="P483" s="349"/>
      <c r="Q483" s="349"/>
      <c r="R483" s="349"/>
      <c r="S483" s="349"/>
      <c r="T483" s="349"/>
      <c r="U483" s="349"/>
      <c r="V483" s="349"/>
      <c r="W483" s="349"/>
      <c r="X483" s="349"/>
      <c r="Y483" s="349"/>
      <c r="Z483" s="349"/>
    </row>
    <row r="484" spans="1:26" s="350" customFormat="1" ht="15.75" customHeight="1" x14ac:dyDescent="0.3">
      <c r="A484" s="539" t="s">
        <v>43</v>
      </c>
      <c r="B484" s="469"/>
      <c r="C484" s="469"/>
      <c r="D484" s="469"/>
      <c r="E484" s="469"/>
      <c r="F484" s="469"/>
      <c r="G484" s="469"/>
      <c r="H484" s="469"/>
      <c r="I484" s="540"/>
      <c r="J484" s="349"/>
      <c r="K484" s="349"/>
      <c r="L484" s="349"/>
      <c r="M484" s="349"/>
      <c r="N484" s="349"/>
      <c r="O484" s="349"/>
      <c r="P484" s="349"/>
      <c r="Q484" s="349"/>
      <c r="R484" s="349"/>
      <c r="S484" s="349"/>
      <c r="T484" s="349"/>
      <c r="U484" s="349"/>
      <c r="V484" s="349"/>
      <c r="W484" s="349"/>
      <c r="X484" s="349"/>
      <c r="Y484" s="349"/>
      <c r="Z484" s="349"/>
    </row>
    <row r="485" spans="1:26" s="350" customFormat="1" ht="15.75" customHeight="1" x14ac:dyDescent="0.3">
      <c r="A485" s="362"/>
      <c r="B485" s="529" t="s">
        <v>44</v>
      </c>
      <c r="C485" s="530"/>
      <c r="D485" s="530"/>
      <c r="E485" s="531"/>
      <c r="F485" s="532" t="s">
        <v>45</v>
      </c>
      <c r="G485" s="530"/>
      <c r="H485" s="530"/>
      <c r="I485" s="533"/>
      <c r="J485" s="349"/>
      <c r="K485" s="349"/>
      <c r="L485" s="349"/>
      <c r="M485" s="349"/>
      <c r="N485" s="349"/>
      <c r="O485" s="349"/>
      <c r="P485" s="349"/>
      <c r="Q485" s="349"/>
      <c r="R485" s="349"/>
      <c r="S485" s="349"/>
      <c r="T485" s="349"/>
      <c r="U485" s="349"/>
      <c r="V485" s="349"/>
      <c r="W485" s="349"/>
      <c r="X485" s="349"/>
      <c r="Y485" s="349"/>
      <c r="Z485" s="349"/>
    </row>
    <row r="486" spans="1:26" ht="15.75" customHeight="1" x14ac:dyDescent="0.3">
      <c r="A486" s="520" t="s">
        <v>46</v>
      </c>
      <c r="B486" s="466"/>
      <c r="C486" s="466"/>
      <c r="D486" s="466"/>
      <c r="E486" s="466"/>
      <c r="F486" s="466"/>
      <c r="G486" s="466"/>
      <c r="H486" s="466"/>
      <c r="I486" s="467"/>
      <c r="J486" s="349"/>
      <c r="K486" s="25"/>
    </row>
    <row r="487" spans="1:26" ht="15.75" customHeight="1" x14ac:dyDescent="0.3">
      <c r="A487" s="520" t="s">
        <v>47</v>
      </c>
      <c r="B487" s="466"/>
      <c r="C487" s="466"/>
      <c r="D487" s="466"/>
      <c r="E487" s="466"/>
      <c r="F487" s="466"/>
      <c r="G487" s="466"/>
      <c r="H487" s="466"/>
      <c r="I487" s="467"/>
      <c r="J487" s="349"/>
      <c r="K487" s="25"/>
    </row>
    <row r="488" spans="1:26" ht="15.75" customHeight="1" x14ac:dyDescent="0.3">
      <c r="A488" s="26" t="s">
        <v>48</v>
      </c>
      <c r="B488" s="38">
        <v>663</v>
      </c>
      <c r="C488" s="520" t="s">
        <v>49</v>
      </c>
      <c r="D488" s="467"/>
      <c r="E488" s="534" t="s">
        <v>50</v>
      </c>
      <c r="F488" s="466"/>
      <c r="G488" s="467"/>
      <c r="H488" s="26" t="s">
        <v>51</v>
      </c>
      <c r="I488" s="28" t="s">
        <v>52</v>
      </c>
      <c r="J488" s="349"/>
      <c r="K488" s="25"/>
    </row>
    <row r="489" spans="1:26" ht="15.75" customHeight="1" x14ac:dyDescent="0.3">
      <c r="A489" s="26" t="s">
        <v>53</v>
      </c>
      <c r="B489" s="515" t="s">
        <v>54</v>
      </c>
      <c r="C489" s="466"/>
      <c r="D489" s="467"/>
      <c r="E489" s="520" t="s">
        <v>55</v>
      </c>
      <c r="F489" s="467"/>
      <c r="G489" s="518" t="s">
        <v>56</v>
      </c>
      <c r="H489" s="466"/>
      <c r="I489" s="467"/>
      <c r="J489" s="349"/>
      <c r="K489" s="25"/>
    </row>
    <row r="490" spans="1:26" ht="62.25" customHeight="1" x14ac:dyDescent="0.3">
      <c r="A490" s="26" t="s">
        <v>57</v>
      </c>
      <c r="B490" s="515" t="s">
        <v>255</v>
      </c>
      <c r="C490" s="466"/>
      <c r="D490" s="466"/>
      <c r="E490" s="466"/>
      <c r="F490" s="466"/>
      <c r="G490" s="466"/>
      <c r="H490" s="466"/>
      <c r="I490" s="467"/>
      <c r="J490" s="349"/>
      <c r="K490" s="25"/>
    </row>
    <row r="491" spans="1:26" ht="24.75" customHeight="1" x14ac:dyDescent="0.3">
      <c r="A491" s="26" t="s">
        <v>59</v>
      </c>
      <c r="B491" s="515" t="s">
        <v>256</v>
      </c>
      <c r="C491" s="466"/>
      <c r="D491" s="466"/>
      <c r="E491" s="466"/>
      <c r="F491" s="466"/>
      <c r="G491" s="466"/>
      <c r="H491" s="466"/>
      <c r="I491" s="467"/>
      <c r="J491" s="349"/>
      <c r="K491" s="25"/>
    </row>
    <row r="492" spans="1:26" ht="22.5" customHeight="1" x14ac:dyDescent="0.3">
      <c r="A492" s="26" t="s">
        <v>61</v>
      </c>
      <c r="B492" s="29" t="s">
        <v>62</v>
      </c>
      <c r="C492" s="29" t="s">
        <v>63</v>
      </c>
      <c r="D492" s="29" t="s">
        <v>64</v>
      </c>
      <c r="E492" s="522" t="s">
        <v>65</v>
      </c>
      <c r="F492" s="511"/>
      <c r="G492" s="523" t="s">
        <v>66</v>
      </c>
      <c r="H492" s="523" t="s">
        <v>147</v>
      </c>
      <c r="I492" s="523" t="s">
        <v>68</v>
      </c>
      <c r="J492" s="349"/>
      <c r="K492" s="25"/>
    </row>
    <row r="493" spans="1:26" ht="22.5" customHeight="1" x14ac:dyDescent="0.3">
      <c r="A493" s="26" t="s">
        <v>69</v>
      </c>
      <c r="B493" s="29" t="s">
        <v>70</v>
      </c>
      <c r="C493" s="29" t="s">
        <v>62</v>
      </c>
      <c r="D493" s="29" t="s">
        <v>68</v>
      </c>
      <c r="E493" s="512"/>
      <c r="F493" s="514"/>
      <c r="G493" s="524"/>
      <c r="H493" s="524"/>
      <c r="I493" s="524"/>
      <c r="J493" s="349"/>
      <c r="K493" s="25"/>
    </row>
    <row r="494" spans="1:26" ht="22.5" customHeight="1" x14ac:dyDescent="0.3">
      <c r="A494" s="26" t="s">
        <v>71</v>
      </c>
      <c r="B494" s="39" t="s">
        <v>257</v>
      </c>
      <c r="C494" s="26" t="s">
        <v>72</v>
      </c>
      <c r="D494" s="44" t="s">
        <v>258</v>
      </c>
      <c r="E494" s="520" t="s">
        <v>74</v>
      </c>
      <c r="F494" s="467"/>
      <c r="G494" s="518" t="s">
        <v>249</v>
      </c>
      <c r="H494" s="466"/>
      <c r="I494" s="467"/>
      <c r="J494" s="349"/>
      <c r="K494" s="25"/>
    </row>
    <row r="495" spans="1:26" ht="22.5" customHeight="1" x14ac:dyDescent="0.3">
      <c r="A495" s="520" t="s">
        <v>75</v>
      </c>
      <c r="B495" s="466"/>
      <c r="C495" s="466"/>
      <c r="D495" s="466"/>
      <c r="E495" s="466"/>
      <c r="F495" s="466"/>
      <c r="G495" s="466"/>
      <c r="H495" s="466"/>
      <c r="I495" s="467"/>
      <c r="J495" s="349"/>
      <c r="K495" s="25"/>
    </row>
    <row r="496" spans="1:26" ht="22.5" customHeight="1" x14ac:dyDescent="0.3">
      <c r="A496" s="26" t="s">
        <v>76</v>
      </c>
      <c r="B496" s="516" t="s">
        <v>114</v>
      </c>
      <c r="C496" s="467"/>
      <c r="D496" s="26" t="s">
        <v>78</v>
      </c>
      <c r="E496" s="516" t="s">
        <v>79</v>
      </c>
      <c r="F496" s="467"/>
      <c r="G496" s="26" t="s">
        <v>80</v>
      </c>
      <c r="H496" s="516" t="s">
        <v>73</v>
      </c>
      <c r="I496" s="467"/>
      <c r="J496" s="349"/>
      <c r="K496" s="25"/>
    </row>
    <row r="497" spans="1:11" ht="22.5" customHeight="1" x14ac:dyDescent="0.3">
      <c r="A497" s="46" t="s">
        <v>81</v>
      </c>
      <c r="B497" s="516" t="s">
        <v>109</v>
      </c>
      <c r="C497" s="466"/>
      <c r="D497" s="466"/>
      <c r="E497" s="466"/>
      <c r="F497" s="466"/>
      <c r="G497" s="466"/>
      <c r="H497" s="466"/>
      <c r="I497" s="467"/>
      <c r="J497" s="349"/>
      <c r="K497" s="25"/>
    </row>
    <row r="498" spans="1:11" ht="22.5" customHeight="1" x14ac:dyDescent="0.3">
      <c r="A498" s="26" t="s">
        <v>83</v>
      </c>
      <c r="B498" s="47" t="s">
        <v>250</v>
      </c>
      <c r="C498" s="48" t="s">
        <v>85</v>
      </c>
      <c r="D498" s="33" t="s">
        <v>86</v>
      </c>
      <c r="E498" s="542" t="s">
        <v>87</v>
      </c>
      <c r="F498" s="543"/>
      <c r="G498" s="49" t="s">
        <v>88</v>
      </c>
      <c r="H498" s="48" t="s">
        <v>89</v>
      </c>
      <c r="I498" s="53">
        <v>19.7</v>
      </c>
      <c r="J498" s="349"/>
      <c r="K498" s="25"/>
    </row>
    <row r="499" spans="1:11" ht="22.5" customHeight="1" x14ac:dyDescent="0.3">
      <c r="A499" s="26" t="s">
        <v>90</v>
      </c>
      <c r="B499" s="516" t="s">
        <v>259</v>
      </c>
      <c r="C499" s="466"/>
      <c r="D499" s="466"/>
      <c r="E499" s="466"/>
      <c r="F499" s="466"/>
      <c r="G499" s="466"/>
      <c r="H499" s="466"/>
      <c r="I499" s="467"/>
      <c r="J499" s="349"/>
      <c r="K499" s="25"/>
    </row>
    <row r="500" spans="1:11" ht="22.5" customHeight="1" x14ac:dyDescent="0.3">
      <c r="A500" s="26" t="s">
        <v>92</v>
      </c>
      <c r="B500" s="516" t="s">
        <v>252</v>
      </c>
      <c r="C500" s="466"/>
      <c r="D500" s="467"/>
      <c r="E500" s="520" t="s">
        <v>94</v>
      </c>
      <c r="F500" s="467"/>
      <c r="G500" s="516" t="s">
        <v>95</v>
      </c>
      <c r="H500" s="466"/>
      <c r="I500" s="467"/>
      <c r="J500" s="349"/>
      <c r="K500" s="25"/>
    </row>
    <row r="501" spans="1:11" ht="22.5" customHeight="1" x14ac:dyDescent="0.3">
      <c r="A501" s="520" t="s">
        <v>96</v>
      </c>
      <c r="B501" s="466"/>
      <c r="C501" s="466"/>
      <c r="D501" s="466"/>
      <c r="E501" s="466"/>
      <c r="F501" s="466"/>
      <c r="G501" s="466"/>
      <c r="H501" s="466"/>
      <c r="I501" s="467"/>
      <c r="J501" s="349"/>
      <c r="K501" s="25"/>
    </row>
    <row r="502" spans="1:11" ht="22.5" customHeight="1" x14ac:dyDescent="0.3">
      <c r="A502" s="26" t="s">
        <v>97</v>
      </c>
      <c r="B502" s="516" t="s">
        <v>253</v>
      </c>
      <c r="C502" s="466"/>
      <c r="D502" s="466"/>
      <c r="E502" s="466"/>
      <c r="F502" s="466"/>
      <c r="G502" s="466"/>
      <c r="H502" s="466"/>
      <c r="I502" s="467"/>
      <c r="J502" s="349"/>
      <c r="K502" s="25"/>
    </row>
    <row r="503" spans="1:11" ht="22.5" customHeight="1" x14ac:dyDescent="0.3">
      <c r="A503" s="26" t="s">
        <v>99</v>
      </c>
      <c r="B503" s="520" t="s">
        <v>100</v>
      </c>
      <c r="C503" s="467"/>
      <c r="D503" s="520" t="s">
        <v>101</v>
      </c>
      <c r="E503" s="467"/>
      <c r="F503" s="520" t="s">
        <v>102</v>
      </c>
      <c r="G503" s="467"/>
      <c r="H503" s="520" t="s">
        <v>103</v>
      </c>
      <c r="I503" s="467"/>
      <c r="J503" s="349"/>
      <c r="K503" s="25"/>
    </row>
    <row r="504" spans="1:11" ht="22.5" customHeight="1" x14ac:dyDescent="0.3">
      <c r="A504" s="26" t="s">
        <v>104</v>
      </c>
      <c r="B504" s="516" t="s">
        <v>73</v>
      </c>
      <c r="C504" s="467"/>
      <c r="D504" s="516" t="s">
        <v>73</v>
      </c>
      <c r="E504" s="467"/>
      <c r="F504" s="516"/>
      <c r="G504" s="467"/>
      <c r="H504" s="516"/>
      <c r="I504" s="467"/>
      <c r="J504" s="349"/>
      <c r="K504" s="25"/>
    </row>
    <row r="505" spans="1:11" ht="22.5" customHeight="1" x14ac:dyDescent="0.3">
      <c r="A505" s="26" t="s">
        <v>108</v>
      </c>
      <c r="B505" s="517" t="s">
        <v>73</v>
      </c>
      <c r="C505" s="467"/>
      <c r="D505" s="519"/>
      <c r="E505" s="467"/>
      <c r="F505" s="516"/>
      <c r="G505" s="467"/>
      <c r="H505" s="516"/>
      <c r="I505" s="467"/>
      <c r="J505" s="349"/>
      <c r="K505" s="25"/>
    </row>
    <row r="506" spans="1:11" ht="22.5" customHeight="1" x14ac:dyDescent="0.3">
      <c r="A506" s="26" t="s">
        <v>110</v>
      </c>
      <c r="B506" s="517" t="s">
        <v>73</v>
      </c>
      <c r="C506" s="467"/>
      <c r="D506" s="517"/>
      <c r="E506" s="467"/>
      <c r="F506" s="516"/>
      <c r="G506" s="467"/>
      <c r="H506" s="516"/>
      <c r="I506" s="467"/>
      <c r="J506" s="349"/>
      <c r="K506" s="25"/>
    </row>
    <row r="507" spans="1:11" ht="22.5" customHeight="1" x14ac:dyDescent="0.3">
      <c r="A507" s="26" t="s">
        <v>111</v>
      </c>
      <c r="B507" s="516" t="s">
        <v>73</v>
      </c>
      <c r="C507" s="467"/>
      <c r="D507" s="516"/>
      <c r="E507" s="467"/>
      <c r="F507" s="516"/>
      <c r="G507" s="467"/>
      <c r="H507" s="516"/>
      <c r="I507" s="467"/>
      <c r="J507" s="349"/>
      <c r="K507" s="25"/>
    </row>
    <row r="508" spans="1:11" ht="22.5" customHeight="1" x14ac:dyDescent="0.3">
      <c r="A508" s="26" t="s">
        <v>113</v>
      </c>
      <c r="B508" s="516" t="s">
        <v>114</v>
      </c>
      <c r="C508" s="467"/>
      <c r="D508" s="516"/>
      <c r="E508" s="467"/>
      <c r="F508" s="516"/>
      <c r="G508" s="467"/>
      <c r="H508" s="516"/>
      <c r="I508" s="467"/>
      <c r="J508" s="349"/>
      <c r="K508" s="25"/>
    </row>
    <row r="509" spans="1:11" ht="22.5" customHeight="1" x14ac:dyDescent="0.3">
      <c r="A509" s="26" t="s">
        <v>115</v>
      </c>
      <c r="B509" s="516" t="s">
        <v>260</v>
      </c>
      <c r="C509" s="467"/>
      <c r="D509" s="517"/>
      <c r="E509" s="467"/>
      <c r="F509" s="516"/>
      <c r="G509" s="467"/>
      <c r="H509" s="516"/>
      <c r="I509" s="467"/>
      <c r="J509" s="349"/>
      <c r="K509" s="25"/>
    </row>
    <row r="510" spans="1:11" ht="22.5" customHeight="1" x14ac:dyDescent="0.3">
      <c r="A510" s="520" t="s">
        <v>116</v>
      </c>
      <c r="B510" s="466"/>
      <c r="C510" s="466"/>
      <c r="D510" s="466"/>
      <c r="E510" s="466"/>
      <c r="F510" s="466"/>
      <c r="G510" s="466"/>
      <c r="H510" s="466"/>
      <c r="I510" s="467"/>
      <c r="J510" s="349"/>
      <c r="K510" s="25"/>
    </row>
    <row r="511" spans="1:11" ht="22.5" customHeight="1" x14ac:dyDescent="0.3">
      <c r="A511" s="26" t="s">
        <v>117</v>
      </c>
      <c r="B511" s="518" t="s">
        <v>118</v>
      </c>
      <c r="C511" s="466"/>
      <c r="D511" s="467"/>
      <c r="E511" s="26" t="s">
        <v>119</v>
      </c>
      <c r="F511" s="515" t="s">
        <v>118</v>
      </c>
      <c r="G511" s="466"/>
      <c r="H511" s="466"/>
      <c r="I511" s="467"/>
      <c r="J511" s="349"/>
      <c r="K511" s="25"/>
    </row>
    <row r="512" spans="1:11" ht="22.5" customHeight="1" x14ac:dyDescent="0.3">
      <c r="A512" s="26" t="s">
        <v>120</v>
      </c>
      <c r="B512" s="518" t="s">
        <v>118</v>
      </c>
      <c r="C512" s="466"/>
      <c r="D512" s="466"/>
      <c r="E512" s="466"/>
      <c r="F512" s="466"/>
      <c r="G512" s="466"/>
      <c r="H512" s="466"/>
      <c r="I512" s="467"/>
      <c r="J512" s="349"/>
      <c r="K512" s="25"/>
    </row>
    <row r="513" spans="1:26" ht="22.5" customHeight="1" x14ac:dyDescent="0.3">
      <c r="A513" s="26" t="s">
        <v>121</v>
      </c>
      <c r="B513" s="518" t="s">
        <v>118</v>
      </c>
      <c r="C513" s="466"/>
      <c r="D513" s="466"/>
      <c r="E513" s="466"/>
      <c r="F513" s="466"/>
      <c r="G513" s="466"/>
      <c r="H513" s="466"/>
      <c r="I513" s="467"/>
      <c r="J513" s="349"/>
      <c r="K513" s="25"/>
    </row>
    <row r="514" spans="1:26" ht="22.5" customHeight="1" x14ac:dyDescent="0.3">
      <c r="A514" s="26" t="s">
        <v>122</v>
      </c>
      <c r="B514" s="536" t="s">
        <v>118</v>
      </c>
      <c r="C514" s="466"/>
      <c r="D514" s="467"/>
      <c r="E514" s="26" t="s">
        <v>123</v>
      </c>
      <c r="F514" s="536" t="s">
        <v>118</v>
      </c>
      <c r="G514" s="466"/>
      <c r="H514" s="466"/>
      <c r="I514" s="467"/>
      <c r="J514" s="349"/>
      <c r="K514" s="25"/>
    </row>
    <row r="515" spans="1:26" ht="22.5" customHeight="1" x14ac:dyDescent="0.3">
      <c r="A515" s="525" t="s">
        <v>124</v>
      </c>
      <c r="B515" s="467"/>
      <c r="C515" s="525" t="s">
        <v>125</v>
      </c>
      <c r="D515" s="467"/>
      <c r="E515" s="525" t="s">
        <v>126</v>
      </c>
      <c r="F515" s="466"/>
      <c r="G515" s="467"/>
      <c r="H515" s="525" t="s">
        <v>127</v>
      </c>
      <c r="I515" s="467"/>
      <c r="J515" s="349"/>
      <c r="K515" s="25"/>
    </row>
    <row r="516" spans="1:26" ht="22.5" customHeight="1" x14ac:dyDescent="0.3">
      <c r="A516" s="518" t="s">
        <v>128</v>
      </c>
      <c r="B516" s="467"/>
      <c r="C516" s="516" t="s">
        <v>178</v>
      </c>
      <c r="D516" s="467"/>
      <c r="E516" s="537" t="s">
        <v>130</v>
      </c>
      <c r="F516" s="466"/>
      <c r="G516" s="467"/>
      <c r="H516" s="535" t="s">
        <v>261</v>
      </c>
      <c r="I516" s="467"/>
      <c r="J516" s="349"/>
      <c r="K516" s="25"/>
    </row>
    <row r="517" spans="1:26" ht="22.5" customHeight="1" x14ac:dyDescent="0.3">
      <c r="A517" s="525" t="s">
        <v>132</v>
      </c>
      <c r="B517" s="466"/>
      <c r="C517" s="466"/>
      <c r="D517" s="466"/>
      <c r="E517" s="466"/>
      <c r="F517" s="466"/>
      <c r="G517" s="466"/>
      <c r="H517" s="466"/>
      <c r="I517" s="467"/>
      <c r="J517" s="349"/>
      <c r="K517" s="25"/>
    </row>
    <row r="518" spans="1:26" ht="15.75" customHeight="1" x14ac:dyDescent="0.3">
      <c r="A518" s="26" t="s">
        <v>133</v>
      </c>
      <c r="B518" s="520" t="s">
        <v>134</v>
      </c>
      <c r="C518" s="466"/>
      <c r="D518" s="466"/>
      <c r="E518" s="466"/>
      <c r="F518" s="466"/>
      <c r="G518" s="466"/>
      <c r="H518" s="467"/>
      <c r="I518" s="26" t="s">
        <v>135</v>
      </c>
      <c r="J518" s="349"/>
      <c r="K518" s="25"/>
    </row>
    <row r="519" spans="1:26" ht="15.75" customHeight="1" x14ac:dyDescent="0.3">
      <c r="A519" s="36"/>
      <c r="B519" s="541"/>
      <c r="C519" s="466"/>
      <c r="D519" s="466"/>
      <c r="E519" s="466"/>
      <c r="F519" s="466"/>
      <c r="G519" s="466"/>
      <c r="H519" s="467"/>
      <c r="I519" s="37"/>
      <c r="J519" s="349"/>
      <c r="K519" s="2"/>
      <c r="L519" s="2"/>
      <c r="M519" s="2"/>
      <c r="N519" s="2"/>
      <c r="O519" s="2"/>
      <c r="P519" s="2"/>
      <c r="Q519" s="2"/>
      <c r="R519" s="2"/>
      <c r="S519" s="2"/>
      <c r="T519" s="2"/>
      <c r="U519" s="2"/>
      <c r="V519" s="2"/>
      <c r="W519" s="2"/>
      <c r="X519" s="2"/>
      <c r="Y519" s="2"/>
      <c r="Z519" s="2"/>
    </row>
    <row r="520" spans="1:26" s="350" customFormat="1" ht="15.75" customHeight="1" x14ac:dyDescent="0.3">
      <c r="A520" s="349"/>
      <c r="B520" s="349"/>
      <c r="C520" s="349"/>
      <c r="D520" s="349"/>
      <c r="E520" s="349"/>
      <c r="F520" s="349"/>
      <c r="G520" s="349"/>
      <c r="H520" s="349"/>
      <c r="I520" s="349"/>
      <c r="J520" s="349"/>
      <c r="K520" s="349"/>
      <c r="L520" s="349"/>
      <c r="M520" s="349"/>
      <c r="N520" s="349"/>
      <c r="O520" s="349"/>
      <c r="P520" s="349"/>
      <c r="Q520" s="349"/>
      <c r="R520" s="349"/>
      <c r="S520" s="349"/>
      <c r="T520" s="349"/>
      <c r="U520" s="349"/>
      <c r="V520" s="349"/>
      <c r="W520" s="349"/>
      <c r="X520" s="349"/>
      <c r="Y520" s="349"/>
      <c r="Z520" s="349"/>
    </row>
    <row r="521" spans="1:26" s="350" customFormat="1" ht="15.75" customHeight="1" x14ac:dyDescent="0.3">
      <c r="A521" s="349"/>
      <c r="B521" s="349"/>
      <c r="C521" s="349"/>
      <c r="D521" s="349"/>
      <c r="E521" s="349"/>
      <c r="F521" s="349"/>
      <c r="G521" s="349"/>
      <c r="H521" s="349"/>
      <c r="I521" s="349"/>
      <c r="J521" s="349"/>
      <c r="K521" s="349"/>
      <c r="L521" s="349"/>
      <c r="M521" s="349"/>
      <c r="N521" s="349"/>
      <c r="O521" s="349"/>
      <c r="P521" s="349"/>
      <c r="Q521" s="349"/>
      <c r="R521" s="349"/>
      <c r="S521" s="349"/>
      <c r="T521" s="349"/>
      <c r="U521" s="349"/>
      <c r="V521" s="349"/>
      <c r="W521" s="349"/>
      <c r="X521" s="349"/>
      <c r="Y521" s="349"/>
      <c r="Z521" s="349"/>
    </row>
    <row r="522" spans="1:26" s="350" customFormat="1" ht="15.75" customHeight="1" x14ac:dyDescent="0.3">
      <c r="A522" s="526" t="s">
        <v>0</v>
      </c>
      <c r="B522" s="527"/>
      <c r="C522" s="527"/>
      <c r="D522" s="527"/>
      <c r="E522" s="527"/>
      <c r="F522" s="527"/>
      <c r="G522" s="527"/>
      <c r="H522" s="527"/>
      <c r="I522" s="528"/>
      <c r="J522" s="349"/>
      <c r="K522" s="349"/>
      <c r="L522" s="349"/>
      <c r="M522" s="349"/>
      <c r="N522" s="349"/>
      <c r="O522" s="349"/>
      <c r="P522" s="349"/>
      <c r="Q522" s="349"/>
      <c r="R522" s="349"/>
      <c r="S522" s="349"/>
      <c r="T522" s="349"/>
      <c r="U522" s="349"/>
      <c r="V522" s="349"/>
      <c r="W522" s="349"/>
      <c r="X522" s="349"/>
      <c r="Y522" s="349"/>
      <c r="Z522" s="349"/>
    </row>
    <row r="523" spans="1:26" s="350" customFormat="1" ht="15.75" customHeight="1" x14ac:dyDescent="0.3">
      <c r="A523" s="539" t="s">
        <v>1</v>
      </c>
      <c r="B523" s="469"/>
      <c r="C523" s="469"/>
      <c r="D523" s="469"/>
      <c r="E523" s="469"/>
      <c r="F523" s="469"/>
      <c r="G523" s="469"/>
      <c r="H523" s="469"/>
      <c r="I523" s="540"/>
      <c r="J523" s="349"/>
      <c r="K523" s="349"/>
      <c r="L523" s="349"/>
      <c r="M523" s="349"/>
      <c r="N523" s="349"/>
      <c r="O523" s="349"/>
      <c r="P523" s="349"/>
      <c r="Q523" s="349"/>
      <c r="R523" s="349"/>
      <c r="S523" s="349"/>
      <c r="T523" s="349"/>
      <c r="U523" s="349"/>
      <c r="V523" s="349"/>
      <c r="W523" s="349"/>
      <c r="X523" s="349"/>
      <c r="Y523" s="349"/>
      <c r="Z523" s="349"/>
    </row>
    <row r="524" spans="1:26" s="350" customFormat="1" ht="15.75" customHeight="1" x14ac:dyDescent="0.3">
      <c r="A524" s="539" t="s">
        <v>43</v>
      </c>
      <c r="B524" s="469"/>
      <c r="C524" s="469"/>
      <c r="D524" s="469"/>
      <c r="E524" s="469"/>
      <c r="F524" s="469"/>
      <c r="G524" s="469"/>
      <c r="H524" s="469"/>
      <c r="I524" s="540"/>
      <c r="J524" s="349"/>
      <c r="K524" s="349"/>
      <c r="L524" s="349"/>
      <c r="M524" s="349"/>
      <c r="N524" s="349"/>
      <c r="O524" s="349"/>
      <c r="P524" s="349"/>
      <c r="Q524" s="349"/>
      <c r="R524" s="349"/>
      <c r="S524" s="349"/>
      <c r="T524" s="349"/>
      <c r="U524" s="349"/>
      <c r="V524" s="349"/>
      <c r="W524" s="349"/>
      <c r="X524" s="349"/>
      <c r="Y524" s="349"/>
      <c r="Z524" s="349"/>
    </row>
    <row r="525" spans="1:26" s="350" customFormat="1" ht="15.75" customHeight="1" x14ac:dyDescent="0.3">
      <c r="A525" s="362"/>
      <c r="B525" s="529" t="s">
        <v>44</v>
      </c>
      <c r="C525" s="530"/>
      <c r="D525" s="530"/>
      <c r="E525" s="531"/>
      <c r="F525" s="532" t="s">
        <v>45</v>
      </c>
      <c r="G525" s="530"/>
      <c r="H525" s="530"/>
      <c r="I525" s="533"/>
      <c r="J525" s="349"/>
      <c r="K525" s="349"/>
      <c r="L525" s="349"/>
      <c r="M525" s="349"/>
      <c r="N525" s="349"/>
      <c r="O525" s="349"/>
      <c r="P525" s="349"/>
      <c r="Q525" s="349"/>
      <c r="R525" s="349"/>
      <c r="S525" s="349"/>
      <c r="T525" s="349"/>
      <c r="U525" s="349"/>
      <c r="V525" s="349"/>
      <c r="W525" s="349"/>
      <c r="X525" s="349"/>
      <c r="Y525" s="349"/>
      <c r="Z525" s="349"/>
    </row>
    <row r="526" spans="1:26" ht="15.75" customHeight="1" x14ac:dyDescent="0.3">
      <c r="A526" s="520" t="s">
        <v>46</v>
      </c>
      <c r="B526" s="466"/>
      <c r="C526" s="466"/>
      <c r="D526" s="466"/>
      <c r="E526" s="466"/>
      <c r="F526" s="466"/>
      <c r="G526" s="466"/>
      <c r="H526" s="466"/>
      <c r="I526" s="467"/>
      <c r="J526" s="349"/>
      <c r="K526" s="25"/>
    </row>
    <row r="527" spans="1:26" ht="15.75" customHeight="1" x14ac:dyDescent="0.3">
      <c r="A527" s="520" t="s">
        <v>47</v>
      </c>
      <c r="B527" s="466"/>
      <c r="C527" s="466"/>
      <c r="D527" s="466"/>
      <c r="E527" s="466"/>
      <c r="F527" s="466"/>
      <c r="G527" s="466"/>
      <c r="H527" s="466"/>
      <c r="I527" s="467"/>
      <c r="J527" s="349"/>
      <c r="K527" s="25"/>
    </row>
    <row r="528" spans="1:26" ht="15.75" customHeight="1" x14ac:dyDescent="0.3">
      <c r="A528" s="26" t="s">
        <v>48</v>
      </c>
      <c r="B528" s="38">
        <v>678</v>
      </c>
      <c r="C528" s="520" t="s">
        <v>49</v>
      </c>
      <c r="D528" s="467"/>
      <c r="E528" s="534" t="s">
        <v>50</v>
      </c>
      <c r="F528" s="466"/>
      <c r="G528" s="467"/>
      <c r="H528" s="26" t="s">
        <v>51</v>
      </c>
      <c r="I528" s="28" t="s">
        <v>52</v>
      </c>
      <c r="J528" s="349"/>
      <c r="K528" s="25"/>
    </row>
    <row r="529" spans="1:11" ht="27.75" customHeight="1" x14ac:dyDescent="0.3">
      <c r="A529" s="26" t="s">
        <v>53</v>
      </c>
      <c r="B529" s="515" t="s">
        <v>54</v>
      </c>
      <c r="C529" s="466"/>
      <c r="D529" s="467"/>
      <c r="E529" s="520" t="s">
        <v>55</v>
      </c>
      <c r="F529" s="467"/>
      <c r="G529" s="518" t="s">
        <v>56</v>
      </c>
      <c r="H529" s="466"/>
      <c r="I529" s="467"/>
      <c r="J529" s="349"/>
      <c r="K529" s="25"/>
    </row>
    <row r="530" spans="1:11" ht="57.75" customHeight="1" x14ac:dyDescent="0.3">
      <c r="A530" s="26" t="s">
        <v>57</v>
      </c>
      <c r="B530" s="515" t="s">
        <v>262</v>
      </c>
      <c r="C530" s="466"/>
      <c r="D530" s="466"/>
      <c r="E530" s="466"/>
      <c r="F530" s="466"/>
      <c r="G530" s="466"/>
      <c r="H530" s="466"/>
      <c r="I530" s="467"/>
      <c r="J530" s="349"/>
      <c r="K530" s="25"/>
    </row>
    <row r="531" spans="1:11" ht="25.5" customHeight="1" x14ac:dyDescent="0.3">
      <c r="A531" s="26" t="s">
        <v>59</v>
      </c>
      <c r="B531" s="515" t="s">
        <v>263</v>
      </c>
      <c r="C531" s="466"/>
      <c r="D531" s="466"/>
      <c r="E531" s="466"/>
      <c r="F531" s="466"/>
      <c r="G531" s="466"/>
      <c r="H531" s="466"/>
      <c r="I531" s="467"/>
      <c r="J531" s="349"/>
      <c r="K531" s="25"/>
    </row>
    <row r="532" spans="1:11" ht="25.5" customHeight="1" x14ac:dyDescent="0.3">
      <c r="A532" s="26" t="s">
        <v>61</v>
      </c>
      <c r="B532" s="29" t="s">
        <v>62</v>
      </c>
      <c r="C532" s="29" t="s">
        <v>63</v>
      </c>
      <c r="D532" s="29" t="s">
        <v>64</v>
      </c>
      <c r="E532" s="522" t="s">
        <v>65</v>
      </c>
      <c r="F532" s="511"/>
      <c r="G532" s="523" t="s">
        <v>66</v>
      </c>
      <c r="H532" s="523" t="s">
        <v>147</v>
      </c>
      <c r="I532" s="523" t="s">
        <v>68</v>
      </c>
      <c r="J532" s="349"/>
      <c r="K532" s="25"/>
    </row>
    <row r="533" spans="1:11" ht="25.5" customHeight="1" x14ac:dyDescent="0.3">
      <c r="A533" s="26" t="s">
        <v>69</v>
      </c>
      <c r="B533" s="29" t="s">
        <v>70</v>
      </c>
      <c r="C533" s="29" t="s">
        <v>62</v>
      </c>
      <c r="D533" s="29" t="s">
        <v>68</v>
      </c>
      <c r="E533" s="512"/>
      <c r="F533" s="514"/>
      <c r="G533" s="524"/>
      <c r="H533" s="524"/>
      <c r="I533" s="524"/>
      <c r="J533" s="349"/>
      <c r="K533" s="25"/>
    </row>
    <row r="534" spans="1:11" ht="25.5" customHeight="1" x14ac:dyDescent="0.3">
      <c r="A534" s="26" t="s">
        <v>71</v>
      </c>
      <c r="B534" s="54">
        <v>0</v>
      </c>
      <c r="C534" s="26" t="s">
        <v>72</v>
      </c>
      <c r="D534" s="44"/>
      <c r="E534" s="520" t="s">
        <v>74</v>
      </c>
      <c r="F534" s="467"/>
      <c r="G534" s="518"/>
      <c r="H534" s="466"/>
      <c r="I534" s="467"/>
      <c r="J534" s="349"/>
      <c r="K534" s="25"/>
    </row>
    <row r="535" spans="1:11" ht="25.5" customHeight="1" x14ac:dyDescent="0.3">
      <c r="A535" s="520" t="s">
        <v>75</v>
      </c>
      <c r="B535" s="466"/>
      <c r="C535" s="466"/>
      <c r="D535" s="466"/>
      <c r="E535" s="466"/>
      <c r="F535" s="466"/>
      <c r="G535" s="466"/>
      <c r="H535" s="466"/>
      <c r="I535" s="467"/>
      <c r="J535" s="349"/>
      <c r="K535" s="25"/>
    </row>
    <row r="536" spans="1:11" ht="25.5" customHeight="1" x14ac:dyDescent="0.3">
      <c r="A536" s="26" t="s">
        <v>76</v>
      </c>
      <c r="B536" s="516" t="s">
        <v>114</v>
      </c>
      <c r="C536" s="467"/>
      <c r="D536" s="26" t="s">
        <v>78</v>
      </c>
      <c r="E536" s="516" t="s">
        <v>79</v>
      </c>
      <c r="F536" s="467"/>
      <c r="G536" s="26" t="s">
        <v>80</v>
      </c>
      <c r="H536" s="516" t="s">
        <v>73</v>
      </c>
      <c r="I536" s="467"/>
      <c r="J536" s="349"/>
      <c r="K536" s="25"/>
    </row>
    <row r="537" spans="1:11" ht="25.5" customHeight="1" x14ac:dyDescent="0.3">
      <c r="A537" s="46" t="s">
        <v>81</v>
      </c>
      <c r="B537" s="516" t="s">
        <v>264</v>
      </c>
      <c r="C537" s="466"/>
      <c r="D537" s="466"/>
      <c r="E537" s="466"/>
      <c r="F537" s="466"/>
      <c r="G537" s="466"/>
      <c r="H537" s="466"/>
      <c r="I537" s="467"/>
      <c r="J537" s="349"/>
      <c r="K537" s="25"/>
    </row>
    <row r="538" spans="1:11" ht="25.5" customHeight="1" x14ac:dyDescent="0.3">
      <c r="A538" s="26" t="s">
        <v>83</v>
      </c>
      <c r="B538" s="47" t="s">
        <v>250</v>
      </c>
      <c r="C538" s="48" t="s">
        <v>85</v>
      </c>
      <c r="D538" s="33" t="s">
        <v>86</v>
      </c>
      <c r="E538" s="542" t="s">
        <v>87</v>
      </c>
      <c r="F538" s="543"/>
      <c r="G538" s="49" t="s">
        <v>88</v>
      </c>
      <c r="H538" s="48" t="s">
        <v>89</v>
      </c>
      <c r="I538" s="55">
        <v>3</v>
      </c>
      <c r="J538" s="349"/>
      <c r="K538" s="25"/>
    </row>
    <row r="539" spans="1:11" ht="25.5" customHeight="1" x14ac:dyDescent="0.3">
      <c r="A539" s="26" t="s">
        <v>90</v>
      </c>
      <c r="B539" s="516" t="s">
        <v>265</v>
      </c>
      <c r="C539" s="466"/>
      <c r="D539" s="466"/>
      <c r="E539" s="466"/>
      <c r="F539" s="466"/>
      <c r="G539" s="466"/>
      <c r="H539" s="466"/>
      <c r="I539" s="467"/>
      <c r="J539" s="349"/>
      <c r="K539" s="25"/>
    </row>
    <row r="540" spans="1:11" ht="25.5" customHeight="1" x14ac:dyDescent="0.3">
      <c r="A540" s="26" t="s">
        <v>92</v>
      </c>
      <c r="B540" s="516" t="s">
        <v>266</v>
      </c>
      <c r="C540" s="466"/>
      <c r="D540" s="467"/>
      <c r="E540" s="520" t="s">
        <v>94</v>
      </c>
      <c r="F540" s="467"/>
      <c r="G540" s="516" t="s">
        <v>95</v>
      </c>
      <c r="H540" s="466"/>
      <c r="I540" s="467"/>
      <c r="J540" s="349"/>
      <c r="K540" s="25"/>
    </row>
    <row r="541" spans="1:11" ht="25.5" customHeight="1" x14ac:dyDescent="0.3">
      <c r="A541" s="520" t="s">
        <v>96</v>
      </c>
      <c r="B541" s="466"/>
      <c r="C541" s="466"/>
      <c r="D541" s="466"/>
      <c r="E541" s="466"/>
      <c r="F541" s="466"/>
      <c r="G541" s="466"/>
      <c r="H541" s="466"/>
      <c r="I541" s="467"/>
      <c r="J541" s="349"/>
      <c r="K541" s="25"/>
    </row>
    <row r="542" spans="1:11" ht="25.5" customHeight="1" x14ac:dyDescent="0.3">
      <c r="A542" s="26" t="s">
        <v>97</v>
      </c>
      <c r="B542" s="516" t="s">
        <v>267</v>
      </c>
      <c r="C542" s="466"/>
      <c r="D542" s="466"/>
      <c r="E542" s="466"/>
      <c r="F542" s="466"/>
      <c r="G542" s="466"/>
      <c r="H542" s="466"/>
      <c r="I542" s="467"/>
      <c r="J542" s="349"/>
      <c r="K542" s="25"/>
    </row>
    <row r="543" spans="1:11" ht="25.5" customHeight="1" x14ac:dyDescent="0.3">
      <c r="A543" s="26" t="s">
        <v>99</v>
      </c>
      <c r="B543" s="520" t="s">
        <v>100</v>
      </c>
      <c r="C543" s="467"/>
      <c r="D543" s="520" t="s">
        <v>101</v>
      </c>
      <c r="E543" s="467"/>
      <c r="F543" s="520" t="s">
        <v>102</v>
      </c>
      <c r="G543" s="467"/>
      <c r="H543" s="520" t="s">
        <v>103</v>
      </c>
      <c r="I543" s="467"/>
      <c r="J543" s="349"/>
      <c r="K543" s="25"/>
    </row>
    <row r="544" spans="1:11" ht="25.5" customHeight="1" x14ac:dyDescent="0.3">
      <c r="A544" s="26" t="s">
        <v>104</v>
      </c>
      <c r="B544" s="516" t="s">
        <v>268</v>
      </c>
      <c r="C544" s="467"/>
      <c r="D544" s="516"/>
      <c r="E544" s="467"/>
      <c r="F544" s="516"/>
      <c r="G544" s="467"/>
      <c r="H544" s="516"/>
      <c r="I544" s="467"/>
      <c r="J544" s="349"/>
      <c r="K544" s="25"/>
    </row>
    <row r="545" spans="1:26" ht="25.5" customHeight="1" x14ac:dyDescent="0.3">
      <c r="A545" s="26" t="s">
        <v>108</v>
      </c>
      <c r="B545" s="517" t="s">
        <v>203</v>
      </c>
      <c r="C545" s="467"/>
      <c r="D545" s="519"/>
      <c r="E545" s="467"/>
      <c r="F545" s="516"/>
      <c r="G545" s="467"/>
      <c r="H545" s="516"/>
      <c r="I545" s="467"/>
      <c r="J545" s="349"/>
      <c r="K545" s="25"/>
    </row>
    <row r="546" spans="1:26" ht="25.5" customHeight="1" x14ac:dyDescent="0.3">
      <c r="A546" s="26" t="s">
        <v>110</v>
      </c>
      <c r="B546" s="517" t="s">
        <v>203</v>
      </c>
      <c r="C546" s="467"/>
      <c r="D546" s="517"/>
      <c r="E546" s="467"/>
      <c r="F546" s="516"/>
      <c r="G546" s="467"/>
      <c r="H546" s="516"/>
      <c r="I546" s="467"/>
      <c r="J546" s="349"/>
      <c r="K546" s="25"/>
    </row>
    <row r="547" spans="1:26" ht="25.5" customHeight="1" x14ac:dyDescent="0.3">
      <c r="A547" s="26" t="s">
        <v>111</v>
      </c>
      <c r="B547" s="516" t="s">
        <v>204</v>
      </c>
      <c r="C547" s="467"/>
      <c r="D547" s="516"/>
      <c r="E547" s="467"/>
      <c r="F547" s="516"/>
      <c r="G547" s="467"/>
      <c r="H547" s="516"/>
      <c r="I547" s="467"/>
      <c r="J547" s="349"/>
      <c r="K547" s="25"/>
    </row>
    <row r="548" spans="1:26" ht="25.5" customHeight="1" x14ac:dyDescent="0.3">
      <c r="A548" s="26" t="s">
        <v>113</v>
      </c>
      <c r="B548" s="516" t="s">
        <v>114</v>
      </c>
      <c r="C548" s="467"/>
      <c r="D548" s="516"/>
      <c r="E548" s="467"/>
      <c r="F548" s="516"/>
      <c r="G548" s="467"/>
      <c r="H548" s="516"/>
      <c r="I548" s="467"/>
      <c r="J548" s="349"/>
      <c r="K548" s="25"/>
    </row>
    <row r="549" spans="1:26" ht="25.5" customHeight="1" x14ac:dyDescent="0.3">
      <c r="A549" s="26" t="s">
        <v>115</v>
      </c>
      <c r="B549" s="516" t="s">
        <v>114</v>
      </c>
      <c r="C549" s="467"/>
      <c r="D549" s="517"/>
      <c r="E549" s="467"/>
      <c r="F549" s="516"/>
      <c r="G549" s="467"/>
      <c r="H549" s="516"/>
      <c r="I549" s="467"/>
      <c r="J549" s="349"/>
      <c r="K549" s="25"/>
    </row>
    <row r="550" spans="1:26" ht="25.5" customHeight="1" x14ac:dyDescent="0.3">
      <c r="A550" s="520" t="s">
        <v>116</v>
      </c>
      <c r="B550" s="466"/>
      <c r="C550" s="466"/>
      <c r="D550" s="466"/>
      <c r="E550" s="466"/>
      <c r="F550" s="466"/>
      <c r="G550" s="466"/>
      <c r="H550" s="466"/>
      <c r="I550" s="467"/>
      <c r="J550" s="349"/>
      <c r="K550" s="25"/>
    </row>
    <row r="551" spans="1:26" ht="25.5" customHeight="1" x14ac:dyDescent="0.3">
      <c r="A551" s="26" t="s">
        <v>117</v>
      </c>
      <c r="B551" s="518" t="s">
        <v>118</v>
      </c>
      <c r="C551" s="466"/>
      <c r="D551" s="467"/>
      <c r="E551" s="26" t="s">
        <v>119</v>
      </c>
      <c r="F551" s="515" t="s">
        <v>118</v>
      </c>
      <c r="G551" s="466"/>
      <c r="H551" s="466"/>
      <c r="I551" s="467"/>
      <c r="J551" s="349"/>
      <c r="K551" s="25"/>
    </row>
    <row r="552" spans="1:26" ht="25.5" customHeight="1" x14ac:dyDescent="0.3">
      <c r="A552" s="26" t="s">
        <v>120</v>
      </c>
      <c r="B552" s="518" t="s">
        <v>118</v>
      </c>
      <c r="C552" s="466"/>
      <c r="D552" s="466"/>
      <c r="E552" s="466"/>
      <c r="F552" s="466"/>
      <c r="G552" s="466"/>
      <c r="H552" s="466"/>
      <c r="I552" s="467"/>
      <c r="J552" s="349"/>
      <c r="K552" s="25"/>
    </row>
    <row r="553" spans="1:26" ht="25.5" customHeight="1" x14ac:dyDescent="0.3">
      <c r="A553" s="26" t="s">
        <v>121</v>
      </c>
      <c r="B553" s="518" t="s">
        <v>118</v>
      </c>
      <c r="C553" s="466"/>
      <c r="D553" s="466"/>
      <c r="E553" s="466"/>
      <c r="F553" s="466"/>
      <c r="G553" s="466"/>
      <c r="H553" s="466"/>
      <c r="I553" s="467"/>
      <c r="J553" s="349"/>
      <c r="K553" s="25"/>
    </row>
    <row r="554" spans="1:26" ht="25.5" customHeight="1" x14ac:dyDescent="0.3">
      <c r="A554" s="26" t="s">
        <v>122</v>
      </c>
      <c r="B554" s="536" t="s">
        <v>118</v>
      </c>
      <c r="C554" s="466"/>
      <c r="D554" s="467"/>
      <c r="E554" s="26" t="s">
        <v>123</v>
      </c>
      <c r="F554" s="536" t="s">
        <v>118</v>
      </c>
      <c r="G554" s="466"/>
      <c r="H554" s="466"/>
      <c r="I554" s="467"/>
      <c r="J554" s="349"/>
      <c r="K554" s="25"/>
    </row>
    <row r="555" spans="1:26" ht="25.5" customHeight="1" x14ac:dyDescent="0.3">
      <c r="A555" s="525" t="s">
        <v>124</v>
      </c>
      <c r="B555" s="467"/>
      <c r="C555" s="525" t="s">
        <v>125</v>
      </c>
      <c r="D555" s="467"/>
      <c r="E555" s="525" t="s">
        <v>126</v>
      </c>
      <c r="F555" s="466"/>
      <c r="G555" s="467"/>
      <c r="H555" s="525" t="s">
        <v>127</v>
      </c>
      <c r="I555" s="467"/>
      <c r="J555" s="349"/>
      <c r="K555" s="25"/>
    </row>
    <row r="556" spans="1:26" ht="25.5" customHeight="1" x14ac:dyDescent="0.3">
      <c r="A556" s="518" t="s">
        <v>128</v>
      </c>
      <c r="B556" s="467"/>
      <c r="C556" s="516" t="s">
        <v>178</v>
      </c>
      <c r="D556" s="467"/>
      <c r="E556" s="516" t="s">
        <v>130</v>
      </c>
      <c r="F556" s="466"/>
      <c r="G556" s="467"/>
      <c r="H556" s="535" t="s">
        <v>269</v>
      </c>
      <c r="I556" s="467"/>
      <c r="J556" s="349"/>
      <c r="K556" s="25"/>
    </row>
    <row r="557" spans="1:26" ht="25.5" customHeight="1" x14ac:dyDescent="0.3">
      <c r="A557" s="525" t="s">
        <v>132</v>
      </c>
      <c r="B557" s="466"/>
      <c r="C557" s="466"/>
      <c r="D557" s="466"/>
      <c r="E557" s="466"/>
      <c r="F557" s="466"/>
      <c r="G557" s="466"/>
      <c r="H557" s="466"/>
      <c r="I557" s="467"/>
      <c r="J557" s="349"/>
      <c r="K557" s="25"/>
    </row>
    <row r="558" spans="1:26" ht="15.75" customHeight="1" x14ac:dyDescent="0.3">
      <c r="A558" s="26" t="s">
        <v>133</v>
      </c>
      <c r="B558" s="520" t="s">
        <v>134</v>
      </c>
      <c r="C558" s="466"/>
      <c r="D558" s="466"/>
      <c r="E558" s="466"/>
      <c r="F558" s="466"/>
      <c r="G558" s="466"/>
      <c r="H558" s="467"/>
      <c r="I558" s="26" t="s">
        <v>135</v>
      </c>
      <c r="J558" s="349"/>
      <c r="K558" s="25"/>
    </row>
    <row r="559" spans="1:26" s="350" customFormat="1" ht="15.75" customHeight="1" x14ac:dyDescent="0.3">
      <c r="A559" s="363"/>
      <c r="B559" s="538"/>
      <c r="C559" s="487"/>
      <c r="D559" s="487"/>
      <c r="E559" s="487"/>
      <c r="F559" s="487"/>
      <c r="G559" s="487"/>
      <c r="H559" s="488"/>
      <c r="I559" s="364"/>
      <c r="J559" s="349"/>
      <c r="K559" s="349"/>
      <c r="L559" s="349"/>
      <c r="M559" s="349"/>
      <c r="N559" s="349"/>
      <c r="O559" s="349"/>
      <c r="P559" s="349"/>
      <c r="Q559" s="349"/>
      <c r="R559" s="349"/>
      <c r="S559" s="349"/>
      <c r="T559" s="349"/>
      <c r="U559" s="349"/>
      <c r="V559" s="349"/>
      <c r="W559" s="349"/>
      <c r="X559" s="349"/>
      <c r="Y559" s="349"/>
      <c r="Z559" s="349"/>
    </row>
    <row r="560" spans="1:26" s="350" customFormat="1" ht="15.75" customHeight="1" x14ac:dyDescent="0.3">
      <c r="A560" s="349"/>
      <c r="B560" s="349"/>
      <c r="C560" s="349"/>
      <c r="D560" s="349"/>
      <c r="E560" s="349"/>
      <c r="F560" s="349"/>
      <c r="G560" s="349"/>
      <c r="H560" s="349"/>
      <c r="I560" s="349"/>
      <c r="J560" s="349"/>
      <c r="K560" s="349"/>
      <c r="L560" s="349"/>
      <c r="M560" s="349"/>
      <c r="N560" s="349"/>
      <c r="O560" s="349"/>
      <c r="P560" s="349"/>
      <c r="Q560" s="349"/>
      <c r="R560" s="349"/>
      <c r="S560" s="349"/>
      <c r="T560" s="349"/>
      <c r="U560" s="349"/>
      <c r="V560" s="349"/>
      <c r="W560" s="349"/>
      <c r="X560" s="349"/>
      <c r="Y560" s="349"/>
      <c r="Z560" s="349"/>
    </row>
    <row r="561" spans="1:26" s="350" customFormat="1" ht="15.75" customHeight="1" x14ac:dyDescent="0.3">
      <c r="A561" s="349"/>
      <c r="B561" s="349"/>
      <c r="C561" s="349"/>
      <c r="D561" s="349"/>
      <c r="E561" s="349"/>
      <c r="F561" s="349"/>
      <c r="G561" s="349"/>
      <c r="H561" s="349"/>
      <c r="I561" s="349"/>
      <c r="J561" s="349"/>
      <c r="K561" s="349"/>
      <c r="L561" s="349"/>
      <c r="M561" s="349"/>
      <c r="N561" s="349"/>
      <c r="O561" s="349"/>
      <c r="P561" s="349"/>
      <c r="Q561" s="349"/>
      <c r="R561" s="349"/>
      <c r="S561" s="349"/>
      <c r="T561" s="349"/>
      <c r="U561" s="349"/>
      <c r="V561" s="349"/>
      <c r="W561" s="349"/>
      <c r="X561" s="349"/>
      <c r="Y561" s="349"/>
      <c r="Z561" s="349"/>
    </row>
    <row r="562" spans="1:26" s="350" customFormat="1" ht="15.75" customHeight="1" x14ac:dyDescent="0.3">
      <c r="A562" s="526" t="s">
        <v>0</v>
      </c>
      <c r="B562" s="527"/>
      <c r="C562" s="527"/>
      <c r="D562" s="527"/>
      <c r="E562" s="527"/>
      <c r="F562" s="527"/>
      <c r="G562" s="527"/>
      <c r="H562" s="527"/>
      <c r="I562" s="528"/>
      <c r="J562" s="349"/>
      <c r="K562" s="349"/>
      <c r="L562" s="349"/>
      <c r="M562" s="349"/>
      <c r="N562" s="349"/>
      <c r="O562" s="349"/>
      <c r="P562" s="349"/>
      <c r="Q562" s="349"/>
      <c r="R562" s="349"/>
      <c r="S562" s="349"/>
      <c r="T562" s="349"/>
      <c r="U562" s="349"/>
      <c r="V562" s="349"/>
      <c r="W562" s="349"/>
      <c r="X562" s="349"/>
      <c r="Y562" s="349"/>
      <c r="Z562" s="349"/>
    </row>
    <row r="563" spans="1:26" s="350" customFormat="1" ht="15.75" customHeight="1" x14ac:dyDescent="0.3">
      <c r="A563" s="539" t="s">
        <v>1</v>
      </c>
      <c r="B563" s="469"/>
      <c r="C563" s="469"/>
      <c r="D563" s="469"/>
      <c r="E563" s="469"/>
      <c r="F563" s="469"/>
      <c r="G563" s="469"/>
      <c r="H563" s="469"/>
      <c r="I563" s="540"/>
      <c r="J563" s="349"/>
      <c r="K563" s="349"/>
      <c r="L563" s="349"/>
      <c r="M563" s="349"/>
      <c r="N563" s="349"/>
      <c r="O563" s="349"/>
      <c r="P563" s="349"/>
      <c r="Q563" s="349"/>
      <c r="R563" s="349"/>
      <c r="S563" s="349"/>
      <c r="T563" s="349"/>
      <c r="U563" s="349"/>
      <c r="V563" s="349"/>
      <c r="W563" s="349"/>
      <c r="X563" s="349"/>
      <c r="Y563" s="349"/>
      <c r="Z563" s="349"/>
    </row>
    <row r="564" spans="1:26" s="350" customFormat="1" ht="15.75" customHeight="1" x14ac:dyDescent="0.3">
      <c r="A564" s="539" t="s">
        <v>43</v>
      </c>
      <c r="B564" s="469"/>
      <c r="C564" s="469"/>
      <c r="D564" s="469"/>
      <c r="E564" s="469"/>
      <c r="F564" s="469"/>
      <c r="G564" s="469"/>
      <c r="H564" s="469"/>
      <c r="I564" s="540"/>
      <c r="J564" s="349"/>
      <c r="K564" s="349"/>
      <c r="L564" s="349"/>
      <c r="M564" s="349"/>
      <c r="N564" s="349"/>
      <c r="O564" s="349"/>
      <c r="P564" s="349"/>
      <c r="Q564" s="349"/>
      <c r="R564" s="349"/>
      <c r="S564" s="349"/>
      <c r="T564" s="349"/>
      <c r="U564" s="349"/>
      <c r="V564" s="349"/>
      <c r="W564" s="349"/>
      <c r="X564" s="349"/>
      <c r="Y564" s="349"/>
      <c r="Z564" s="349"/>
    </row>
    <row r="565" spans="1:26" s="350" customFormat="1" ht="15.75" customHeight="1" x14ac:dyDescent="0.3">
      <c r="A565" s="362"/>
      <c r="B565" s="529" t="s">
        <v>44</v>
      </c>
      <c r="C565" s="530"/>
      <c r="D565" s="530"/>
      <c r="E565" s="531"/>
      <c r="F565" s="532" t="s">
        <v>45</v>
      </c>
      <c r="G565" s="530"/>
      <c r="H565" s="530"/>
      <c r="I565" s="533"/>
      <c r="J565" s="349"/>
      <c r="K565" s="349"/>
      <c r="L565" s="349"/>
      <c r="M565" s="349"/>
      <c r="N565" s="349"/>
      <c r="O565" s="349"/>
      <c r="P565" s="349"/>
      <c r="Q565" s="349"/>
      <c r="R565" s="349"/>
      <c r="S565" s="349"/>
      <c r="T565" s="349"/>
      <c r="U565" s="349"/>
      <c r="V565" s="349"/>
      <c r="W565" s="349"/>
      <c r="X565" s="349"/>
      <c r="Y565" s="349"/>
      <c r="Z565" s="349"/>
    </row>
    <row r="566" spans="1:26" ht="15.75" customHeight="1" x14ac:dyDescent="0.3">
      <c r="A566" s="520" t="s">
        <v>46</v>
      </c>
      <c r="B566" s="466"/>
      <c r="C566" s="466"/>
      <c r="D566" s="466"/>
      <c r="E566" s="466"/>
      <c r="F566" s="466"/>
      <c r="G566" s="466"/>
      <c r="H566" s="466"/>
      <c r="I566" s="467"/>
      <c r="J566" s="349"/>
      <c r="K566" s="25"/>
    </row>
    <row r="567" spans="1:26" ht="15.75" customHeight="1" x14ac:dyDescent="0.3">
      <c r="A567" s="520" t="s">
        <v>47</v>
      </c>
      <c r="B567" s="466"/>
      <c r="C567" s="466"/>
      <c r="D567" s="466"/>
      <c r="E567" s="466"/>
      <c r="F567" s="466"/>
      <c r="G567" s="466"/>
      <c r="H567" s="466"/>
      <c r="I567" s="467"/>
      <c r="J567" s="349"/>
      <c r="K567" s="25"/>
    </row>
    <row r="568" spans="1:26" ht="15.75" customHeight="1" x14ac:dyDescent="0.3">
      <c r="A568" s="26" t="s">
        <v>48</v>
      </c>
      <c r="B568" s="38">
        <v>680</v>
      </c>
      <c r="C568" s="520" t="s">
        <v>49</v>
      </c>
      <c r="D568" s="467"/>
      <c r="E568" s="534" t="s">
        <v>50</v>
      </c>
      <c r="F568" s="466"/>
      <c r="G568" s="467"/>
      <c r="H568" s="26" t="s">
        <v>51</v>
      </c>
      <c r="I568" s="28" t="s">
        <v>52</v>
      </c>
      <c r="J568" s="349"/>
      <c r="K568" s="25"/>
    </row>
    <row r="569" spans="1:26" ht="15.75" customHeight="1" x14ac:dyDescent="0.3">
      <c r="A569" s="26" t="s">
        <v>53</v>
      </c>
      <c r="B569" s="515" t="s">
        <v>54</v>
      </c>
      <c r="C569" s="466"/>
      <c r="D569" s="467"/>
      <c r="E569" s="520" t="s">
        <v>55</v>
      </c>
      <c r="F569" s="467"/>
      <c r="G569" s="518" t="s">
        <v>56</v>
      </c>
      <c r="H569" s="466"/>
      <c r="I569" s="467"/>
      <c r="J569" s="349"/>
      <c r="K569" s="25"/>
    </row>
    <row r="570" spans="1:26" ht="60.75" customHeight="1" x14ac:dyDescent="0.3">
      <c r="A570" s="26" t="s">
        <v>57</v>
      </c>
      <c r="B570" s="515" t="s">
        <v>270</v>
      </c>
      <c r="C570" s="466"/>
      <c r="D570" s="466"/>
      <c r="E570" s="466"/>
      <c r="F570" s="466"/>
      <c r="G570" s="466"/>
      <c r="H570" s="466"/>
      <c r="I570" s="467"/>
      <c r="J570" s="349"/>
      <c r="K570" s="25"/>
    </row>
    <row r="571" spans="1:26" ht="21.75" customHeight="1" x14ac:dyDescent="0.3">
      <c r="A571" s="26" t="s">
        <v>59</v>
      </c>
      <c r="B571" s="515" t="s">
        <v>271</v>
      </c>
      <c r="C571" s="466"/>
      <c r="D571" s="466"/>
      <c r="E571" s="466"/>
      <c r="F571" s="466"/>
      <c r="G571" s="466"/>
      <c r="H571" s="466"/>
      <c r="I571" s="467"/>
      <c r="J571" s="349"/>
      <c r="K571" s="25"/>
    </row>
    <row r="572" spans="1:26" ht="25.5" customHeight="1" x14ac:dyDescent="0.3">
      <c r="A572" s="26" t="s">
        <v>61</v>
      </c>
      <c r="B572" s="29" t="s">
        <v>62</v>
      </c>
      <c r="C572" s="29" t="s">
        <v>63</v>
      </c>
      <c r="D572" s="29" t="s">
        <v>64</v>
      </c>
      <c r="E572" s="522" t="s">
        <v>65</v>
      </c>
      <c r="F572" s="511"/>
      <c r="G572" s="523" t="s">
        <v>66</v>
      </c>
      <c r="H572" s="523" t="s">
        <v>147</v>
      </c>
      <c r="I572" s="523" t="s">
        <v>68</v>
      </c>
      <c r="J572" s="349"/>
      <c r="K572" s="25"/>
    </row>
    <row r="573" spans="1:26" ht="25.5" customHeight="1" x14ac:dyDescent="0.3">
      <c r="A573" s="26" t="s">
        <v>69</v>
      </c>
      <c r="B573" s="29" t="s">
        <v>70</v>
      </c>
      <c r="C573" s="29" t="s">
        <v>62</v>
      </c>
      <c r="D573" s="29" t="s">
        <v>68</v>
      </c>
      <c r="E573" s="512"/>
      <c r="F573" s="514"/>
      <c r="G573" s="524"/>
      <c r="H573" s="524"/>
      <c r="I573" s="524"/>
      <c r="J573" s="349"/>
      <c r="K573" s="25"/>
    </row>
    <row r="574" spans="1:26" ht="25.5" customHeight="1" x14ac:dyDescent="0.3">
      <c r="A574" s="26" t="s">
        <v>71</v>
      </c>
      <c r="B574" s="54">
        <v>0</v>
      </c>
      <c r="C574" s="26" t="s">
        <v>72</v>
      </c>
      <c r="D574" s="44"/>
      <c r="E574" s="520" t="s">
        <v>74</v>
      </c>
      <c r="F574" s="467"/>
      <c r="G574" s="518"/>
      <c r="H574" s="466"/>
      <c r="I574" s="467"/>
      <c r="J574" s="349"/>
      <c r="K574" s="25"/>
    </row>
    <row r="575" spans="1:26" ht="25.5" customHeight="1" x14ac:dyDescent="0.3">
      <c r="A575" s="520" t="s">
        <v>75</v>
      </c>
      <c r="B575" s="466"/>
      <c r="C575" s="466"/>
      <c r="D575" s="466"/>
      <c r="E575" s="466"/>
      <c r="F575" s="466"/>
      <c r="G575" s="466"/>
      <c r="H575" s="466"/>
      <c r="I575" s="467"/>
      <c r="J575" s="349"/>
      <c r="K575" s="25"/>
    </row>
    <row r="576" spans="1:26" ht="25.5" customHeight="1" x14ac:dyDescent="0.3">
      <c r="A576" s="26" t="s">
        <v>76</v>
      </c>
      <c r="B576" s="516" t="s">
        <v>114</v>
      </c>
      <c r="C576" s="467"/>
      <c r="D576" s="26" t="s">
        <v>78</v>
      </c>
      <c r="E576" s="516" t="s">
        <v>79</v>
      </c>
      <c r="F576" s="467"/>
      <c r="G576" s="26" t="s">
        <v>80</v>
      </c>
      <c r="H576" s="516" t="s">
        <v>73</v>
      </c>
      <c r="I576" s="467"/>
      <c r="J576" s="349"/>
      <c r="K576" s="25"/>
    </row>
    <row r="577" spans="1:11" ht="25.5" customHeight="1" x14ac:dyDescent="0.3">
      <c r="A577" s="46" t="s">
        <v>81</v>
      </c>
      <c r="B577" s="516" t="s">
        <v>264</v>
      </c>
      <c r="C577" s="466"/>
      <c r="D577" s="466"/>
      <c r="E577" s="466"/>
      <c r="F577" s="466"/>
      <c r="G577" s="466"/>
      <c r="H577" s="466"/>
      <c r="I577" s="467"/>
      <c r="J577" s="349"/>
      <c r="K577" s="25"/>
    </row>
    <row r="578" spans="1:11" ht="25.5" customHeight="1" x14ac:dyDescent="0.3">
      <c r="A578" s="26" t="s">
        <v>83</v>
      </c>
      <c r="B578" s="47" t="s">
        <v>84</v>
      </c>
      <c r="C578" s="48" t="s">
        <v>85</v>
      </c>
      <c r="D578" s="33" t="s">
        <v>86</v>
      </c>
      <c r="E578" s="542" t="s">
        <v>87</v>
      </c>
      <c r="F578" s="543"/>
      <c r="G578" s="49" t="s">
        <v>88</v>
      </c>
      <c r="H578" s="48" t="s">
        <v>89</v>
      </c>
      <c r="I578" s="55">
        <v>5736</v>
      </c>
      <c r="J578" s="349"/>
      <c r="K578" s="25"/>
    </row>
    <row r="579" spans="1:11" ht="72" customHeight="1" x14ac:dyDescent="0.3">
      <c r="A579" s="26" t="s">
        <v>90</v>
      </c>
      <c r="B579" s="516" t="s">
        <v>272</v>
      </c>
      <c r="C579" s="466"/>
      <c r="D579" s="466"/>
      <c r="E579" s="466"/>
      <c r="F579" s="466"/>
      <c r="G579" s="466"/>
      <c r="H579" s="466"/>
      <c r="I579" s="467"/>
      <c r="J579" s="349"/>
      <c r="K579" s="25"/>
    </row>
    <row r="580" spans="1:11" ht="25.5" customHeight="1" x14ac:dyDescent="0.3">
      <c r="A580" s="26" t="s">
        <v>92</v>
      </c>
      <c r="B580" s="516" t="s">
        <v>273</v>
      </c>
      <c r="C580" s="466"/>
      <c r="D580" s="467"/>
      <c r="E580" s="520" t="s">
        <v>94</v>
      </c>
      <c r="F580" s="467"/>
      <c r="G580" s="516" t="s">
        <v>95</v>
      </c>
      <c r="H580" s="466"/>
      <c r="I580" s="467"/>
      <c r="J580" s="349"/>
      <c r="K580" s="25"/>
    </row>
    <row r="581" spans="1:11" ht="25.5" customHeight="1" x14ac:dyDescent="0.3">
      <c r="A581" s="520" t="s">
        <v>96</v>
      </c>
      <c r="B581" s="466"/>
      <c r="C581" s="466"/>
      <c r="D581" s="466"/>
      <c r="E581" s="466"/>
      <c r="F581" s="466"/>
      <c r="G581" s="466"/>
      <c r="H581" s="466"/>
      <c r="I581" s="467"/>
      <c r="J581" s="349"/>
      <c r="K581" s="25"/>
    </row>
    <row r="582" spans="1:11" ht="25.5" customHeight="1" x14ac:dyDescent="0.3">
      <c r="A582" s="26" t="s">
        <v>97</v>
      </c>
      <c r="B582" s="516" t="s">
        <v>274</v>
      </c>
      <c r="C582" s="466"/>
      <c r="D582" s="466"/>
      <c r="E582" s="466"/>
      <c r="F582" s="466"/>
      <c r="G582" s="466"/>
      <c r="H582" s="466"/>
      <c r="I582" s="467"/>
      <c r="J582" s="349"/>
      <c r="K582" s="25"/>
    </row>
    <row r="583" spans="1:11" ht="25.5" customHeight="1" x14ac:dyDescent="0.3">
      <c r="A583" s="26" t="s">
        <v>99</v>
      </c>
      <c r="B583" s="520" t="s">
        <v>100</v>
      </c>
      <c r="C583" s="467"/>
      <c r="D583" s="520" t="s">
        <v>101</v>
      </c>
      <c r="E583" s="467"/>
      <c r="F583" s="520" t="s">
        <v>102</v>
      </c>
      <c r="G583" s="467"/>
      <c r="H583" s="520" t="s">
        <v>103</v>
      </c>
      <c r="I583" s="467"/>
      <c r="J583" s="349"/>
      <c r="K583" s="25"/>
    </row>
    <row r="584" spans="1:11" ht="25.5" customHeight="1" x14ac:dyDescent="0.3">
      <c r="A584" s="26" t="s">
        <v>104</v>
      </c>
      <c r="B584" s="516" t="s">
        <v>275</v>
      </c>
      <c r="C584" s="467"/>
      <c r="D584" s="516" t="s">
        <v>276</v>
      </c>
      <c r="E584" s="467"/>
      <c r="F584" s="516"/>
      <c r="G584" s="467"/>
      <c r="H584" s="516"/>
      <c r="I584" s="467"/>
      <c r="J584" s="349"/>
      <c r="K584" s="25"/>
    </row>
    <row r="585" spans="1:11" ht="25.5" customHeight="1" x14ac:dyDescent="0.3">
      <c r="A585" s="26" t="s">
        <v>108</v>
      </c>
      <c r="B585" s="517" t="s">
        <v>203</v>
      </c>
      <c r="C585" s="467"/>
      <c r="D585" s="519"/>
      <c r="E585" s="467"/>
      <c r="F585" s="516"/>
      <c r="G585" s="467"/>
      <c r="H585" s="516"/>
      <c r="I585" s="467"/>
      <c r="J585" s="349"/>
      <c r="K585" s="25"/>
    </row>
    <row r="586" spans="1:11" ht="25.5" customHeight="1" x14ac:dyDescent="0.3">
      <c r="A586" s="26" t="s">
        <v>110</v>
      </c>
      <c r="B586" s="517" t="s">
        <v>203</v>
      </c>
      <c r="C586" s="467"/>
      <c r="D586" s="517"/>
      <c r="E586" s="467"/>
      <c r="F586" s="516"/>
      <c r="G586" s="467"/>
      <c r="H586" s="516"/>
      <c r="I586" s="467"/>
      <c r="J586" s="349"/>
      <c r="K586" s="25"/>
    </row>
    <row r="587" spans="1:11" ht="25.5" customHeight="1" x14ac:dyDescent="0.3">
      <c r="A587" s="26" t="s">
        <v>111</v>
      </c>
      <c r="B587" s="516" t="s">
        <v>204</v>
      </c>
      <c r="C587" s="467"/>
      <c r="D587" s="516"/>
      <c r="E587" s="467"/>
      <c r="F587" s="516"/>
      <c r="G587" s="467"/>
      <c r="H587" s="516"/>
      <c r="I587" s="467"/>
      <c r="J587" s="349"/>
      <c r="K587" s="25"/>
    </row>
    <row r="588" spans="1:11" ht="25.5" customHeight="1" x14ac:dyDescent="0.3">
      <c r="A588" s="26" t="s">
        <v>113</v>
      </c>
      <c r="B588" s="516" t="s">
        <v>114</v>
      </c>
      <c r="C588" s="467"/>
      <c r="D588" s="516"/>
      <c r="E588" s="467"/>
      <c r="F588" s="516"/>
      <c r="G588" s="467"/>
      <c r="H588" s="516"/>
      <c r="I588" s="467"/>
      <c r="J588" s="349"/>
      <c r="K588" s="25"/>
    </row>
    <row r="589" spans="1:11" ht="25.5" customHeight="1" x14ac:dyDescent="0.3">
      <c r="A589" s="26" t="s">
        <v>115</v>
      </c>
      <c r="B589" s="516" t="s">
        <v>114</v>
      </c>
      <c r="C589" s="467"/>
      <c r="D589" s="517"/>
      <c r="E589" s="467"/>
      <c r="F589" s="516"/>
      <c r="G589" s="467"/>
      <c r="H589" s="516"/>
      <c r="I589" s="467"/>
      <c r="J589" s="349"/>
      <c r="K589" s="25"/>
    </row>
    <row r="590" spans="1:11" ht="25.5" customHeight="1" x14ac:dyDescent="0.3">
      <c r="A590" s="520" t="s">
        <v>116</v>
      </c>
      <c r="B590" s="466"/>
      <c r="C590" s="466"/>
      <c r="D590" s="466"/>
      <c r="E590" s="466"/>
      <c r="F590" s="466"/>
      <c r="G590" s="466"/>
      <c r="H590" s="466"/>
      <c r="I590" s="467"/>
      <c r="J590" s="349"/>
      <c r="K590" s="25"/>
    </row>
    <row r="591" spans="1:11" ht="25.5" customHeight="1" x14ac:dyDescent="0.3">
      <c r="A591" s="26" t="s">
        <v>117</v>
      </c>
      <c r="B591" s="518" t="s">
        <v>118</v>
      </c>
      <c r="C591" s="466"/>
      <c r="D591" s="467"/>
      <c r="E591" s="26" t="s">
        <v>119</v>
      </c>
      <c r="F591" s="515" t="s">
        <v>118</v>
      </c>
      <c r="G591" s="466"/>
      <c r="H591" s="466"/>
      <c r="I591" s="467"/>
      <c r="J591" s="349"/>
      <c r="K591" s="25"/>
    </row>
    <row r="592" spans="1:11" ht="25.5" customHeight="1" x14ac:dyDescent="0.3">
      <c r="A592" s="26" t="s">
        <v>120</v>
      </c>
      <c r="B592" s="518" t="s">
        <v>118</v>
      </c>
      <c r="C592" s="466"/>
      <c r="D592" s="466"/>
      <c r="E592" s="466"/>
      <c r="F592" s="466"/>
      <c r="G592" s="466"/>
      <c r="H592" s="466"/>
      <c r="I592" s="467"/>
      <c r="J592" s="349"/>
      <c r="K592" s="25"/>
    </row>
    <row r="593" spans="1:26" ht="25.5" customHeight="1" x14ac:dyDescent="0.3">
      <c r="A593" s="26" t="s">
        <v>121</v>
      </c>
      <c r="B593" s="518" t="s">
        <v>118</v>
      </c>
      <c r="C593" s="466"/>
      <c r="D593" s="466"/>
      <c r="E593" s="466"/>
      <c r="F593" s="466"/>
      <c r="G593" s="466"/>
      <c r="H593" s="466"/>
      <c r="I593" s="467"/>
      <c r="J593" s="349"/>
      <c r="K593" s="25"/>
    </row>
    <row r="594" spans="1:26" ht="25.5" customHeight="1" x14ac:dyDescent="0.3">
      <c r="A594" s="26" t="s">
        <v>122</v>
      </c>
      <c r="B594" s="536" t="s">
        <v>118</v>
      </c>
      <c r="C594" s="466"/>
      <c r="D594" s="467"/>
      <c r="E594" s="26" t="s">
        <v>123</v>
      </c>
      <c r="F594" s="536" t="s">
        <v>118</v>
      </c>
      <c r="G594" s="466"/>
      <c r="H594" s="466"/>
      <c r="I594" s="467"/>
      <c r="J594" s="349"/>
      <c r="K594" s="25"/>
    </row>
    <row r="595" spans="1:26" ht="25.5" customHeight="1" x14ac:dyDescent="0.3">
      <c r="A595" s="525" t="s">
        <v>124</v>
      </c>
      <c r="B595" s="467"/>
      <c r="C595" s="525" t="s">
        <v>125</v>
      </c>
      <c r="D595" s="467"/>
      <c r="E595" s="525" t="s">
        <v>126</v>
      </c>
      <c r="F595" s="466"/>
      <c r="G595" s="467"/>
      <c r="H595" s="525" t="s">
        <v>127</v>
      </c>
      <c r="I595" s="467"/>
      <c r="J595" s="349"/>
      <c r="K595" s="25"/>
    </row>
    <row r="596" spans="1:26" ht="25.5" customHeight="1" x14ac:dyDescent="0.3">
      <c r="A596" s="518" t="s">
        <v>128</v>
      </c>
      <c r="B596" s="467"/>
      <c r="C596" s="516" t="s">
        <v>178</v>
      </c>
      <c r="D596" s="467"/>
      <c r="E596" s="516" t="s">
        <v>130</v>
      </c>
      <c r="F596" s="466"/>
      <c r="G596" s="467"/>
      <c r="H596" s="535" t="s">
        <v>277</v>
      </c>
      <c r="I596" s="467"/>
      <c r="J596" s="349"/>
      <c r="K596" s="25"/>
    </row>
    <row r="597" spans="1:26" ht="25.5" customHeight="1" x14ac:dyDescent="0.3">
      <c r="A597" s="525" t="s">
        <v>132</v>
      </c>
      <c r="B597" s="466"/>
      <c r="C597" s="466"/>
      <c r="D597" s="466"/>
      <c r="E597" s="466"/>
      <c r="F597" s="466"/>
      <c r="G597" s="466"/>
      <c r="H597" s="466"/>
      <c r="I597" s="467"/>
      <c r="J597" s="349"/>
      <c r="K597" s="25"/>
    </row>
    <row r="598" spans="1:26" ht="25.5" customHeight="1" x14ac:dyDescent="0.3">
      <c r="A598" s="26" t="s">
        <v>133</v>
      </c>
      <c r="B598" s="520" t="s">
        <v>134</v>
      </c>
      <c r="C598" s="466"/>
      <c r="D598" s="466"/>
      <c r="E598" s="466"/>
      <c r="F598" s="466"/>
      <c r="G598" s="466"/>
      <c r="H598" s="467"/>
      <c r="I598" s="26" t="s">
        <v>135</v>
      </c>
      <c r="J598" s="349"/>
      <c r="K598" s="25"/>
    </row>
    <row r="599" spans="1:26" s="350" customFormat="1" ht="25.5" customHeight="1" x14ac:dyDescent="0.3">
      <c r="A599" s="349"/>
      <c r="B599" s="349"/>
      <c r="C599" s="349"/>
      <c r="D599" s="349"/>
      <c r="E599" s="349"/>
      <c r="F599" s="349"/>
      <c r="G599" s="349"/>
      <c r="H599" s="349"/>
      <c r="I599" s="349"/>
      <c r="J599" s="349"/>
      <c r="K599" s="349"/>
      <c r="L599" s="349"/>
      <c r="M599" s="349"/>
      <c r="N599" s="349"/>
      <c r="O599" s="349"/>
      <c r="P599" s="349"/>
      <c r="Q599" s="349"/>
      <c r="R599" s="349"/>
      <c r="S599" s="349"/>
      <c r="T599" s="349"/>
      <c r="U599" s="349"/>
      <c r="V599" s="349"/>
      <c r="W599" s="349"/>
      <c r="X599" s="349"/>
      <c r="Y599" s="349"/>
      <c r="Z599" s="349"/>
    </row>
    <row r="600" spans="1:26" s="350" customFormat="1" ht="15.75" customHeight="1" x14ac:dyDescent="0.3">
      <c r="A600" s="349"/>
      <c r="B600" s="349"/>
      <c r="C600" s="349"/>
      <c r="D600" s="349"/>
      <c r="E600" s="349"/>
      <c r="F600" s="349"/>
      <c r="G600" s="349"/>
      <c r="H600" s="349"/>
      <c r="I600" s="349"/>
      <c r="J600" s="349"/>
      <c r="K600" s="349"/>
      <c r="L600" s="349"/>
      <c r="M600" s="349"/>
      <c r="N600" s="349"/>
      <c r="O600" s="349"/>
      <c r="P600" s="349"/>
      <c r="Q600" s="349"/>
      <c r="R600" s="349"/>
      <c r="S600" s="349"/>
      <c r="T600" s="349"/>
      <c r="U600" s="349"/>
      <c r="V600" s="349"/>
      <c r="W600" s="349"/>
      <c r="X600" s="349"/>
      <c r="Y600" s="349"/>
      <c r="Z600" s="349"/>
    </row>
    <row r="601" spans="1:26" s="350" customFormat="1" ht="15.75" customHeight="1" x14ac:dyDescent="0.3">
      <c r="A601" s="349"/>
      <c r="B601" s="349"/>
      <c r="C601" s="349"/>
      <c r="D601" s="349"/>
      <c r="E601" s="349"/>
      <c r="F601" s="349"/>
      <c r="G601" s="349"/>
      <c r="H601" s="349"/>
      <c r="I601" s="349"/>
      <c r="J601" s="349"/>
      <c r="K601" s="349"/>
      <c r="L601" s="349"/>
      <c r="M601" s="349"/>
      <c r="N601" s="349"/>
      <c r="O601" s="349"/>
      <c r="P601" s="349"/>
      <c r="Q601" s="349"/>
      <c r="R601" s="349"/>
      <c r="S601" s="349"/>
      <c r="T601" s="349"/>
      <c r="U601" s="349"/>
      <c r="V601" s="349"/>
      <c r="W601" s="349"/>
      <c r="X601" s="349"/>
      <c r="Y601" s="349"/>
      <c r="Z601" s="349"/>
    </row>
    <row r="602" spans="1:26" s="350" customFormat="1" ht="15.75" customHeight="1" x14ac:dyDescent="0.3">
      <c r="A602" s="526" t="s">
        <v>0</v>
      </c>
      <c r="B602" s="527"/>
      <c r="C602" s="527"/>
      <c r="D602" s="527"/>
      <c r="E602" s="527"/>
      <c r="F602" s="527"/>
      <c r="G602" s="527"/>
      <c r="H602" s="527"/>
      <c r="I602" s="528"/>
      <c r="J602" s="349"/>
      <c r="K602" s="349"/>
      <c r="L602" s="349"/>
      <c r="M602" s="349"/>
      <c r="N602" s="349"/>
      <c r="O602" s="349"/>
      <c r="P602" s="349"/>
      <c r="Q602" s="349"/>
      <c r="R602" s="349"/>
      <c r="S602" s="349"/>
      <c r="T602" s="349"/>
      <c r="U602" s="349"/>
      <c r="V602" s="349"/>
      <c r="W602" s="349"/>
      <c r="X602" s="349"/>
      <c r="Y602" s="349"/>
      <c r="Z602" s="349"/>
    </row>
    <row r="603" spans="1:26" s="350" customFormat="1" ht="15.75" customHeight="1" x14ac:dyDescent="0.3">
      <c r="A603" s="539" t="s">
        <v>1</v>
      </c>
      <c r="B603" s="469"/>
      <c r="C603" s="469"/>
      <c r="D603" s="469"/>
      <c r="E603" s="469"/>
      <c r="F603" s="469"/>
      <c r="G603" s="469"/>
      <c r="H603" s="469"/>
      <c r="I603" s="540"/>
      <c r="J603" s="349"/>
      <c r="K603" s="349"/>
      <c r="L603" s="349"/>
      <c r="M603" s="349"/>
      <c r="N603" s="349"/>
      <c r="O603" s="349"/>
      <c r="P603" s="349"/>
      <c r="Q603" s="349"/>
      <c r="R603" s="349"/>
      <c r="S603" s="349"/>
      <c r="T603" s="349"/>
      <c r="U603" s="349"/>
      <c r="V603" s="349"/>
      <c r="W603" s="349"/>
      <c r="X603" s="349"/>
      <c r="Y603" s="349"/>
      <c r="Z603" s="349"/>
    </row>
    <row r="604" spans="1:26" s="350" customFormat="1" ht="15.75" customHeight="1" x14ac:dyDescent="0.3">
      <c r="A604" s="539" t="s">
        <v>43</v>
      </c>
      <c r="B604" s="469"/>
      <c r="C604" s="469"/>
      <c r="D604" s="469"/>
      <c r="E604" s="469"/>
      <c r="F604" s="469"/>
      <c r="G604" s="469"/>
      <c r="H604" s="469"/>
      <c r="I604" s="540"/>
      <c r="J604" s="349"/>
      <c r="K604" s="349"/>
      <c r="L604" s="349"/>
      <c r="M604" s="349"/>
      <c r="N604" s="349"/>
      <c r="O604" s="349"/>
      <c r="P604" s="349"/>
      <c r="Q604" s="349"/>
      <c r="R604" s="349"/>
      <c r="S604" s="349"/>
      <c r="T604" s="349"/>
      <c r="U604" s="349"/>
      <c r="V604" s="349"/>
      <c r="W604" s="349"/>
      <c r="X604" s="349"/>
      <c r="Y604" s="349"/>
      <c r="Z604" s="349"/>
    </row>
    <row r="605" spans="1:26" s="350" customFormat="1" ht="15.75" customHeight="1" x14ac:dyDescent="0.3">
      <c r="A605" s="362"/>
      <c r="B605" s="529" t="s">
        <v>44</v>
      </c>
      <c r="C605" s="530"/>
      <c r="D605" s="530"/>
      <c r="E605" s="531"/>
      <c r="F605" s="532" t="s">
        <v>45</v>
      </c>
      <c r="G605" s="530"/>
      <c r="H605" s="530"/>
      <c r="I605" s="533"/>
      <c r="J605" s="349"/>
      <c r="K605" s="349"/>
      <c r="L605" s="349"/>
      <c r="M605" s="349"/>
      <c r="N605" s="349"/>
      <c r="O605" s="349"/>
      <c r="P605" s="349"/>
      <c r="Q605" s="349"/>
      <c r="R605" s="349"/>
      <c r="S605" s="349"/>
      <c r="T605" s="349"/>
      <c r="U605" s="349"/>
      <c r="V605" s="349"/>
      <c r="W605" s="349"/>
      <c r="X605" s="349"/>
      <c r="Y605" s="349"/>
      <c r="Z605" s="349"/>
    </row>
    <row r="606" spans="1:26" ht="15.75" customHeight="1" x14ac:dyDescent="0.3">
      <c r="A606" s="520" t="s">
        <v>46</v>
      </c>
      <c r="B606" s="466"/>
      <c r="C606" s="466"/>
      <c r="D606" s="466"/>
      <c r="E606" s="466"/>
      <c r="F606" s="466"/>
      <c r="G606" s="466"/>
      <c r="H606" s="466"/>
      <c r="I606" s="467"/>
      <c r="J606" s="349"/>
      <c r="K606" s="25"/>
    </row>
    <row r="607" spans="1:26" ht="15.75" customHeight="1" x14ac:dyDescent="0.3">
      <c r="A607" s="520" t="s">
        <v>47</v>
      </c>
      <c r="B607" s="466"/>
      <c r="C607" s="466"/>
      <c r="D607" s="466"/>
      <c r="E607" s="466"/>
      <c r="F607" s="466"/>
      <c r="G607" s="466"/>
      <c r="H607" s="466"/>
      <c r="I607" s="467"/>
      <c r="J607" s="349"/>
      <c r="K607" s="25"/>
    </row>
    <row r="608" spans="1:26" ht="22.5" customHeight="1" x14ac:dyDescent="0.3">
      <c r="A608" s="26" t="s">
        <v>48</v>
      </c>
      <c r="B608" s="38">
        <v>681</v>
      </c>
      <c r="C608" s="520" t="s">
        <v>49</v>
      </c>
      <c r="D608" s="467"/>
      <c r="E608" s="534" t="s">
        <v>50</v>
      </c>
      <c r="F608" s="466"/>
      <c r="G608" s="467"/>
      <c r="H608" s="26" t="s">
        <v>51</v>
      </c>
      <c r="I608" s="28" t="s">
        <v>52</v>
      </c>
      <c r="J608" s="349"/>
      <c r="K608" s="25"/>
    </row>
    <row r="609" spans="1:11" ht="21.75" customHeight="1" x14ac:dyDescent="0.3">
      <c r="A609" s="26" t="s">
        <v>53</v>
      </c>
      <c r="B609" s="515" t="s">
        <v>54</v>
      </c>
      <c r="C609" s="466"/>
      <c r="D609" s="467"/>
      <c r="E609" s="520" t="s">
        <v>55</v>
      </c>
      <c r="F609" s="467"/>
      <c r="G609" s="518" t="s">
        <v>56</v>
      </c>
      <c r="H609" s="466"/>
      <c r="I609" s="467"/>
      <c r="J609" s="349"/>
      <c r="K609" s="25"/>
    </row>
    <row r="610" spans="1:11" ht="62.25" customHeight="1" x14ac:dyDescent="0.3">
      <c r="A610" s="26" t="s">
        <v>57</v>
      </c>
      <c r="B610" s="515" t="s">
        <v>270</v>
      </c>
      <c r="C610" s="466"/>
      <c r="D610" s="466"/>
      <c r="E610" s="466"/>
      <c r="F610" s="466"/>
      <c r="G610" s="466"/>
      <c r="H610" s="466"/>
      <c r="I610" s="467"/>
      <c r="J610" s="349"/>
      <c r="K610" s="25"/>
    </row>
    <row r="611" spans="1:11" ht="20.25" customHeight="1" x14ac:dyDescent="0.3">
      <c r="A611" s="26" t="s">
        <v>59</v>
      </c>
      <c r="B611" s="515" t="s">
        <v>278</v>
      </c>
      <c r="C611" s="466"/>
      <c r="D611" s="466"/>
      <c r="E611" s="466"/>
      <c r="F611" s="466"/>
      <c r="G611" s="466"/>
      <c r="H611" s="466"/>
      <c r="I611" s="467"/>
      <c r="J611" s="349"/>
      <c r="K611" s="25"/>
    </row>
    <row r="612" spans="1:11" ht="15.75" customHeight="1" x14ac:dyDescent="0.3">
      <c r="A612" s="26" t="s">
        <v>61</v>
      </c>
      <c r="B612" s="29" t="s">
        <v>62</v>
      </c>
      <c r="C612" s="29" t="s">
        <v>63</v>
      </c>
      <c r="D612" s="29" t="s">
        <v>64</v>
      </c>
      <c r="E612" s="522" t="s">
        <v>65</v>
      </c>
      <c r="F612" s="511"/>
      <c r="G612" s="523" t="s">
        <v>66</v>
      </c>
      <c r="H612" s="523" t="s">
        <v>147</v>
      </c>
      <c r="I612" s="523" t="s">
        <v>68</v>
      </c>
      <c r="J612" s="349"/>
      <c r="K612" s="25"/>
    </row>
    <row r="613" spans="1:11" ht="15.75" customHeight="1" x14ac:dyDescent="0.3">
      <c r="A613" s="26" t="s">
        <v>69</v>
      </c>
      <c r="B613" s="29" t="s">
        <v>70</v>
      </c>
      <c r="C613" s="29" t="s">
        <v>62</v>
      </c>
      <c r="D613" s="29" t="s">
        <v>68</v>
      </c>
      <c r="E613" s="512"/>
      <c r="F613" s="514"/>
      <c r="G613" s="524"/>
      <c r="H613" s="524"/>
      <c r="I613" s="524"/>
      <c r="J613" s="349"/>
      <c r="K613" s="25"/>
    </row>
    <row r="614" spans="1:11" ht="27" customHeight="1" x14ac:dyDescent="0.3">
      <c r="A614" s="26" t="s">
        <v>71</v>
      </c>
      <c r="B614" s="30">
        <v>0</v>
      </c>
      <c r="C614" s="26" t="s">
        <v>72</v>
      </c>
      <c r="D614" s="44"/>
      <c r="E614" s="520" t="s">
        <v>74</v>
      </c>
      <c r="F614" s="467"/>
      <c r="G614" s="518"/>
      <c r="H614" s="466"/>
      <c r="I614" s="467"/>
      <c r="J614" s="349"/>
      <c r="K614" s="25"/>
    </row>
    <row r="615" spans="1:11" ht="17.25" customHeight="1" x14ac:dyDescent="0.3">
      <c r="A615" s="520" t="s">
        <v>75</v>
      </c>
      <c r="B615" s="466"/>
      <c r="C615" s="466"/>
      <c r="D615" s="466"/>
      <c r="E615" s="466"/>
      <c r="F615" s="466"/>
      <c r="G615" s="466"/>
      <c r="H615" s="466"/>
      <c r="I615" s="467"/>
      <c r="J615" s="349"/>
      <c r="K615" s="25"/>
    </row>
    <row r="616" spans="1:11" ht="15.75" customHeight="1" x14ac:dyDescent="0.3">
      <c r="A616" s="26" t="s">
        <v>76</v>
      </c>
      <c r="B616" s="516" t="s">
        <v>114</v>
      </c>
      <c r="C616" s="467"/>
      <c r="D616" s="26" t="s">
        <v>78</v>
      </c>
      <c r="E616" s="516" t="s">
        <v>79</v>
      </c>
      <c r="F616" s="467"/>
      <c r="G616" s="26" t="s">
        <v>80</v>
      </c>
      <c r="H616" s="516" t="s">
        <v>73</v>
      </c>
      <c r="I616" s="467"/>
      <c r="J616" s="349"/>
      <c r="K616" s="25"/>
    </row>
    <row r="617" spans="1:11" ht="25.5" customHeight="1" x14ac:dyDescent="0.3">
      <c r="A617" s="46" t="s">
        <v>81</v>
      </c>
      <c r="B617" s="516" t="s">
        <v>264</v>
      </c>
      <c r="C617" s="466"/>
      <c r="D617" s="466"/>
      <c r="E617" s="466"/>
      <c r="F617" s="466"/>
      <c r="G617" s="466"/>
      <c r="H617" s="466"/>
      <c r="I617" s="467"/>
      <c r="J617" s="349"/>
      <c r="K617" s="25"/>
    </row>
    <row r="618" spans="1:11" ht="25.5" customHeight="1" x14ac:dyDescent="0.3">
      <c r="A618" s="26" t="s">
        <v>83</v>
      </c>
      <c r="B618" s="47" t="s">
        <v>84</v>
      </c>
      <c r="C618" s="48" t="s">
        <v>85</v>
      </c>
      <c r="D618" s="33" t="s">
        <v>86</v>
      </c>
      <c r="E618" s="542" t="s">
        <v>87</v>
      </c>
      <c r="F618" s="543"/>
      <c r="G618" s="49" t="s">
        <v>88</v>
      </c>
      <c r="H618" s="48" t="s">
        <v>89</v>
      </c>
      <c r="I618" s="39">
        <v>0.32</v>
      </c>
      <c r="J618" s="349"/>
      <c r="K618" s="25"/>
    </row>
    <row r="619" spans="1:11" ht="25.5" customHeight="1" x14ac:dyDescent="0.3">
      <c r="A619" s="26" t="s">
        <v>90</v>
      </c>
      <c r="B619" s="516" t="s">
        <v>279</v>
      </c>
      <c r="C619" s="466"/>
      <c r="D619" s="466"/>
      <c r="E619" s="466"/>
      <c r="F619" s="466"/>
      <c r="G619" s="466"/>
      <c r="H619" s="466"/>
      <c r="I619" s="467"/>
      <c r="J619" s="349"/>
      <c r="K619" s="25"/>
    </row>
    <row r="620" spans="1:11" ht="25.5" customHeight="1" x14ac:dyDescent="0.3">
      <c r="A620" s="26" t="s">
        <v>92</v>
      </c>
      <c r="B620" s="516" t="s">
        <v>273</v>
      </c>
      <c r="C620" s="466"/>
      <c r="D620" s="467"/>
      <c r="E620" s="520" t="s">
        <v>94</v>
      </c>
      <c r="F620" s="467"/>
      <c r="G620" s="516" t="s">
        <v>95</v>
      </c>
      <c r="H620" s="466"/>
      <c r="I620" s="467"/>
      <c r="J620" s="349"/>
      <c r="K620" s="25"/>
    </row>
    <row r="621" spans="1:11" ht="25.5" customHeight="1" x14ac:dyDescent="0.3">
      <c r="A621" s="520" t="s">
        <v>96</v>
      </c>
      <c r="B621" s="466"/>
      <c r="C621" s="466"/>
      <c r="D621" s="466"/>
      <c r="E621" s="466"/>
      <c r="F621" s="466"/>
      <c r="G621" s="466"/>
      <c r="H621" s="466"/>
      <c r="I621" s="467"/>
      <c r="J621" s="349"/>
      <c r="K621" s="25"/>
    </row>
    <row r="622" spans="1:11" ht="25.5" customHeight="1" x14ac:dyDescent="0.3">
      <c r="A622" s="26" t="s">
        <v>97</v>
      </c>
      <c r="B622" s="516" t="s">
        <v>280</v>
      </c>
      <c r="C622" s="466"/>
      <c r="D622" s="466"/>
      <c r="E622" s="466"/>
      <c r="F622" s="466"/>
      <c r="G622" s="466"/>
      <c r="H622" s="466"/>
      <c r="I622" s="467"/>
      <c r="J622" s="349"/>
      <c r="K622" s="25"/>
    </row>
    <row r="623" spans="1:11" ht="25.5" customHeight="1" x14ac:dyDescent="0.3">
      <c r="A623" s="26" t="s">
        <v>99</v>
      </c>
      <c r="B623" s="520" t="s">
        <v>100</v>
      </c>
      <c r="C623" s="467"/>
      <c r="D623" s="520" t="s">
        <v>101</v>
      </c>
      <c r="E623" s="467"/>
      <c r="F623" s="520" t="s">
        <v>102</v>
      </c>
      <c r="G623" s="467"/>
      <c r="H623" s="520" t="s">
        <v>103</v>
      </c>
      <c r="I623" s="467"/>
      <c r="J623" s="349"/>
      <c r="K623" s="25"/>
    </row>
    <row r="624" spans="1:11" ht="25.5" customHeight="1" x14ac:dyDescent="0.3">
      <c r="A624" s="26" t="s">
        <v>104</v>
      </c>
      <c r="B624" s="516" t="s">
        <v>275</v>
      </c>
      <c r="C624" s="467"/>
      <c r="D624" s="516" t="s">
        <v>276</v>
      </c>
      <c r="E624" s="467"/>
      <c r="F624" s="516"/>
      <c r="G624" s="467"/>
      <c r="H624" s="516"/>
      <c r="I624" s="467"/>
      <c r="J624" s="349"/>
      <c r="K624" s="25"/>
    </row>
    <row r="625" spans="1:26" ht="25.5" customHeight="1" x14ac:dyDescent="0.3">
      <c r="A625" s="26" t="s">
        <v>108</v>
      </c>
      <c r="B625" s="517" t="s">
        <v>203</v>
      </c>
      <c r="C625" s="467"/>
      <c r="D625" s="519"/>
      <c r="E625" s="467"/>
      <c r="F625" s="516"/>
      <c r="G625" s="467"/>
      <c r="H625" s="516"/>
      <c r="I625" s="467"/>
      <c r="J625" s="349"/>
      <c r="K625" s="25"/>
    </row>
    <row r="626" spans="1:26" ht="25.5" customHeight="1" x14ac:dyDescent="0.3">
      <c r="A626" s="26" t="s">
        <v>110</v>
      </c>
      <c r="B626" s="517" t="s">
        <v>203</v>
      </c>
      <c r="C626" s="467"/>
      <c r="D626" s="517"/>
      <c r="E626" s="467"/>
      <c r="F626" s="516"/>
      <c r="G626" s="467"/>
      <c r="H626" s="516"/>
      <c r="I626" s="467"/>
      <c r="J626" s="349"/>
      <c r="K626" s="25"/>
    </row>
    <row r="627" spans="1:26" ht="25.5" customHeight="1" x14ac:dyDescent="0.3">
      <c r="A627" s="26" t="s">
        <v>111</v>
      </c>
      <c r="B627" s="516" t="s">
        <v>204</v>
      </c>
      <c r="C627" s="467"/>
      <c r="D627" s="516"/>
      <c r="E627" s="467"/>
      <c r="F627" s="516"/>
      <c r="G627" s="467"/>
      <c r="H627" s="516"/>
      <c r="I627" s="467"/>
      <c r="J627" s="349"/>
      <c r="K627" s="25"/>
    </row>
    <row r="628" spans="1:26" ht="25.5" customHeight="1" x14ac:dyDescent="0.3">
      <c r="A628" s="26" t="s">
        <v>113</v>
      </c>
      <c r="B628" s="516" t="s">
        <v>114</v>
      </c>
      <c r="C628" s="467"/>
      <c r="D628" s="516"/>
      <c r="E628" s="467"/>
      <c r="F628" s="516"/>
      <c r="G628" s="467"/>
      <c r="H628" s="516"/>
      <c r="I628" s="467"/>
      <c r="J628" s="349"/>
      <c r="K628" s="25"/>
    </row>
    <row r="629" spans="1:26" ht="25.5" customHeight="1" x14ac:dyDescent="0.3">
      <c r="A629" s="26" t="s">
        <v>115</v>
      </c>
      <c r="B629" s="516" t="s">
        <v>114</v>
      </c>
      <c r="C629" s="467"/>
      <c r="D629" s="517"/>
      <c r="E629" s="467"/>
      <c r="F629" s="516"/>
      <c r="G629" s="467"/>
      <c r="H629" s="516"/>
      <c r="I629" s="467"/>
      <c r="J629" s="349"/>
      <c r="K629" s="25"/>
    </row>
    <row r="630" spans="1:26" ht="25.5" customHeight="1" x14ac:dyDescent="0.3">
      <c r="A630" s="520" t="s">
        <v>116</v>
      </c>
      <c r="B630" s="466"/>
      <c r="C630" s="466"/>
      <c r="D630" s="466"/>
      <c r="E630" s="466"/>
      <c r="F630" s="466"/>
      <c r="G630" s="466"/>
      <c r="H630" s="466"/>
      <c r="I630" s="467"/>
      <c r="J630" s="349"/>
      <c r="K630" s="25"/>
    </row>
    <row r="631" spans="1:26" ht="25.5" customHeight="1" x14ac:dyDescent="0.3">
      <c r="A631" s="26" t="s">
        <v>117</v>
      </c>
      <c r="B631" s="518" t="s">
        <v>118</v>
      </c>
      <c r="C631" s="466"/>
      <c r="D631" s="467"/>
      <c r="E631" s="26" t="s">
        <v>119</v>
      </c>
      <c r="F631" s="515" t="s">
        <v>118</v>
      </c>
      <c r="G631" s="466"/>
      <c r="H631" s="466"/>
      <c r="I631" s="467"/>
      <c r="J631" s="349"/>
      <c r="K631" s="25"/>
    </row>
    <row r="632" spans="1:26" ht="25.5" customHeight="1" x14ac:dyDescent="0.3">
      <c r="A632" s="26" t="s">
        <v>120</v>
      </c>
      <c r="B632" s="518" t="s">
        <v>118</v>
      </c>
      <c r="C632" s="466"/>
      <c r="D632" s="466"/>
      <c r="E632" s="466"/>
      <c r="F632" s="466"/>
      <c r="G632" s="466"/>
      <c r="H632" s="466"/>
      <c r="I632" s="467"/>
      <c r="J632" s="349"/>
      <c r="K632" s="25"/>
    </row>
    <row r="633" spans="1:26" ht="25.5" customHeight="1" x14ac:dyDescent="0.3">
      <c r="A633" s="26" t="s">
        <v>121</v>
      </c>
      <c r="B633" s="518" t="s">
        <v>118</v>
      </c>
      <c r="C633" s="466"/>
      <c r="D633" s="466"/>
      <c r="E633" s="466"/>
      <c r="F633" s="466"/>
      <c r="G633" s="466"/>
      <c r="H633" s="466"/>
      <c r="I633" s="467"/>
      <c r="J633" s="349"/>
      <c r="K633" s="25"/>
    </row>
    <row r="634" spans="1:26" ht="15.75" customHeight="1" x14ac:dyDescent="0.3">
      <c r="A634" s="26" t="s">
        <v>122</v>
      </c>
      <c r="B634" s="536" t="s">
        <v>118</v>
      </c>
      <c r="C634" s="466"/>
      <c r="D634" s="467"/>
      <c r="E634" s="26" t="s">
        <v>123</v>
      </c>
      <c r="F634" s="536" t="s">
        <v>118</v>
      </c>
      <c r="G634" s="466"/>
      <c r="H634" s="466"/>
      <c r="I634" s="467"/>
      <c r="J634" s="349"/>
      <c r="K634" s="25"/>
    </row>
    <row r="635" spans="1:26" ht="23.25" customHeight="1" x14ac:dyDescent="0.3">
      <c r="A635" s="525" t="s">
        <v>124</v>
      </c>
      <c r="B635" s="467"/>
      <c r="C635" s="525" t="s">
        <v>125</v>
      </c>
      <c r="D635" s="467"/>
      <c r="E635" s="525" t="s">
        <v>126</v>
      </c>
      <c r="F635" s="466"/>
      <c r="G635" s="467"/>
      <c r="H635" s="525" t="s">
        <v>127</v>
      </c>
      <c r="I635" s="467"/>
      <c r="J635" s="349"/>
      <c r="K635" s="25"/>
    </row>
    <row r="636" spans="1:26" ht="26.25" customHeight="1" x14ac:dyDescent="0.3">
      <c r="A636" s="518" t="s">
        <v>128</v>
      </c>
      <c r="B636" s="467"/>
      <c r="C636" s="516" t="s">
        <v>178</v>
      </c>
      <c r="D636" s="467"/>
      <c r="E636" s="516" t="s">
        <v>130</v>
      </c>
      <c r="F636" s="466"/>
      <c r="G636" s="467"/>
      <c r="H636" s="535" t="s">
        <v>277</v>
      </c>
      <c r="I636" s="467"/>
      <c r="J636" s="349"/>
      <c r="K636" s="25"/>
    </row>
    <row r="637" spans="1:26" ht="15.75" customHeight="1" x14ac:dyDescent="0.3">
      <c r="A637" s="525" t="s">
        <v>132</v>
      </c>
      <c r="B637" s="466"/>
      <c r="C637" s="466"/>
      <c r="D637" s="466"/>
      <c r="E637" s="466"/>
      <c r="F637" s="466"/>
      <c r="G637" s="466"/>
      <c r="H637" s="466"/>
      <c r="I637" s="467"/>
      <c r="J637" s="349"/>
      <c r="K637" s="25"/>
    </row>
    <row r="638" spans="1:26" ht="15.75" customHeight="1" x14ac:dyDescent="0.3">
      <c r="A638" s="26" t="s">
        <v>133</v>
      </c>
      <c r="B638" s="520" t="s">
        <v>134</v>
      </c>
      <c r="C638" s="466"/>
      <c r="D638" s="466"/>
      <c r="E638" s="466"/>
      <c r="F638" s="466"/>
      <c r="G638" s="466"/>
      <c r="H638" s="467"/>
      <c r="I638" s="26" t="s">
        <v>135</v>
      </c>
      <c r="J638" s="349"/>
      <c r="K638" s="25"/>
    </row>
    <row r="639" spans="1:26" ht="30" customHeight="1" x14ac:dyDescent="0.3">
      <c r="A639" s="349"/>
      <c r="B639" s="349"/>
      <c r="C639" s="349"/>
      <c r="D639" s="349"/>
      <c r="E639" s="349"/>
      <c r="F639" s="349"/>
      <c r="G639" s="349"/>
      <c r="H639" s="349"/>
      <c r="I639" s="349"/>
      <c r="J639" s="349"/>
      <c r="K639" s="2"/>
      <c r="L639" s="2"/>
      <c r="M639" s="2"/>
      <c r="N639" s="2"/>
      <c r="O639" s="2"/>
      <c r="P639" s="2"/>
      <c r="Q639" s="2"/>
      <c r="R639" s="2"/>
      <c r="S639" s="2"/>
      <c r="T639" s="2"/>
      <c r="U639" s="2"/>
      <c r="V639" s="2"/>
      <c r="W639" s="2"/>
      <c r="X639" s="2"/>
      <c r="Y639" s="2"/>
      <c r="Z639" s="2"/>
    </row>
    <row r="640" spans="1:26" ht="15" hidden="1" customHeight="1" x14ac:dyDescent="0.3">
      <c r="A640" s="2"/>
      <c r="B640" s="2"/>
      <c r="C640" s="2"/>
      <c r="D640" s="2"/>
      <c r="E640" s="2"/>
      <c r="F640" s="2"/>
      <c r="G640" s="2"/>
      <c r="H640" s="2"/>
      <c r="I640" s="2"/>
      <c r="J640" s="349"/>
      <c r="K640" s="2"/>
      <c r="L640" s="2"/>
      <c r="M640" s="2"/>
      <c r="N640" s="2"/>
      <c r="O640" s="2"/>
      <c r="P640" s="2"/>
      <c r="Q640" s="2"/>
      <c r="R640" s="2"/>
      <c r="S640" s="2"/>
      <c r="T640" s="2"/>
      <c r="U640" s="2"/>
      <c r="V640" s="2"/>
      <c r="W640" s="2"/>
      <c r="X640" s="2"/>
      <c r="Y640" s="2"/>
      <c r="Z640" s="2"/>
    </row>
    <row r="641" spans="10:10" ht="15.75" hidden="1" customHeight="1" x14ac:dyDescent="0.3">
      <c r="J641" s="349"/>
    </row>
    <row r="642" spans="10:10" ht="15.75" hidden="1" customHeight="1" x14ac:dyDescent="0.3">
      <c r="J642" s="349"/>
    </row>
    <row r="643" spans="10:10" ht="15.75" hidden="1" customHeight="1" x14ac:dyDescent="0.3">
      <c r="J643" s="349"/>
    </row>
    <row r="644" spans="10:10" ht="15.75" hidden="1" customHeight="1" x14ac:dyDescent="0.3">
      <c r="J644" s="349"/>
    </row>
    <row r="645" spans="10:10" ht="15.75" hidden="1" customHeight="1" x14ac:dyDescent="0.3">
      <c r="J645" s="349"/>
    </row>
    <row r="646" spans="10:10" ht="15.75" hidden="1" customHeight="1" x14ac:dyDescent="0.3">
      <c r="J646" s="349"/>
    </row>
    <row r="647" spans="10:10" ht="15.75" hidden="1" customHeight="1" x14ac:dyDescent="0.3">
      <c r="J647" s="349"/>
    </row>
    <row r="648" spans="10:10" ht="15.75" hidden="1" customHeight="1" x14ac:dyDescent="0.3">
      <c r="J648" s="349"/>
    </row>
    <row r="649" spans="10:10" ht="15.75" hidden="1" customHeight="1" x14ac:dyDescent="0.3">
      <c r="J649" s="349"/>
    </row>
    <row r="650" spans="10:10" ht="15.75" hidden="1" customHeight="1" x14ac:dyDescent="0.3">
      <c r="J650" s="349"/>
    </row>
    <row r="651" spans="10:10" ht="15.75" hidden="1" customHeight="1" x14ac:dyDescent="0.3">
      <c r="J651" s="349"/>
    </row>
    <row r="652" spans="10:10" ht="15.75" hidden="1" customHeight="1" x14ac:dyDescent="0.3">
      <c r="J652" s="349"/>
    </row>
    <row r="653" spans="10:10" ht="15.75" hidden="1" customHeight="1" x14ac:dyDescent="0.3">
      <c r="J653" s="349"/>
    </row>
    <row r="654" spans="10:10" ht="15.75" hidden="1" customHeight="1" x14ac:dyDescent="0.3">
      <c r="J654" s="349"/>
    </row>
    <row r="655" spans="10:10" ht="15.75" hidden="1" customHeight="1" x14ac:dyDescent="0.3">
      <c r="J655" s="349"/>
    </row>
    <row r="656" spans="10:10" ht="15.75" hidden="1" customHeight="1" x14ac:dyDescent="0.3">
      <c r="J656" s="349"/>
    </row>
    <row r="657" spans="10:10" ht="15.75" hidden="1" customHeight="1" x14ac:dyDescent="0.3">
      <c r="J657" s="349"/>
    </row>
    <row r="658" spans="10:10" ht="15.75" hidden="1" customHeight="1" x14ac:dyDescent="0.3">
      <c r="J658" s="349"/>
    </row>
    <row r="659" spans="10:10" ht="15.75" hidden="1" customHeight="1" x14ac:dyDescent="0.3">
      <c r="J659" s="349"/>
    </row>
    <row r="660" spans="10:10" ht="15.75" hidden="1" customHeight="1" x14ac:dyDescent="0.3">
      <c r="J660" s="349"/>
    </row>
    <row r="661" spans="10:10" ht="15.75" hidden="1" customHeight="1" x14ac:dyDescent="0.3">
      <c r="J661" s="349"/>
    </row>
    <row r="662" spans="10:10" ht="15.75" hidden="1" customHeight="1" x14ac:dyDescent="0.3">
      <c r="J662" s="349"/>
    </row>
    <row r="663" spans="10:10" ht="15.75" hidden="1" customHeight="1" x14ac:dyDescent="0.3">
      <c r="J663" s="349"/>
    </row>
    <row r="664" spans="10:10" ht="15.75" hidden="1" customHeight="1" x14ac:dyDescent="0.3">
      <c r="J664" s="349"/>
    </row>
    <row r="665" spans="10:10" ht="15.75" hidden="1" customHeight="1" x14ac:dyDescent="0.3">
      <c r="J665" s="349"/>
    </row>
    <row r="666" spans="10:10" ht="15.75" hidden="1" customHeight="1" x14ac:dyDescent="0.3">
      <c r="J666" s="349"/>
    </row>
    <row r="667" spans="10:10" ht="15.75" hidden="1" customHeight="1" x14ac:dyDescent="0.3">
      <c r="J667" s="349"/>
    </row>
    <row r="668" spans="10:10" ht="15.75" hidden="1" customHeight="1" x14ac:dyDescent="0.3">
      <c r="J668" s="349"/>
    </row>
    <row r="669" spans="10:10" ht="15.75" hidden="1" customHeight="1" x14ac:dyDescent="0.3">
      <c r="J669" s="349"/>
    </row>
    <row r="670" spans="10:10" ht="15.75" hidden="1" customHeight="1" x14ac:dyDescent="0.3">
      <c r="J670" s="349"/>
    </row>
    <row r="671" spans="10:10" ht="15.75" hidden="1" customHeight="1" x14ac:dyDescent="0.3">
      <c r="J671" s="349"/>
    </row>
    <row r="672" spans="10:10" ht="15.75" hidden="1" customHeight="1" x14ac:dyDescent="0.3">
      <c r="J672" s="349"/>
    </row>
    <row r="673" spans="10:10" ht="15.75" hidden="1" customHeight="1" x14ac:dyDescent="0.3">
      <c r="J673" s="349"/>
    </row>
    <row r="674" spans="10:10" ht="15.75" hidden="1" customHeight="1" x14ac:dyDescent="0.3">
      <c r="J674" s="349"/>
    </row>
    <row r="675" spans="10:10" ht="15.75" hidden="1" customHeight="1" x14ac:dyDescent="0.3">
      <c r="J675" s="349"/>
    </row>
    <row r="676" spans="10:10" ht="15.75" hidden="1" customHeight="1" x14ac:dyDescent="0.3">
      <c r="J676" s="349"/>
    </row>
    <row r="677" spans="10:10" ht="15.75" hidden="1" customHeight="1" x14ac:dyDescent="0.3">
      <c r="J677" s="349"/>
    </row>
    <row r="678" spans="10:10" ht="15.75" hidden="1" customHeight="1" x14ac:dyDescent="0.3">
      <c r="J678" s="349"/>
    </row>
    <row r="679" spans="10:10" ht="15.75" hidden="1" customHeight="1" x14ac:dyDescent="0.3">
      <c r="J679" s="349"/>
    </row>
    <row r="680" spans="10:10" ht="15.75" hidden="1" customHeight="1" x14ac:dyDescent="0.3">
      <c r="J680" s="349"/>
    </row>
    <row r="681" spans="10:10" ht="15.75" hidden="1" customHeight="1" x14ac:dyDescent="0.3">
      <c r="J681" s="349"/>
    </row>
    <row r="682" spans="10:10" ht="15.75" hidden="1" customHeight="1" x14ac:dyDescent="0.3">
      <c r="J682" s="349"/>
    </row>
    <row r="683" spans="10:10" ht="15.75" hidden="1" customHeight="1" x14ac:dyDescent="0.3">
      <c r="J683" s="349"/>
    </row>
    <row r="684" spans="10:10" ht="15.75" hidden="1" customHeight="1" x14ac:dyDescent="0.3">
      <c r="J684" s="349"/>
    </row>
    <row r="685" spans="10:10" ht="15.75" hidden="1" customHeight="1" x14ac:dyDescent="0.3">
      <c r="J685" s="349"/>
    </row>
    <row r="686" spans="10:10" ht="15.75" hidden="1" customHeight="1" x14ac:dyDescent="0.3">
      <c r="J686" s="349"/>
    </row>
    <row r="687" spans="10:10" ht="15.75" hidden="1" customHeight="1" x14ac:dyDescent="0.3">
      <c r="J687" s="349"/>
    </row>
    <row r="688" spans="10:10" ht="15.75" hidden="1" customHeight="1" x14ac:dyDescent="0.3">
      <c r="J688" s="349"/>
    </row>
    <row r="689" spans="10:10" ht="15.75" hidden="1" customHeight="1" x14ac:dyDescent="0.3">
      <c r="J689" s="349"/>
    </row>
    <row r="690" spans="10:10" ht="15.75" hidden="1" customHeight="1" x14ac:dyDescent="0.3">
      <c r="J690" s="349"/>
    </row>
    <row r="691" spans="10:10" ht="15.75" hidden="1" customHeight="1" x14ac:dyDescent="0.3">
      <c r="J691" s="349"/>
    </row>
    <row r="692" spans="10:10" ht="15.75" hidden="1" customHeight="1" x14ac:dyDescent="0.3">
      <c r="J692" s="349"/>
    </row>
    <row r="693" spans="10:10" ht="15.75" hidden="1" customHeight="1" x14ac:dyDescent="0.3">
      <c r="J693" s="349"/>
    </row>
    <row r="694" spans="10:10" ht="15.75" hidden="1" customHeight="1" x14ac:dyDescent="0.3">
      <c r="J694" s="349"/>
    </row>
    <row r="695" spans="10:10" ht="15.75" hidden="1" customHeight="1" x14ac:dyDescent="0.3">
      <c r="J695" s="349"/>
    </row>
    <row r="696" spans="10:10" ht="15.75" hidden="1" customHeight="1" x14ac:dyDescent="0.3">
      <c r="J696" s="349"/>
    </row>
    <row r="697" spans="10:10" ht="15.75" hidden="1" customHeight="1" x14ac:dyDescent="0.3">
      <c r="J697" s="349"/>
    </row>
    <row r="698" spans="10:10" ht="15.75" hidden="1" customHeight="1" x14ac:dyDescent="0.3">
      <c r="J698" s="349"/>
    </row>
    <row r="699" spans="10:10" ht="15.75" hidden="1" customHeight="1" x14ac:dyDescent="0.3">
      <c r="J699" s="349"/>
    </row>
    <row r="700" spans="10:10" ht="15.75" hidden="1" customHeight="1" x14ac:dyDescent="0.3">
      <c r="J700" s="349"/>
    </row>
    <row r="701" spans="10:10" ht="15.75" hidden="1" customHeight="1" x14ac:dyDescent="0.3">
      <c r="J701" s="349"/>
    </row>
    <row r="702" spans="10:10" ht="15.75" hidden="1" customHeight="1" x14ac:dyDescent="0.3">
      <c r="J702" s="349"/>
    </row>
    <row r="703" spans="10:10" ht="15.75" hidden="1" customHeight="1" x14ac:dyDescent="0.3">
      <c r="J703" s="349"/>
    </row>
    <row r="704" spans="10:10" ht="15.75" hidden="1" customHeight="1" x14ac:dyDescent="0.3">
      <c r="J704" s="349"/>
    </row>
    <row r="705" spans="10:10" ht="15.75" hidden="1" customHeight="1" x14ac:dyDescent="0.3">
      <c r="J705" s="349"/>
    </row>
    <row r="706" spans="10:10" ht="15.75" hidden="1" customHeight="1" x14ac:dyDescent="0.3">
      <c r="J706" s="349"/>
    </row>
    <row r="707" spans="10:10" ht="15.75" hidden="1" customHeight="1" x14ac:dyDescent="0.3">
      <c r="J707" s="349"/>
    </row>
    <row r="708" spans="10:10" ht="15.75" hidden="1" customHeight="1" x14ac:dyDescent="0.3">
      <c r="J708" s="349"/>
    </row>
    <row r="709" spans="10:10" ht="15.75" hidden="1" customHeight="1" x14ac:dyDescent="0.3">
      <c r="J709" s="349"/>
    </row>
    <row r="710" spans="10:10" ht="15.75" hidden="1" customHeight="1" x14ac:dyDescent="0.3">
      <c r="J710" s="349"/>
    </row>
    <row r="711" spans="10:10" ht="15.75" hidden="1" customHeight="1" x14ac:dyDescent="0.3">
      <c r="J711" s="349"/>
    </row>
    <row r="712" spans="10:10" ht="15.75" hidden="1" customHeight="1" x14ac:dyDescent="0.3">
      <c r="J712" s="349"/>
    </row>
    <row r="713" spans="10:10" ht="15.75" hidden="1" customHeight="1" x14ac:dyDescent="0.3">
      <c r="J713" s="349"/>
    </row>
    <row r="714" spans="10:10" ht="15.75" hidden="1" customHeight="1" x14ac:dyDescent="0.3">
      <c r="J714" s="349"/>
    </row>
    <row r="715" spans="10:10" ht="15.75" hidden="1" customHeight="1" x14ac:dyDescent="0.3">
      <c r="J715" s="349"/>
    </row>
    <row r="716" spans="10:10" ht="15.75" hidden="1" customHeight="1" x14ac:dyDescent="0.3">
      <c r="J716" s="349"/>
    </row>
    <row r="717" spans="10:10" ht="15.75" hidden="1" customHeight="1" x14ac:dyDescent="0.3">
      <c r="J717" s="349"/>
    </row>
    <row r="718" spans="10:10" ht="15.75" hidden="1" customHeight="1" x14ac:dyDescent="0.3">
      <c r="J718" s="349"/>
    </row>
    <row r="719" spans="10:10" ht="15.75" hidden="1" customHeight="1" x14ac:dyDescent="0.3">
      <c r="J719" s="349"/>
    </row>
    <row r="720" spans="10:10" ht="15.75" hidden="1" customHeight="1" x14ac:dyDescent="0.3">
      <c r="J720" s="349"/>
    </row>
    <row r="721" spans="10:10" ht="15.75" hidden="1" customHeight="1" x14ac:dyDescent="0.3">
      <c r="J721" s="349"/>
    </row>
    <row r="722" spans="10:10" ht="15.75" hidden="1" customHeight="1" x14ac:dyDescent="0.3">
      <c r="J722" s="349"/>
    </row>
    <row r="723" spans="10:10" ht="15.75" hidden="1" customHeight="1" x14ac:dyDescent="0.3">
      <c r="J723" s="349"/>
    </row>
    <row r="724" spans="10:10" ht="15.75" hidden="1" customHeight="1" x14ac:dyDescent="0.3">
      <c r="J724" s="349"/>
    </row>
    <row r="725" spans="10:10" ht="15.75" hidden="1" customHeight="1" x14ac:dyDescent="0.3">
      <c r="J725" s="349"/>
    </row>
    <row r="726" spans="10:10" ht="15.75" hidden="1" customHeight="1" x14ac:dyDescent="0.3">
      <c r="J726" s="349"/>
    </row>
    <row r="727" spans="10:10" ht="15.75" hidden="1" customHeight="1" x14ac:dyDescent="0.3">
      <c r="J727" s="349"/>
    </row>
    <row r="728" spans="10:10" ht="15.75" hidden="1" customHeight="1" x14ac:dyDescent="0.3">
      <c r="J728" s="349"/>
    </row>
    <row r="729" spans="10:10" ht="15.75" hidden="1" customHeight="1" x14ac:dyDescent="0.3">
      <c r="J729" s="349"/>
    </row>
    <row r="730" spans="10:10" ht="15.75" hidden="1" customHeight="1" x14ac:dyDescent="0.3">
      <c r="J730" s="349"/>
    </row>
    <row r="731" spans="10:10" ht="15.75" hidden="1" customHeight="1" x14ac:dyDescent="0.3">
      <c r="J731" s="349"/>
    </row>
    <row r="732" spans="10:10" ht="15.75" hidden="1" customHeight="1" x14ac:dyDescent="0.3">
      <c r="J732" s="349"/>
    </row>
    <row r="733" spans="10:10" ht="15.75" hidden="1" customHeight="1" x14ac:dyDescent="0.3">
      <c r="J733" s="349"/>
    </row>
    <row r="734" spans="10:10" ht="15.75" hidden="1" customHeight="1" x14ac:dyDescent="0.3">
      <c r="J734" s="349"/>
    </row>
    <row r="735" spans="10:10" ht="15.75" hidden="1" customHeight="1" x14ac:dyDescent="0.3">
      <c r="J735" s="349"/>
    </row>
    <row r="736" spans="10:10" ht="15.75" hidden="1" customHeight="1" x14ac:dyDescent="0.3">
      <c r="J736" s="349"/>
    </row>
    <row r="737" spans="10:10" ht="15.75" hidden="1" customHeight="1" x14ac:dyDescent="0.3">
      <c r="J737" s="349"/>
    </row>
    <row r="738" spans="10:10" ht="15.75" hidden="1" customHeight="1" x14ac:dyDescent="0.3">
      <c r="J738" s="349"/>
    </row>
    <row r="739" spans="10:10" ht="15.75" hidden="1" customHeight="1" x14ac:dyDescent="0.3">
      <c r="J739" s="349"/>
    </row>
    <row r="740" spans="10:10" ht="15.75" hidden="1" customHeight="1" x14ac:dyDescent="0.3">
      <c r="J740" s="349"/>
    </row>
    <row r="741" spans="10:10" ht="15.75" hidden="1" customHeight="1" x14ac:dyDescent="0.3">
      <c r="J741" s="349"/>
    </row>
    <row r="742" spans="10:10" ht="15.75" hidden="1" customHeight="1" x14ac:dyDescent="0.3">
      <c r="J742" s="349"/>
    </row>
    <row r="743" spans="10:10" ht="15.75" hidden="1" customHeight="1" x14ac:dyDescent="0.3">
      <c r="J743" s="349"/>
    </row>
    <row r="744" spans="10:10" ht="15.75" hidden="1" customHeight="1" x14ac:dyDescent="0.3">
      <c r="J744" s="349"/>
    </row>
    <row r="745" spans="10:10" ht="15.75" hidden="1" customHeight="1" x14ac:dyDescent="0.3">
      <c r="J745" s="349"/>
    </row>
    <row r="746" spans="10:10" ht="15.75" hidden="1" customHeight="1" x14ac:dyDescent="0.3">
      <c r="J746" s="349"/>
    </row>
    <row r="747" spans="10:10" ht="15.75" hidden="1" customHeight="1" x14ac:dyDescent="0.3">
      <c r="J747" s="349"/>
    </row>
    <row r="748" spans="10:10" ht="15.75" hidden="1" customHeight="1" x14ac:dyDescent="0.3">
      <c r="J748" s="349"/>
    </row>
    <row r="749" spans="10:10" ht="15.75" hidden="1" customHeight="1" x14ac:dyDescent="0.3">
      <c r="J749" s="349"/>
    </row>
    <row r="750" spans="10:10" ht="15.75" hidden="1" customHeight="1" x14ac:dyDescent="0.3">
      <c r="J750" s="349"/>
    </row>
    <row r="751" spans="10:10" ht="15.75" hidden="1" customHeight="1" x14ac:dyDescent="0.3">
      <c r="J751" s="349"/>
    </row>
    <row r="752" spans="10:10" ht="15.75" hidden="1" customHeight="1" x14ac:dyDescent="0.3">
      <c r="J752" s="349"/>
    </row>
    <row r="753" spans="10:10" ht="15.75" hidden="1" customHeight="1" x14ac:dyDescent="0.3">
      <c r="J753" s="349"/>
    </row>
    <row r="754" spans="10:10" ht="15.75" hidden="1" customHeight="1" x14ac:dyDescent="0.3">
      <c r="J754" s="349"/>
    </row>
    <row r="755" spans="10:10" ht="15.75" hidden="1" customHeight="1" x14ac:dyDescent="0.3">
      <c r="J755" s="349"/>
    </row>
    <row r="756" spans="10:10" ht="15.75" hidden="1" customHeight="1" x14ac:dyDescent="0.3">
      <c r="J756" s="349"/>
    </row>
    <row r="757" spans="10:10" ht="15.75" hidden="1" customHeight="1" x14ac:dyDescent="0.3">
      <c r="J757" s="349"/>
    </row>
    <row r="758" spans="10:10" ht="15.75" hidden="1" customHeight="1" x14ac:dyDescent="0.3">
      <c r="J758" s="349"/>
    </row>
    <row r="759" spans="10:10" ht="15.75" hidden="1" customHeight="1" x14ac:dyDescent="0.3">
      <c r="J759" s="349"/>
    </row>
    <row r="760" spans="10:10" ht="15.75" hidden="1" customHeight="1" x14ac:dyDescent="0.3">
      <c r="J760" s="349"/>
    </row>
    <row r="761" spans="10:10" ht="15.75" hidden="1" customHeight="1" x14ac:dyDescent="0.3">
      <c r="J761" s="349"/>
    </row>
    <row r="762" spans="10:10" ht="15.75" hidden="1" customHeight="1" x14ac:dyDescent="0.3">
      <c r="J762" s="349"/>
    </row>
    <row r="763" spans="10:10" ht="15.75" hidden="1" customHeight="1" x14ac:dyDescent="0.3">
      <c r="J763" s="349"/>
    </row>
    <row r="764" spans="10:10" ht="15.75" hidden="1" customHeight="1" x14ac:dyDescent="0.3">
      <c r="J764" s="349"/>
    </row>
    <row r="765" spans="10:10" ht="15.75" hidden="1" customHeight="1" x14ac:dyDescent="0.3">
      <c r="J765" s="349"/>
    </row>
    <row r="766" spans="10:10" ht="15.75" hidden="1" customHeight="1" x14ac:dyDescent="0.3">
      <c r="J766" s="349"/>
    </row>
    <row r="767" spans="10:10" ht="15.75" hidden="1" customHeight="1" x14ac:dyDescent="0.3">
      <c r="J767" s="349"/>
    </row>
    <row r="768" spans="10:10" ht="15.75" hidden="1" customHeight="1" x14ac:dyDescent="0.3">
      <c r="J768" s="349"/>
    </row>
    <row r="769" spans="10:10" ht="15.75" hidden="1" customHeight="1" x14ac:dyDescent="0.3">
      <c r="J769" s="349"/>
    </row>
    <row r="770" spans="10:10" ht="15.75" hidden="1" customHeight="1" x14ac:dyDescent="0.3">
      <c r="J770" s="349"/>
    </row>
    <row r="771" spans="10:10" ht="15.75" hidden="1" customHeight="1" x14ac:dyDescent="0.3">
      <c r="J771" s="349"/>
    </row>
    <row r="772" spans="10:10" ht="15.75" hidden="1" customHeight="1" x14ac:dyDescent="0.3">
      <c r="J772" s="349"/>
    </row>
    <row r="773" spans="10:10" ht="15.75" hidden="1" customHeight="1" x14ac:dyDescent="0.3">
      <c r="J773" s="349"/>
    </row>
    <row r="774" spans="10:10" ht="15.75" hidden="1" customHeight="1" x14ac:dyDescent="0.3">
      <c r="J774" s="349"/>
    </row>
    <row r="775" spans="10:10" ht="15.75" hidden="1" customHeight="1" x14ac:dyDescent="0.3">
      <c r="J775" s="349"/>
    </row>
    <row r="776" spans="10:10" ht="15.75" hidden="1" customHeight="1" x14ac:dyDescent="0.3">
      <c r="J776" s="349"/>
    </row>
    <row r="777" spans="10:10" ht="15.75" hidden="1" customHeight="1" x14ac:dyDescent="0.3">
      <c r="J777" s="349"/>
    </row>
    <row r="778" spans="10:10" ht="15.75" hidden="1" customHeight="1" x14ac:dyDescent="0.3">
      <c r="J778" s="349"/>
    </row>
    <row r="779" spans="10:10" ht="15.75" hidden="1" customHeight="1" x14ac:dyDescent="0.3">
      <c r="J779" s="349"/>
    </row>
    <row r="780" spans="10:10" ht="15.75" hidden="1" customHeight="1" x14ac:dyDescent="0.3">
      <c r="J780" s="349"/>
    </row>
    <row r="781" spans="10:10" ht="15.75" hidden="1" customHeight="1" x14ac:dyDescent="0.3">
      <c r="J781" s="349"/>
    </row>
    <row r="782" spans="10:10" ht="15.75" hidden="1" customHeight="1" x14ac:dyDescent="0.3">
      <c r="J782" s="349"/>
    </row>
    <row r="783" spans="10:10" ht="15.75" hidden="1" customHeight="1" x14ac:dyDescent="0.3">
      <c r="J783" s="349"/>
    </row>
    <row r="784" spans="10:10" ht="15.75" hidden="1" customHeight="1" x14ac:dyDescent="0.3">
      <c r="J784" s="349"/>
    </row>
    <row r="785" spans="10:10" ht="15.75" hidden="1" customHeight="1" x14ac:dyDescent="0.3">
      <c r="J785" s="349"/>
    </row>
    <row r="786" spans="10:10" ht="15.75" hidden="1" customHeight="1" x14ac:dyDescent="0.3">
      <c r="J786" s="349"/>
    </row>
    <row r="787" spans="10:10" ht="15.75" hidden="1" customHeight="1" x14ac:dyDescent="0.3">
      <c r="J787" s="349"/>
    </row>
    <row r="788" spans="10:10" ht="15.75" hidden="1" customHeight="1" x14ac:dyDescent="0.3">
      <c r="J788" s="349"/>
    </row>
    <row r="789" spans="10:10" ht="15.75" hidden="1" customHeight="1" x14ac:dyDescent="0.3">
      <c r="J789" s="349"/>
    </row>
    <row r="790" spans="10:10" ht="15.75" hidden="1" customHeight="1" x14ac:dyDescent="0.3">
      <c r="J790" s="349"/>
    </row>
    <row r="791" spans="10:10" ht="15.75" hidden="1" customHeight="1" x14ac:dyDescent="0.3">
      <c r="J791" s="349"/>
    </row>
    <row r="792" spans="10:10" ht="15.75" hidden="1" customHeight="1" x14ac:dyDescent="0.3">
      <c r="J792" s="349"/>
    </row>
    <row r="793" spans="10:10" ht="15.75" hidden="1" customHeight="1" x14ac:dyDescent="0.3">
      <c r="J793" s="349"/>
    </row>
    <row r="794" spans="10:10" ht="15.75" hidden="1" customHeight="1" x14ac:dyDescent="0.3">
      <c r="J794" s="349"/>
    </row>
    <row r="795" spans="10:10" ht="15.75" hidden="1" customHeight="1" x14ac:dyDescent="0.3">
      <c r="J795" s="349"/>
    </row>
    <row r="796" spans="10:10" ht="15.75" hidden="1" customHeight="1" x14ac:dyDescent="0.3">
      <c r="J796" s="349"/>
    </row>
    <row r="797" spans="10:10" ht="15.75" hidden="1" customHeight="1" x14ac:dyDescent="0.3">
      <c r="J797" s="349"/>
    </row>
    <row r="798" spans="10:10" ht="15.75" hidden="1" customHeight="1" x14ac:dyDescent="0.3">
      <c r="J798" s="349"/>
    </row>
    <row r="799" spans="10:10" ht="15.75" hidden="1" customHeight="1" x14ac:dyDescent="0.3">
      <c r="J799" s="349"/>
    </row>
    <row r="800" spans="10:10" ht="15.75" hidden="1" customHeight="1" x14ac:dyDescent="0.3">
      <c r="J800" s="349"/>
    </row>
    <row r="801" spans="10:10" ht="15.75" hidden="1" customHeight="1" x14ac:dyDescent="0.3">
      <c r="J801" s="349"/>
    </row>
    <row r="802" spans="10:10" ht="15.75" hidden="1" customHeight="1" x14ac:dyDescent="0.3">
      <c r="J802" s="349"/>
    </row>
    <row r="803" spans="10:10" ht="15.75" hidden="1" customHeight="1" x14ac:dyDescent="0.3">
      <c r="J803" s="349"/>
    </row>
    <row r="804" spans="10:10" ht="15.75" hidden="1" customHeight="1" x14ac:dyDescent="0.3">
      <c r="J804" s="349"/>
    </row>
    <row r="805" spans="10:10" ht="15.75" hidden="1" customHeight="1" x14ac:dyDescent="0.3">
      <c r="J805" s="349"/>
    </row>
    <row r="806" spans="10:10" ht="15.75" hidden="1" customHeight="1" x14ac:dyDescent="0.3">
      <c r="J806" s="349"/>
    </row>
    <row r="807" spans="10:10" ht="15.75" hidden="1" customHeight="1" x14ac:dyDescent="0.3">
      <c r="J807" s="349"/>
    </row>
    <row r="808" spans="10:10" ht="15.75" hidden="1" customHeight="1" x14ac:dyDescent="0.3">
      <c r="J808" s="349"/>
    </row>
    <row r="809" spans="10:10" ht="15.75" hidden="1" customHeight="1" x14ac:dyDescent="0.3">
      <c r="J809" s="349"/>
    </row>
    <row r="810" spans="10:10" ht="15.75" hidden="1" customHeight="1" x14ac:dyDescent="0.3">
      <c r="J810" s="349"/>
    </row>
    <row r="811" spans="10:10" ht="15.75" hidden="1" customHeight="1" x14ac:dyDescent="0.3">
      <c r="J811" s="349"/>
    </row>
    <row r="812" spans="10:10" ht="15.75" hidden="1" customHeight="1" x14ac:dyDescent="0.3">
      <c r="J812" s="349"/>
    </row>
    <row r="813" spans="10:10" ht="15.75" hidden="1" customHeight="1" x14ac:dyDescent="0.3">
      <c r="J813" s="349"/>
    </row>
    <row r="814" spans="10:10" ht="15.75" hidden="1" customHeight="1" x14ac:dyDescent="0.3">
      <c r="J814" s="349"/>
    </row>
    <row r="815" spans="10:10" ht="15.75" hidden="1" customHeight="1" x14ac:dyDescent="0.3">
      <c r="J815" s="349"/>
    </row>
    <row r="816" spans="10:10" ht="15.75" hidden="1" customHeight="1" x14ac:dyDescent="0.3">
      <c r="J816" s="349"/>
    </row>
    <row r="817" spans="10:10" ht="15.75" hidden="1" customHeight="1" x14ac:dyDescent="0.3">
      <c r="J817" s="349"/>
    </row>
    <row r="818" spans="10:10" ht="15.75" hidden="1" customHeight="1" x14ac:dyDescent="0.3">
      <c r="J818" s="349"/>
    </row>
    <row r="819" spans="10:10" ht="15.75" hidden="1" customHeight="1" x14ac:dyDescent="0.3">
      <c r="J819" s="349"/>
    </row>
    <row r="820" spans="10:10" ht="15.75" hidden="1" customHeight="1" x14ac:dyDescent="0.3">
      <c r="J820" s="349"/>
    </row>
    <row r="821" spans="10:10" ht="15.75" hidden="1" customHeight="1" x14ac:dyDescent="0.3">
      <c r="J821" s="349"/>
    </row>
    <row r="822" spans="10:10" ht="15.75" hidden="1" customHeight="1" x14ac:dyDescent="0.3">
      <c r="J822" s="349"/>
    </row>
    <row r="823" spans="10:10" ht="15.75" hidden="1" customHeight="1" x14ac:dyDescent="0.3">
      <c r="J823" s="349"/>
    </row>
    <row r="824" spans="10:10" ht="15.75" hidden="1" customHeight="1" x14ac:dyDescent="0.3">
      <c r="J824" s="349"/>
    </row>
    <row r="825" spans="10:10" ht="15.75" hidden="1" customHeight="1" x14ac:dyDescent="0.3">
      <c r="J825" s="349"/>
    </row>
    <row r="826" spans="10:10" ht="15.75" hidden="1" customHeight="1" x14ac:dyDescent="0.3">
      <c r="J826" s="349"/>
    </row>
    <row r="827" spans="10:10" ht="15.75" hidden="1" customHeight="1" x14ac:dyDescent="0.3">
      <c r="J827" s="349"/>
    </row>
    <row r="828" spans="10:10" ht="15.75" hidden="1" customHeight="1" x14ac:dyDescent="0.3">
      <c r="J828" s="349"/>
    </row>
    <row r="829" spans="10:10" ht="15.75" hidden="1" customHeight="1" x14ac:dyDescent="0.3">
      <c r="J829" s="349"/>
    </row>
    <row r="830" spans="10:10" ht="15.75" hidden="1" customHeight="1" x14ac:dyDescent="0.3">
      <c r="J830" s="349"/>
    </row>
    <row r="831" spans="10:10" ht="15.75" hidden="1" customHeight="1" x14ac:dyDescent="0.3">
      <c r="J831" s="349"/>
    </row>
    <row r="832" spans="10:10" ht="15.75" hidden="1" customHeight="1" x14ac:dyDescent="0.3">
      <c r="J832" s="349"/>
    </row>
    <row r="833" spans="10:10" ht="15.75" hidden="1" customHeight="1" x14ac:dyDescent="0.3">
      <c r="J833" s="349"/>
    </row>
    <row r="834" spans="10:10" ht="15.75" hidden="1" customHeight="1" x14ac:dyDescent="0.3">
      <c r="J834" s="349"/>
    </row>
    <row r="835" spans="10:10" ht="15.75" hidden="1" customHeight="1" x14ac:dyDescent="0.3">
      <c r="J835" s="349"/>
    </row>
    <row r="836" spans="10:10" ht="15.75" hidden="1" customHeight="1" x14ac:dyDescent="0.3">
      <c r="J836" s="349"/>
    </row>
    <row r="837" spans="10:10" ht="15.75" hidden="1" customHeight="1" x14ac:dyDescent="0.3">
      <c r="J837" s="349"/>
    </row>
    <row r="838" spans="10:10" ht="15.75" hidden="1" customHeight="1" x14ac:dyDescent="0.3">
      <c r="J838" s="349"/>
    </row>
  </sheetData>
  <mergeCells count="1246">
    <mergeCell ref="H95:I95"/>
    <mergeCell ref="B96:I96"/>
    <mergeCell ref="B88:D88"/>
    <mergeCell ref="E97:F97"/>
    <mergeCell ref="B105:C105"/>
    <mergeCell ref="D105:E105"/>
    <mergeCell ref="A100:I100"/>
    <mergeCell ref="D104:E104"/>
    <mergeCell ref="F104:G104"/>
    <mergeCell ref="A94:I94"/>
    <mergeCell ref="B67:C67"/>
    <mergeCell ref="A69:I69"/>
    <mergeCell ref="A74:B74"/>
    <mergeCell ref="C74:D74"/>
    <mergeCell ref="E74:G74"/>
    <mergeCell ref="B70:D70"/>
    <mergeCell ref="F70:I70"/>
    <mergeCell ref="B71:I71"/>
    <mergeCell ref="B72:I72"/>
    <mergeCell ref="B73:D73"/>
    <mergeCell ref="F73:I73"/>
    <mergeCell ref="B128:D128"/>
    <mergeCell ref="B129:I129"/>
    <mergeCell ref="H74:I74"/>
    <mergeCell ref="H75:I75"/>
    <mergeCell ref="A81:I81"/>
    <mergeCell ref="A82:I82"/>
    <mergeCell ref="A83:I83"/>
    <mergeCell ref="A85:I85"/>
    <mergeCell ref="A86:I86"/>
    <mergeCell ref="H91:H92"/>
    <mergeCell ref="B98:I98"/>
    <mergeCell ref="I91:I92"/>
    <mergeCell ref="E93:F93"/>
    <mergeCell ref="G93:I93"/>
    <mergeCell ref="B95:C95"/>
    <mergeCell ref="E95:F95"/>
    <mergeCell ref="B77:H77"/>
    <mergeCell ref="B78:H78"/>
    <mergeCell ref="E88:F88"/>
    <mergeCell ref="H103:I103"/>
    <mergeCell ref="H104:I104"/>
    <mergeCell ref="G88:I88"/>
    <mergeCell ref="B84:E84"/>
    <mergeCell ref="F84:I84"/>
    <mergeCell ref="C87:D87"/>
    <mergeCell ref="E87:G87"/>
    <mergeCell ref="H106:I106"/>
    <mergeCell ref="F105:G105"/>
    <mergeCell ref="B111:I111"/>
    <mergeCell ref="B112:I112"/>
    <mergeCell ref="B113:D113"/>
    <mergeCell ref="F113:I113"/>
    <mergeCell ref="B142:C142"/>
    <mergeCell ref="D143:E143"/>
    <mergeCell ref="D142:E142"/>
    <mergeCell ref="H114:I114"/>
    <mergeCell ref="C115:D115"/>
    <mergeCell ref="H115:I115"/>
    <mergeCell ref="E115:G115"/>
    <mergeCell ref="B117:H117"/>
    <mergeCell ref="B118:H118"/>
    <mergeCell ref="B103:C103"/>
    <mergeCell ref="B104:C104"/>
    <mergeCell ref="E75:G75"/>
    <mergeCell ref="A76:I76"/>
    <mergeCell ref="A75:B75"/>
    <mergeCell ref="C75:D75"/>
    <mergeCell ref="B136:I136"/>
    <mergeCell ref="E137:F137"/>
    <mergeCell ref="A140:I140"/>
    <mergeCell ref="B106:C106"/>
    <mergeCell ref="A114:B114"/>
    <mergeCell ref="A115:B115"/>
    <mergeCell ref="A116:I116"/>
    <mergeCell ref="A121:I121"/>
    <mergeCell ref="A122:I122"/>
    <mergeCell ref="F106:G106"/>
    <mergeCell ref="D107:E107"/>
    <mergeCell ref="H105:I105"/>
    <mergeCell ref="G133:I133"/>
    <mergeCell ref="E133:F133"/>
    <mergeCell ref="E128:F128"/>
    <mergeCell ref="G128:I128"/>
    <mergeCell ref="B130:I130"/>
    <mergeCell ref="I131:I132"/>
    <mergeCell ref="E131:F132"/>
    <mergeCell ref="G131:G132"/>
    <mergeCell ref="H131:H132"/>
    <mergeCell ref="B89:I89"/>
    <mergeCell ref="B90:I90"/>
    <mergeCell ref="E91:F92"/>
    <mergeCell ref="G91:G92"/>
    <mergeCell ref="B99:D99"/>
    <mergeCell ref="E99:F99"/>
    <mergeCell ref="G99:I99"/>
    <mergeCell ref="B101:I101"/>
    <mergeCell ref="B102:C102"/>
    <mergeCell ref="H102:I102"/>
    <mergeCell ref="D103:E103"/>
    <mergeCell ref="D106:E106"/>
    <mergeCell ref="C114:D114"/>
    <mergeCell ref="E114:G114"/>
    <mergeCell ref="D102:E102"/>
    <mergeCell ref="F102:G102"/>
    <mergeCell ref="F103:G103"/>
    <mergeCell ref="A123:I123"/>
    <mergeCell ref="B124:E124"/>
    <mergeCell ref="F124:I124"/>
    <mergeCell ref="A125:I125"/>
    <mergeCell ref="A126:I126"/>
    <mergeCell ref="C127:D127"/>
    <mergeCell ref="E127:G127"/>
    <mergeCell ref="B107:C107"/>
    <mergeCell ref="B108:C108"/>
    <mergeCell ref="B110:D110"/>
    <mergeCell ref="F110:I110"/>
    <mergeCell ref="F107:G107"/>
    <mergeCell ref="H107:I107"/>
    <mergeCell ref="D108:E108"/>
    <mergeCell ref="A109:I109"/>
    <mergeCell ref="F108:G108"/>
    <mergeCell ref="H108:I108"/>
    <mergeCell ref="H28:I28"/>
    <mergeCell ref="D28:E28"/>
    <mergeCell ref="A29:I29"/>
    <mergeCell ref="H68:I68"/>
    <mergeCell ref="H67:I67"/>
    <mergeCell ref="B68:C68"/>
    <mergeCell ref="A54:I54"/>
    <mergeCell ref="B55:C55"/>
    <mergeCell ref="E55:F55"/>
    <mergeCell ref="A34:B34"/>
    <mergeCell ref="C34:D34"/>
    <mergeCell ref="E34:G34"/>
    <mergeCell ref="H34:I34"/>
    <mergeCell ref="A35:B35"/>
    <mergeCell ref="C35:D35"/>
    <mergeCell ref="H35:I35"/>
    <mergeCell ref="E35:G35"/>
    <mergeCell ref="A36:I36"/>
    <mergeCell ref="B37:H37"/>
    <mergeCell ref="A42:I42"/>
    <mergeCell ref="A43:I43"/>
    <mergeCell ref="B66:C66"/>
    <mergeCell ref="D67:E67"/>
    <mergeCell ref="F67:G67"/>
    <mergeCell ref="D66:E66"/>
    <mergeCell ref="F66:G66"/>
    <mergeCell ref="A41:I41"/>
    <mergeCell ref="A45:I45"/>
    <mergeCell ref="A46:I46"/>
    <mergeCell ref="F28:G28"/>
    <mergeCell ref="H66:I66"/>
    <mergeCell ref="F68:G68"/>
    <mergeCell ref="D68:E68"/>
    <mergeCell ref="B28:C28"/>
    <mergeCell ref="B30:D30"/>
    <mergeCell ref="B44:E44"/>
    <mergeCell ref="C47:D47"/>
    <mergeCell ref="B48:D48"/>
    <mergeCell ref="F30:I30"/>
    <mergeCell ref="B31:I31"/>
    <mergeCell ref="B32:I32"/>
    <mergeCell ref="B33:D33"/>
    <mergeCell ref="F33:I33"/>
    <mergeCell ref="D65:E65"/>
    <mergeCell ref="F65:G65"/>
    <mergeCell ref="E48:F48"/>
    <mergeCell ref="G48:I48"/>
    <mergeCell ref="F44:I44"/>
    <mergeCell ref="E47:G47"/>
    <mergeCell ref="B62:C62"/>
    <mergeCell ref="H62:I62"/>
    <mergeCell ref="B64:C64"/>
    <mergeCell ref="H64:I64"/>
    <mergeCell ref="D64:E64"/>
    <mergeCell ref="F64:G64"/>
    <mergeCell ref="B65:C65"/>
    <mergeCell ref="H65:I65"/>
    <mergeCell ref="B38:H38"/>
    <mergeCell ref="A60:I60"/>
    <mergeCell ref="B61:I61"/>
    <mergeCell ref="D62:E62"/>
    <mergeCell ref="F62:G62"/>
    <mergeCell ref="B63:C63"/>
    <mergeCell ref="D63:E63"/>
    <mergeCell ref="F63:G63"/>
    <mergeCell ref="H63:I63"/>
    <mergeCell ref="B49:I49"/>
    <mergeCell ref="B50:I50"/>
    <mergeCell ref="E51:F52"/>
    <mergeCell ref="G51:G52"/>
    <mergeCell ref="H51:H52"/>
    <mergeCell ref="I51:I52"/>
    <mergeCell ref="E59:F59"/>
    <mergeCell ref="E57:F57"/>
    <mergeCell ref="B58:I58"/>
    <mergeCell ref="B59:D59"/>
    <mergeCell ref="G59:I59"/>
    <mergeCell ref="E53:F53"/>
    <mergeCell ref="G53:I53"/>
    <mergeCell ref="H55:I55"/>
    <mergeCell ref="B56:I56"/>
    <mergeCell ref="H25:I25"/>
    <mergeCell ref="D26:E26"/>
    <mergeCell ref="F26:G26"/>
    <mergeCell ref="H26:I26"/>
    <mergeCell ref="F24:G24"/>
    <mergeCell ref="H24:I24"/>
    <mergeCell ref="A1:I1"/>
    <mergeCell ref="A2:I2"/>
    <mergeCell ref="A3:I3"/>
    <mergeCell ref="B4:E4"/>
    <mergeCell ref="F4:I4"/>
    <mergeCell ref="A5:I5"/>
    <mergeCell ref="A6:I6"/>
    <mergeCell ref="C7:D7"/>
    <mergeCell ref="E7:G7"/>
    <mergeCell ref="B8:D8"/>
    <mergeCell ref="E8:F8"/>
    <mergeCell ref="G8:I8"/>
    <mergeCell ref="B9:I9"/>
    <mergeCell ref="B10:I10"/>
    <mergeCell ref="E11:F12"/>
    <mergeCell ref="G11:G12"/>
    <mergeCell ref="H11:H12"/>
    <mergeCell ref="I11:I12"/>
    <mergeCell ref="E13:F13"/>
    <mergeCell ref="G13:I13"/>
    <mergeCell ref="A14:I14"/>
    <mergeCell ref="A20:I20"/>
    <mergeCell ref="B21:I21"/>
    <mergeCell ref="A527:I527"/>
    <mergeCell ref="E532:F533"/>
    <mergeCell ref="G532:G533"/>
    <mergeCell ref="H532:H533"/>
    <mergeCell ref="I532:I533"/>
    <mergeCell ref="E19:F19"/>
    <mergeCell ref="G19:I19"/>
    <mergeCell ref="B15:C15"/>
    <mergeCell ref="E15:F15"/>
    <mergeCell ref="H15:I15"/>
    <mergeCell ref="B16:I16"/>
    <mergeCell ref="E17:F17"/>
    <mergeCell ref="B18:I18"/>
    <mergeCell ref="B19:D19"/>
    <mergeCell ref="D22:E22"/>
    <mergeCell ref="F22:G22"/>
    <mergeCell ref="B22:C22"/>
    <mergeCell ref="B23:C23"/>
    <mergeCell ref="D23:E23"/>
    <mergeCell ref="F23:G23"/>
    <mergeCell ref="H23:I23"/>
    <mergeCell ref="B24:C24"/>
    <mergeCell ref="D24:E24"/>
    <mergeCell ref="H22:I22"/>
    <mergeCell ref="B26:C26"/>
    <mergeCell ref="B27:C27"/>
    <mergeCell ref="D27:E27"/>
    <mergeCell ref="F27:G27"/>
    <mergeCell ref="H27:I27"/>
    <mergeCell ref="B25:C25"/>
    <mergeCell ref="D25:E25"/>
    <mergeCell ref="F25:G25"/>
    <mergeCell ref="D509:E509"/>
    <mergeCell ref="C515:D515"/>
    <mergeCell ref="E515:G515"/>
    <mergeCell ref="H515:I515"/>
    <mergeCell ref="B530:I530"/>
    <mergeCell ref="B531:I531"/>
    <mergeCell ref="B536:C536"/>
    <mergeCell ref="E536:F536"/>
    <mergeCell ref="G529:I529"/>
    <mergeCell ref="B513:I513"/>
    <mergeCell ref="B514:D514"/>
    <mergeCell ref="F514:I514"/>
    <mergeCell ref="C516:D516"/>
    <mergeCell ref="H516:I516"/>
    <mergeCell ref="E516:G516"/>
    <mergeCell ref="B518:H518"/>
    <mergeCell ref="B519:H519"/>
    <mergeCell ref="A510:I510"/>
    <mergeCell ref="F509:G509"/>
    <mergeCell ref="H509:I509"/>
    <mergeCell ref="H536:I536"/>
    <mergeCell ref="E529:F529"/>
    <mergeCell ref="B529:D529"/>
    <mergeCell ref="F511:I511"/>
    <mergeCell ref="B512:I512"/>
    <mergeCell ref="A515:B515"/>
    <mergeCell ref="A516:B516"/>
    <mergeCell ref="A517:I517"/>
    <mergeCell ref="A522:I522"/>
    <mergeCell ref="A523:I523"/>
    <mergeCell ref="A524:I524"/>
    <mergeCell ref="A526:I526"/>
    <mergeCell ref="E555:G555"/>
    <mergeCell ref="H555:I555"/>
    <mergeCell ref="A541:I541"/>
    <mergeCell ref="A535:I535"/>
    <mergeCell ref="E538:F538"/>
    <mergeCell ref="B545:C545"/>
    <mergeCell ref="H545:I545"/>
    <mergeCell ref="A550:I550"/>
    <mergeCell ref="B546:C546"/>
    <mergeCell ref="D546:E546"/>
    <mergeCell ref="F546:G546"/>
    <mergeCell ref="H546:I546"/>
    <mergeCell ref="H547:I547"/>
    <mergeCell ref="F549:G549"/>
    <mergeCell ref="H549:I549"/>
    <mergeCell ref="F548:G548"/>
    <mergeCell ref="H548:I548"/>
    <mergeCell ref="B547:C547"/>
    <mergeCell ref="B548:C548"/>
    <mergeCell ref="D548:E548"/>
    <mergeCell ref="G540:I540"/>
    <mergeCell ref="B542:I542"/>
    <mergeCell ref="B543:C543"/>
    <mergeCell ref="H543:I543"/>
    <mergeCell ref="D543:E543"/>
    <mergeCell ref="F543:G543"/>
    <mergeCell ref="B544:C544"/>
    <mergeCell ref="D544:E544"/>
    <mergeCell ref="F544:G544"/>
    <mergeCell ref="H544:I544"/>
    <mergeCell ref="B537:I537"/>
    <mergeCell ref="B582:I582"/>
    <mergeCell ref="B583:C583"/>
    <mergeCell ref="H583:I583"/>
    <mergeCell ref="D583:E583"/>
    <mergeCell ref="F583:G583"/>
    <mergeCell ref="B525:E525"/>
    <mergeCell ref="F525:I525"/>
    <mergeCell ref="C528:D528"/>
    <mergeCell ref="E528:G528"/>
    <mergeCell ref="B585:C585"/>
    <mergeCell ref="D585:E585"/>
    <mergeCell ref="D547:E547"/>
    <mergeCell ref="F547:G547"/>
    <mergeCell ref="E534:F534"/>
    <mergeCell ref="G534:I534"/>
    <mergeCell ref="B580:D580"/>
    <mergeCell ref="A555:B555"/>
    <mergeCell ref="C555:D555"/>
    <mergeCell ref="A556:B556"/>
    <mergeCell ref="C556:D556"/>
    <mergeCell ref="C568:D568"/>
    <mergeCell ref="B569:D569"/>
    <mergeCell ref="H556:I556"/>
    <mergeCell ref="E556:G556"/>
    <mergeCell ref="A557:I557"/>
    <mergeCell ref="B558:H558"/>
    <mergeCell ref="B559:H559"/>
    <mergeCell ref="A562:I562"/>
    <mergeCell ref="A563:I563"/>
    <mergeCell ref="A564:I564"/>
    <mergeCell ref="E569:F569"/>
    <mergeCell ref="G569:I569"/>
    <mergeCell ref="B565:E565"/>
    <mergeCell ref="F565:I565"/>
    <mergeCell ref="A566:I566"/>
    <mergeCell ref="A567:I567"/>
    <mergeCell ref="H572:H573"/>
    <mergeCell ref="I572:I573"/>
    <mergeCell ref="B584:C584"/>
    <mergeCell ref="D549:E549"/>
    <mergeCell ref="B539:I539"/>
    <mergeCell ref="D506:E506"/>
    <mergeCell ref="F506:G506"/>
    <mergeCell ref="H506:I506"/>
    <mergeCell ref="H507:I507"/>
    <mergeCell ref="B579:I579"/>
    <mergeCell ref="B577:I577"/>
    <mergeCell ref="B549:C549"/>
    <mergeCell ref="A575:I575"/>
    <mergeCell ref="B576:C576"/>
    <mergeCell ref="E576:F576"/>
    <mergeCell ref="H576:I576"/>
    <mergeCell ref="E580:F580"/>
    <mergeCell ref="E578:F578"/>
    <mergeCell ref="G580:I580"/>
    <mergeCell ref="A581:I581"/>
    <mergeCell ref="E568:G568"/>
    <mergeCell ref="B570:I570"/>
    <mergeCell ref="E574:F574"/>
    <mergeCell ref="G574:I574"/>
    <mergeCell ref="B509:C509"/>
    <mergeCell ref="B511:D511"/>
    <mergeCell ref="F508:G508"/>
    <mergeCell ref="H508:I508"/>
    <mergeCell ref="B508:C508"/>
    <mergeCell ref="D508:E508"/>
    <mergeCell ref="D545:E545"/>
    <mergeCell ref="F545:G545"/>
    <mergeCell ref="B540:D540"/>
    <mergeCell ref="E540:F540"/>
    <mergeCell ref="E635:G635"/>
    <mergeCell ref="B633:I633"/>
    <mergeCell ref="B634:D634"/>
    <mergeCell ref="F634:I634"/>
    <mergeCell ref="C635:D635"/>
    <mergeCell ref="H635:I635"/>
    <mergeCell ref="A636:B636"/>
    <mergeCell ref="C636:D636"/>
    <mergeCell ref="E636:G636"/>
    <mergeCell ref="H636:I636"/>
    <mergeCell ref="A637:I637"/>
    <mergeCell ref="H595:I595"/>
    <mergeCell ref="H596:I596"/>
    <mergeCell ref="H586:I586"/>
    <mergeCell ref="H587:I587"/>
    <mergeCell ref="G609:I609"/>
    <mergeCell ref="H612:H613"/>
    <mergeCell ref="I612:I613"/>
    <mergeCell ref="G614:I614"/>
    <mergeCell ref="H616:I616"/>
    <mergeCell ref="B592:I592"/>
    <mergeCell ref="B593:I593"/>
    <mergeCell ref="B594:D594"/>
    <mergeCell ref="F594:I594"/>
    <mergeCell ref="A595:B595"/>
    <mergeCell ref="A596:B596"/>
    <mergeCell ref="B638:H638"/>
    <mergeCell ref="A635:B635"/>
    <mergeCell ref="B617:I617"/>
    <mergeCell ref="B619:I619"/>
    <mergeCell ref="A621:I621"/>
    <mergeCell ref="B622:I622"/>
    <mergeCell ref="F631:I631"/>
    <mergeCell ref="B632:I632"/>
    <mergeCell ref="B628:C628"/>
    <mergeCell ref="B629:C629"/>
    <mergeCell ref="D629:E629"/>
    <mergeCell ref="F629:G629"/>
    <mergeCell ref="H629:I629"/>
    <mergeCell ref="A630:I630"/>
    <mergeCell ref="B631:D631"/>
    <mergeCell ref="B620:D620"/>
    <mergeCell ref="F628:G628"/>
    <mergeCell ref="H628:I628"/>
    <mergeCell ref="F626:G626"/>
    <mergeCell ref="H626:I626"/>
    <mergeCell ref="B626:C626"/>
    <mergeCell ref="H623:I623"/>
    <mergeCell ref="G620:I620"/>
    <mergeCell ref="D628:E628"/>
    <mergeCell ref="F623:G623"/>
    <mergeCell ref="E618:F618"/>
    <mergeCell ref="E620:F620"/>
    <mergeCell ref="B623:C623"/>
    <mergeCell ref="D623:E623"/>
    <mergeCell ref="E608:G608"/>
    <mergeCell ref="D626:E626"/>
    <mergeCell ref="B627:C627"/>
    <mergeCell ref="D627:E627"/>
    <mergeCell ref="F627:G627"/>
    <mergeCell ref="H627:I627"/>
    <mergeCell ref="A606:I606"/>
    <mergeCell ref="A607:I607"/>
    <mergeCell ref="D586:E586"/>
    <mergeCell ref="F586:G586"/>
    <mergeCell ref="D588:E588"/>
    <mergeCell ref="F588:G588"/>
    <mergeCell ref="H588:I588"/>
    <mergeCell ref="B625:C625"/>
    <mergeCell ref="D625:E625"/>
    <mergeCell ref="F625:G625"/>
    <mergeCell ref="H625:I625"/>
    <mergeCell ref="B624:C624"/>
    <mergeCell ref="E609:F609"/>
    <mergeCell ref="E612:F613"/>
    <mergeCell ref="G612:G613"/>
    <mergeCell ref="E614:F614"/>
    <mergeCell ref="B616:C616"/>
    <mergeCell ref="E616:F616"/>
    <mergeCell ref="C595:D595"/>
    <mergeCell ref="E595:G595"/>
    <mergeCell ref="C596:D596"/>
    <mergeCell ref="E596:G596"/>
    <mergeCell ref="B605:E605"/>
    <mergeCell ref="C608:D608"/>
    <mergeCell ref="H585:I585"/>
    <mergeCell ref="D587:E587"/>
    <mergeCell ref="F587:G587"/>
    <mergeCell ref="F585:G585"/>
    <mergeCell ref="F589:G589"/>
    <mergeCell ref="H589:I589"/>
    <mergeCell ref="D589:E589"/>
    <mergeCell ref="B589:C589"/>
    <mergeCell ref="A590:I590"/>
    <mergeCell ref="B591:D591"/>
    <mergeCell ref="F591:I591"/>
    <mergeCell ref="A597:I597"/>
    <mergeCell ref="B598:H598"/>
    <mergeCell ref="A602:I602"/>
    <mergeCell ref="A603:I603"/>
    <mergeCell ref="A604:I604"/>
    <mergeCell ref="F605:I605"/>
    <mergeCell ref="B586:C586"/>
    <mergeCell ref="B587:C587"/>
    <mergeCell ref="B588:C588"/>
    <mergeCell ref="H425:I425"/>
    <mergeCell ref="B506:C506"/>
    <mergeCell ref="B507:C507"/>
    <mergeCell ref="E475:G475"/>
    <mergeCell ref="C476:D476"/>
    <mergeCell ref="E476:G476"/>
    <mergeCell ref="E489:F489"/>
    <mergeCell ref="B485:E485"/>
    <mergeCell ref="C488:D488"/>
    <mergeCell ref="B489:D489"/>
    <mergeCell ref="E488:G488"/>
    <mergeCell ref="E492:F493"/>
    <mergeCell ref="G492:G493"/>
    <mergeCell ref="E494:F494"/>
    <mergeCell ref="B496:C496"/>
    <mergeCell ref="E496:F496"/>
    <mergeCell ref="A470:I470"/>
    <mergeCell ref="B503:C503"/>
    <mergeCell ref="B504:C504"/>
    <mergeCell ref="D504:E504"/>
    <mergeCell ref="F504:G504"/>
    <mergeCell ref="H504:I504"/>
    <mergeCell ref="H505:I505"/>
    <mergeCell ref="G494:I494"/>
    <mergeCell ref="A495:I495"/>
    <mergeCell ref="H496:I496"/>
    <mergeCell ref="A487:I487"/>
    <mergeCell ref="B490:I490"/>
    <mergeCell ref="B491:I491"/>
    <mergeCell ref="H492:H493"/>
    <mergeCell ref="I492:I493"/>
    <mergeCell ref="C435:D435"/>
    <mergeCell ref="B419:I419"/>
    <mergeCell ref="B420:D420"/>
    <mergeCell ref="G420:I420"/>
    <mergeCell ref="A421:I421"/>
    <mergeCell ref="B422:I422"/>
    <mergeCell ref="H423:I423"/>
    <mergeCell ref="F423:G423"/>
    <mergeCell ref="B431:D431"/>
    <mergeCell ref="F431:I431"/>
    <mergeCell ref="B432:I432"/>
    <mergeCell ref="B433:I433"/>
    <mergeCell ref="B434:D434"/>
    <mergeCell ref="F434:I434"/>
    <mergeCell ref="F469:G469"/>
    <mergeCell ref="H469:I469"/>
    <mergeCell ref="D469:E469"/>
    <mergeCell ref="B469:C469"/>
    <mergeCell ref="E420:F420"/>
    <mergeCell ref="D427:E427"/>
    <mergeCell ref="F427:G427"/>
    <mergeCell ref="D425:E425"/>
    <mergeCell ref="F425:G425"/>
    <mergeCell ref="D426:E426"/>
    <mergeCell ref="F426:G426"/>
    <mergeCell ref="B451:I451"/>
    <mergeCell ref="C436:D436"/>
    <mergeCell ref="B463:C463"/>
    <mergeCell ref="E449:F449"/>
    <mergeCell ref="B449:D449"/>
    <mergeCell ref="G449:I449"/>
    <mergeCell ref="B445:E445"/>
    <mergeCell ref="F445:I445"/>
    <mergeCell ref="E418:F418"/>
    <mergeCell ref="D507:E507"/>
    <mergeCell ref="F507:G507"/>
    <mergeCell ref="D505:E505"/>
    <mergeCell ref="F505:G505"/>
    <mergeCell ref="B505:C505"/>
    <mergeCell ref="E498:F498"/>
    <mergeCell ref="F474:I474"/>
    <mergeCell ref="H475:I475"/>
    <mergeCell ref="B471:D471"/>
    <mergeCell ref="F471:I471"/>
    <mergeCell ref="B472:I472"/>
    <mergeCell ref="B473:I473"/>
    <mergeCell ref="B474:D474"/>
    <mergeCell ref="A475:B475"/>
    <mergeCell ref="C475:D475"/>
    <mergeCell ref="F485:I485"/>
    <mergeCell ref="A486:I486"/>
    <mergeCell ref="A476:B476"/>
    <mergeCell ref="A477:I477"/>
    <mergeCell ref="B478:H478"/>
    <mergeCell ref="B479:H479"/>
    <mergeCell ref="A482:I482"/>
    <mergeCell ref="A483:I483"/>
    <mergeCell ref="A484:I484"/>
    <mergeCell ref="B423:C423"/>
    <mergeCell ref="D423:E423"/>
    <mergeCell ref="B424:C424"/>
    <mergeCell ref="F424:G424"/>
    <mergeCell ref="H424:I424"/>
    <mergeCell ref="B425:C425"/>
    <mergeCell ref="D424:E424"/>
    <mergeCell ref="B610:I610"/>
    <mergeCell ref="B611:I611"/>
    <mergeCell ref="A615:I615"/>
    <mergeCell ref="B551:D551"/>
    <mergeCell ref="F551:I551"/>
    <mergeCell ref="B552:I552"/>
    <mergeCell ref="D624:E624"/>
    <mergeCell ref="F624:G624"/>
    <mergeCell ref="H624:I624"/>
    <mergeCell ref="D503:E503"/>
    <mergeCell ref="F503:G503"/>
    <mergeCell ref="B499:I499"/>
    <mergeCell ref="B500:D500"/>
    <mergeCell ref="E500:F500"/>
    <mergeCell ref="D465:E465"/>
    <mergeCell ref="F465:G465"/>
    <mergeCell ref="B464:C464"/>
    <mergeCell ref="D464:E464"/>
    <mergeCell ref="F464:G464"/>
    <mergeCell ref="B465:C465"/>
    <mergeCell ref="H465:I465"/>
    <mergeCell ref="H503:I503"/>
    <mergeCell ref="B571:I571"/>
    <mergeCell ref="E572:F573"/>
    <mergeCell ref="G572:G573"/>
    <mergeCell ref="B553:I553"/>
    <mergeCell ref="B554:D554"/>
    <mergeCell ref="F554:I554"/>
    <mergeCell ref="D584:E584"/>
    <mergeCell ref="F584:G584"/>
    <mergeCell ref="H584:I584"/>
    <mergeCell ref="B609:D609"/>
    <mergeCell ref="E435:G435"/>
    <mergeCell ref="A437:I437"/>
    <mergeCell ref="A435:B435"/>
    <mergeCell ref="A436:B436"/>
    <mergeCell ref="H435:I435"/>
    <mergeCell ref="H436:I436"/>
    <mergeCell ref="E436:G436"/>
    <mergeCell ref="B438:H438"/>
    <mergeCell ref="E452:F453"/>
    <mergeCell ref="G452:G453"/>
    <mergeCell ref="H452:H453"/>
    <mergeCell ref="I452:I453"/>
    <mergeCell ref="B450:I450"/>
    <mergeCell ref="G500:I500"/>
    <mergeCell ref="A501:I501"/>
    <mergeCell ref="B502:I502"/>
    <mergeCell ref="B497:I497"/>
    <mergeCell ref="H476:I476"/>
    <mergeCell ref="G489:I489"/>
    <mergeCell ref="G454:I454"/>
    <mergeCell ref="A455:I455"/>
    <mergeCell ref="B456:C456"/>
    <mergeCell ref="E456:F456"/>
    <mergeCell ref="B457:I457"/>
    <mergeCell ref="E458:F458"/>
    <mergeCell ref="B460:D460"/>
    <mergeCell ref="E460:F460"/>
    <mergeCell ref="A461:I461"/>
    <mergeCell ref="G460:I460"/>
    <mergeCell ref="H456:I456"/>
    <mergeCell ref="B459:I459"/>
    <mergeCell ref="B427:C427"/>
    <mergeCell ref="B428:C428"/>
    <mergeCell ref="D428:E428"/>
    <mergeCell ref="F428:G428"/>
    <mergeCell ref="F429:G429"/>
    <mergeCell ref="D429:E429"/>
    <mergeCell ref="B426:C426"/>
    <mergeCell ref="A430:I430"/>
    <mergeCell ref="B429:C429"/>
    <mergeCell ref="H426:I426"/>
    <mergeCell ref="H427:I427"/>
    <mergeCell ref="H429:I429"/>
    <mergeCell ref="H428:I428"/>
    <mergeCell ref="B467:C467"/>
    <mergeCell ref="B468:C468"/>
    <mergeCell ref="D468:E468"/>
    <mergeCell ref="F468:G468"/>
    <mergeCell ref="H468:I468"/>
    <mergeCell ref="D467:E467"/>
    <mergeCell ref="F467:G467"/>
    <mergeCell ref="B466:C466"/>
    <mergeCell ref="D466:E466"/>
    <mergeCell ref="F466:G466"/>
    <mergeCell ref="H466:I466"/>
    <mergeCell ref="H467:I467"/>
    <mergeCell ref="A446:I446"/>
    <mergeCell ref="A447:I447"/>
    <mergeCell ref="B439:H439"/>
    <mergeCell ref="A442:I442"/>
    <mergeCell ref="A443:I443"/>
    <mergeCell ref="A444:I444"/>
    <mergeCell ref="E454:F454"/>
    <mergeCell ref="H332:H333"/>
    <mergeCell ref="B462:I462"/>
    <mergeCell ref="H464:I464"/>
    <mergeCell ref="H463:I463"/>
    <mergeCell ref="D463:E463"/>
    <mergeCell ref="F463:G463"/>
    <mergeCell ref="C448:D448"/>
    <mergeCell ref="E448:G448"/>
    <mergeCell ref="B385:C385"/>
    <mergeCell ref="B386:C386"/>
    <mergeCell ref="B391:D391"/>
    <mergeCell ref="A355:B355"/>
    <mergeCell ref="C355:D355"/>
    <mergeCell ref="A356:B356"/>
    <mergeCell ref="C356:D356"/>
    <mergeCell ref="H386:I386"/>
    <mergeCell ref="H387:I387"/>
    <mergeCell ref="F391:I391"/>
    <mergeCell ref="B392:I392"/>
    <mergeCell ref="B393:I393"/>
    <mergeCell ref="B394:D394"/>
    <mergeCell ref="F394:I394"/>
    <mergeCell ref="A390:I390"/>
    <mergeCell ref="H385:I385"/>
    <mergeCell ref="D387:E387"/>
    <mergeCell ref="F387:G387"/>
    <mergeCell ref="D385:E385"/>
    <mergeCell ref="F385:G385"/>
    <mergeCell ref="D386:E386"/>
    <mergeCell ref="F386:G386"/>
    <mergeCell ref="H376:I376"/>
    <mergeCell ref="B377:I377"/>
    <mergeCell ref="G380:I380"/>
    <mergeCell ref="B379:I379"/>
    <mergeCell ref="A375:I375"/>
    <mergeCell ref="A364:I364"/>
    <mergeCell ref="B365:E365"/>
    <mergeCell ref="A381:I381"/>
    <mergeCell ref="B382:I382"/>
    <mergeCell ref="H383:I383"/>
    <mergeCell ref="F383:G383"/>
    <mergeCell ref="A362:I362"/>
    <mergeCell ref="A363:I363"/>
    <mergeCell ref="E355:G355"/>
    <mergeCell ref="H355:I355"/>
    <mergeCell ref="H356:I356"/>
    <mergeCell ref="E356:G356"/>
    <mergeCell ref="A357:I357"/>
    <mergeCell ref="B358:H358"/>
    <mergeCell ref="B359:H359"/>
    <mergeCell ref="B376:C376"/>
    <mergeCell ref="E378:F378"/>
    <mergeCell ref="E372:F373"/>
    <mergeCell ref="E369:F369"/>
    <mergeCell ref="E376:F376"/>
    <mergeCell ref="G372:G373"/>
    <mergeCell ref="H372:H373"/>
    <mergeCell ref="I372:I373"/>
    <mergeCell ref="E374:F374"/>
    <mergeCell ref="G374:I374"/>
    <mergeCell ref="G369:I369"/>
    <mergeCell ref="A366:I366"/>
    <mergeCell ref="A367:I367"/>
    <mergeCell ref="C368:D368"/>
    <mergeCell ref="G289:I289"/>
    <mergeCell ref="B285:E285"/>
    <mergeCell ref="F285:I285"/>
    <mergeCell ref="I332:I333"/>
    <mergeCell ref="D348:E348"/>
    <mergeCell ref="F348:G348"/>
    <mergeCell ref="F349:G349"/>
    <mergeCell ref="D349:E349"/>
    <mergeCell ref="B349:C349"/>
    <mergeCell ref="B345:C345"/>
    <mergeCell ref="H345:I345"/>
    <mergeCell ref="H349:I349"/>
    <mergeCell ref="B347:C347"/>
    <mergeCell ref="B348:C348"/>
    <mergeCell ref="H348:I348"/>
    <mergeCell ref="D389:E389"/>
    <mergeCell ref="B389:C389"/>
    <mergeCell ref="F389:G389"/>
    <mergeCell ref="H389:I389"/>
    <mergeCell ref="B387:C387"/>
    <mergeCell ref="B388:C388"/>
    <mergeCell ref="D388:E388"/>
    <mergeCell ref="F388:G388"/>
    <mergeCell ref="H388:I388"/>
    <mergeCell ref="B383:C383"/>
    <mergeCell ref="D383:E383"/>
    <mergeCell ref="B384:C384"/>
    <mergeCell ref="D384:E384"/>
    <mergeCell ref="F384:G384"/>
    <mergeCell ref="H384:I384"/>
    <mergeCell ref="B380:D380"/>
    <mergeCell ref="E380:F380"/>
    <mergeCell ref="I292:I293"/>
    <mergeCell ref="E294:F294"/>
    <mergeCell ref="B299:I299"/>
    <mergeCell ref="B300:D300"/>
    <mergeCell ref="E300:F300"/>
    <mergeCell ref="G300:I300"/>
    <mergeCell ref="A301:I301"/>
    <mergeCell ref="B302:I302"/>
    <mergeCell ref="B303:C303"/>
    <mergeCell ref="H303:I303"/>
    <mergeCell ref="D303:E303"/>
    <mergeCell ref="F303:G303"/>
    <mergeCell ref="B305:C305"/>
    <mergeCell ref="H305:I305"/>
    <mergeCell ref="H316:I316"/>
    <mergeCell ref="E316:G316"/>
    <mergeCell ref="C316:D316"/>
    <mergeCell ref="D305:E305"/>
    <mergeCell ref="F305:G305"/>
    <mergeCell ref="E298:F298"/>
    <mergeCell ref="B309:C309"/>
    <mergeCell ref="B311:D311"/>
    <mergeCell ref="B312:I312"/>
    <mergeCell ref="B313:I313"/>
    <mergeCell ref="B314:D314"/>
    <mergeCell ref="F314:I314"/>
    <mergeCell ref="D309:E309"/>
    <mergeCell ref="H309:I309"/>
    <mergeCell ref="E368:G368"/>
    <mergeCell ref="B369:D369"/>
    <mergeCell ref="B370:I370"/>
    <mergeCell ref="B371:I371"/>
    <mergeCell ref="B351:D351"/>
    <mergeCell ref="F351:I351"/>
    <mergeCell ref="B352:I352"/>
    <mergeCell ref="B353:I353"/>
    <mergeCell ref="B354:D354"/>
    <mergeCell ref="F354:I354"/>
    <mergeCell ref="F365:I365"/>
    <mergeCell ref="A275:B275"/>
    <mergeCell ref="C275:D275"/>
    <mergeCell ref="A317:I317"/>
    <mergeCell ref="B318:H318"/>
    <mergeCell ref="B319:H319"/>
    <mergeCell ref="A322:I322"/>
    <mergeCell ref="G329:I329"/>
    <mergeCell ref="B329:D329"/>
    <mergeCell ref="A323:I323"/>
    <mergeCell ref="A324:I324"/>
    <mergeCell ref="B325:E325"/>
    <mergeCell ref="F325:I325"/>
    <mergeCell ref="A326:I326"/>
    <mergeCell ref="A327:I327"/>
    <mergeCell ref="E328:G328"/>
    <mergeCell ref="E332:F333"/>
    <mergeCell ref="A316:B316"/>
    <mergeCell ref="D346:E346"/>
    <mergeCell ref="F346:G346"/>
    <mergeCell ref="A341:I341"/>
    <mergeCell ref="A350:I350"/>
    <mergeCell ref="A407:I407"/>
    <mergeCell ref="C408:D408"/>
    <mergeCell ref="E408:G408"/>
    <mergeCell ref="H412:H413"/>
    <mergeCell ref="I412:I413"/>
    <mergeCell ref="E414:F414"/>
    <mergeCell ref="G414:I414"/>
    <mergeCell ref="A415:I415"/>
    <mergeCell ref="B416:C416"/>
    <mergeCell ref="E416:F416"/>
    <mergeCell ref="H416:I416"/>
    <mergeCell ref="B417:I417"/>
    <mergeCell ref="E409:F409"/>
    <mergeCell ref="G409:I409"/>
    <mergeCell ref="B409:D409"/>
    <mergeCell ref="B410:I410"/>
    <mergeCell ref="B411:I411"/>
    <mergeCell ref="E412:F413"/>
    <mergeCell ref="G412:G413"/>
    <mergeCell ref="E396:G396"/>
    <mergeCell ref="A397:I397"/>
    <mergeCell ref="B398:H398"/>
    <mergeCell ref="B399:H399"/>
    <mergeCell ref="A402:I402"/>
    <mergeCell ref="A403:I403"/>
    <mergeCell ref="A404:I404"/>
    <mergeCell ref="A395:B395"/>
    <mergeCell ref="C395:D395"/>
    <mergeCell ref="E395:G395"/>
    <mergeCell ref="H395:I395"/>
    <mergeCell ref="A396:B396"/>
    <mergeCell ref="C396:D396"/>
    <mergeCell ref="H396:I396"/>
    <mergeCell ref="B405:E405"/>
    <mergeCell ref="F405:I405"/>
    <mergeCell ref="A406:I406"/>
    <mergeCell ref="H346:I346"/>
    <mergeCell ref="H347:I347"/>
    <mergeCell ref="B339:I339"/>
    <mergeCell ref="B340:D340"/>
    <mergeCell ref="E340:F340"/>
    <mergeCell ref="G340:I340"/>
    <mergeCell ref="B346:C346"/>
    <mergeCell ref="B343:C343"/>
    <mergeCell ref="B344:C344"/>
    <mergeCell ref="H343:I343"/>
    <mergeCell ref="D343:E343"/>
    <mergeCell ref="F343:G343"/>
    <mergeCell ref="D344:E344"/>
    <mergeCell ref="F344:G344"/>
    <mergeCell ref="D347:E347"/>
    <mergeCell ref="F347:G347"/>
    <mergeCell ref="D345:E345"/>
    <mergeCell ref="F345:G345"/>
    <mergeCell ref="B342:I342"/>
    <mergeCell ref="H344:I344"/>
    <mergeCell ref="G334:I334"/>
    <mergeCell ref="A335:I335"/>
    <mergeCell ref="B336:C336"/>
    <mergeCell ref="E336:F336"/>
    <mergeCell ref="H336:I336"/>
    <mergeCell ref="B337:I337"/>
    <mergeCell ref="E338:F338"/>
    <mergeCell ref="E334:F334"/>
    <mergeCell ref="E329:F329"/>
    <mergeCell ref="C328:D328"/>
    <mergeCell ref="B330:I330"/>
    <mergeCell ref="B331:I331"/>
    <mergeCell ref="H306:I306"/>
    <mergeCell ref="H307:I307"/>
    <mergeCell ref="H308:I308"/>
    <mergeCell ref="B307:C307"/>
    <mergeCell ref="B308:C308"/>
    <mergeCell ref="D308:E308"/>
    <mergeCell ref="F308:G308"/>
    <mergeCell ref="D307:E307"/>
    <mergeCell ref="F307:G307"/>
    <mergeCell ref="B306:C306"/>
    <mergeCell ref="D306:E306"/>
    <mergeCell ref="F306:G306"/>
    <mergeCell ref="F311:I311"/>
    <mergeCell ref="A310:I310"/>
    <mergeCell ref="A315:B315"/>
    <mergeCell ref="F309:G309"/>
    <mergeCell ref="C315:D315"/>
    <mergeCell ref="E315:G315"/>
    <mergeCell ref="H315:I315"/>
    <mergeCell ref="G332:G333"/>
    <mergeCell ref="A229:I229"/>
    <mergeCell ref="D146:E146"/>
    <mergeCell ref="F146:G146"/>
    <mergeCell ref="E195:G195"/>
    <mergeCell ref="A196:I196"/>
    <mergeCell ref="B197:H197"/>
    <mergeCell ref="B198:H198"/>
    <mergeCell ref="A201:I201"/>
    <mergeCell ref="A202:I202"/>
    <mergeCell ref="A203:I203"/>
    <mergeCell ref="B204:E204"/>
    <mergeCell ref="F204:I204"/>
    <mergeCell ref="A205:I205"/>
    <mergeCell ref="A206:I206"/>
    <mergeCell ref="E207:G207"/>
    <mergeCell ref="A189:I189"/>
    <mergeCell ref="H188:I188"/>
    <mergeCell ref="H187:I187"/>
    <mergeCell ref="B221:I221"/>
    <mergeCell ref="B222:C222"/>
    <mergeCell ref="H222:I222"/>
    <mergeCell ref="D222:E222"/>
    <mergeCell ref="F222:G222"/>
    <mergeCell ref="B215:C215"/>
    <mergeCell ref="E215:F215"/>
    <mergeCell ref="E211:F212"/>
    <mergeCell ref="G211:G212"/>
    <mergeCell ref="H211:H212"/>
    <mergeCell ref="I211:I212"/>
    <mergeCell ref="E213:F213"/>
    <mergeCell ref="G213:I213"/>
    <mergeCell ref="B224:C224"/>
    <mergeCell ref="H224:I224"/>
    <mergeCell ref="H194:I194"/>
    <mergeCell ref="H195:I195"/>
    <mergeCell ref="B193:D193"/>
    <mergeCell ref="F193:I193"/>
    <mergeCell ref="A194:B194"/>
    <mergeCell ref="C194:D194"/>
    <mergeCell ref="E194:G194"/>
    <mergeCell ref="A195:B195"/>
    <mergeCell ref="C195:D195"/>
    <mergeCell ref="B176:I176"/>
    <mergeCell ref="E177:F177"/>
    <mergeCell ref="E168:F168"/>
    <mergeCell ref="G168:I168"/>
    <mergeCell ref="B168:D168"/>
    <mergeCell ref="B169:I169"/>
    <mergeCell ref="B170:I170"/>
    <mergeCell ref="E171:F172"/>
    <mergeCell ref="G171:G172"/>
    <mergeCell ref="D187:E187"/>
    <mergeCell ref="F187:G187"/>
    <mergeCell ref="F188:G188"/>
    <mergeCell ref="D188:E188"/>
    <mergeCell ref="B183:C183"/>
    <mergeCell ref="D183:E183"/>
    <mergeCell ref="F183:G183"/>
    <mergeCell ref="H183:I183"/>
    <mergeCell ref="H185:I185"/>
    <mergeCell ref="H186:I186"/>
    <mergeCell ref="H184:I184"/>
    <mergeCell ref="B185:C185"/>
    <mergeCell ref="B186:C186"/>
    <mergeCell ref="A166:I166"/>
    <mergeCell ref="C167:D167"/>
    <mergeCell ref="E167:G167"/>
    <mergeCell ref="E155:G155"/>
    <mergeCell ref="A156:I156"/>
    <mergeCell ref="B157:H157"/>
    <mergeCell ref="B158:H158"/>
    <mergeCell ref="A161:I161"/>
    <mergeCell ref="A162:I162"/>
    <mergeCell ref="A163:I163"/>
    <mergeCell ref="H171:H172"/>
    <mergeCell ref="I171:I172"/>
    <mergeCell ref="E173:F173"/>
    <mergeCell ref="G173:I173"/>
    <mergeCell ref="A174:I174"/>
    <mergeCell ref="B175:C175"/>
    <mergeCell ref="E175:F175"/>
    <mergeCell ref="H175:I175"/>
    <mergeCell ref="B150:D150"/>
    <mergeCell ref="F150:I150"/>
    <mergeCell ref="B151:I151"/>
    <mergeCell ref="B152:I152"/>
    <mergeCell ref="B153:D153"/>
    <mergeCell ref="F153:I153"/>
    <mergeCell ref="A149:I149"/>
    <mergeCell ref="A154:B154"/>
    <mergeCell ref="C154:D154"/>
    <mergeCell ref="E154:G154"/>
    <mergeCell ref="H154:I154"/>
    <mergeCell ref="A155:B155"/>
    <mergeCell ref="C155:D155"/>
    <mergeCell ref="H155:I155"/>
    <mergeCell ref="B164:E164"/>
    <mergeCell ref="F164:I164"/>
    <mergeCell ref="A165:I165"/>
    <mergeCell ref="D186:E186"/>
    <mergeCell ref="F186:G186"/>
    <mergeCell ref="D184:E184"/>
    <mergeCell ref="F184:G184"/>
    <mergeCell ref="D185:E185"/>
    <mergeCell ref="F185:G185"/>
    <mergeCell ref="B184:C184"/>
    <mergeCell ref="B182:C182"/>
    <mergeCell ref="D182:E182"/>
    <mergeCell ref="B178:I178"/>
    <mergeCell ref="B179:D179"/>
    <mergeCell ref="E179:F179"/>
    <mergeCell ref="G179:I179"/>
    <mergeCell ref="A180:I180"/>
    <mergeCell ref="B181:I181"/>
    <mergeCell ref="H182:I182"/>
    <mergeCell ref="F182:G182"/>
    <mergeCell ref="G208:I208"/>
    <mergeCell ref="B208:D208"/>
    <mergeCell ref="B237:H237"/>
    <mergeCell ref="B238:H238"/>
    <mergeCell ref="E258:F258"/>
    <mergeCell ref="B269:C269"/>
    <mergeCell ref="A283:I283"/>
    <mergeCell ref="A284:I284"/>
    <mergeCell ref="B250:I250"/>
    <mergeCell ref="B251:I251"/>
    <mergeCell ref="G252:G253"/>
    <mergeCell ref="H252:H253"/>
    <mergeCell ref="I252:I253"/>
    <mergeCell ref="A270:I270"/>
    <mergeCell ref="A261:I261"/>
    <mergeCell ref="B262:I262"/>
    <mergeCell ref="E252:F253"/>
    <mergeCell ref="E254:F254"/>
    <mergeCell ref="G254:I254"/>
    <mergeCell ref="A255:I255"/>
    <mergeCell ref="B256:C256"/>
    <mergeCell ref="E256:F256"/>
    <mergeCell ref="H256:I256"/>
    <mergeCell ref="B257:I257"/>
    <mergeCell ref="B271:D271"/>
    <mergeCell ref="F271:I271"/>
    <mergeCell ref="B272:I272"/>
    <mergeCell ref="B273:I273"/>
    <mergeCell ref="D226:E226"/>
    <mergeCell ref="F226:G226"/>
    <mergeCell ref="B230:D230"/>
    <mergeCell ref="F230:I230"/>
    <mergeCell ref="D144:E144"/>
    <mergeCell ref="F144:G144"/>
    <mergeCell ref="B145:C145"/>
    <mergeCell ref="D145:E145"/>
    <mergeCell ref="F145:G145"/>
    <mergeCell ref="H145:I145"/>
    <mergeCell ref="B148:C148"/>
    <mergeCell ref="F148:G148"/>
    <mergeCell ref="H148:I148"/>
    <mergeCell ref="B147:C147"/>
    <mergeCell ref="D147:E147"/>
    <mergeCell ref="F147:G147"/>
    <mergeCell ref="H147:I147"/>
    <mergeCell ref="D148:E148"/>
    <mergeCell ref="A134:I134"/>
    <mergeCell ref="B135:C135"/>
    <mergeCell ref="E135:F135"/>
    <mergeCell ref="H135:I135"/>
    <mergeCell ref="B144:C144"/>
    <mergeCell ref="H144:I144"/>
    <mergeCell ref="H146:I146"/>
    <mergeCell ref="B146:C146"/>
    <mergeCell ref="F143:G143"/>
    <mergeCell ref="H143:I143"/>
    <mergeCell ref="B141:I141"/>
    <mergeCell ref="H142:I142"/>
    <mergeCell ref="F142:G142"/>
    <mergeCell ref="B138:I138"/>
    <mergeCell ref="B139:D139"/>
    <mergeCell ref="E139:F139"/>
    <mergeCell ref="G139:I139"/>
    <mergeCell ref="B143:C143"/>
    <mergeCell ref="E208:F208"/>
    <mergeCell ref="C207:D207"/>
    <mergeCell ref="B304:C304"/>
    <mergeCell ref="D304:E304"/>
    <mergeCell ref="F304:G304"/>
    <mergeCell ref="H304:I304"/>
    <mergeCell ref="G294:I294"/>
    <mergeCell ref="F266:G266"/>
    <mergeCell ref="B263:C263"/>
    <mergeCell ref="H263:I263"/>
    <mergeCell ref="D263:E263"/>
    <mergeCell ref="F263:G263"/>
    <mergeCell ref="B264:C264"/>
    <mergeCell ref="D264:E264"/>
    <mergeCell ref="F264:G264"/>
    <mergeCell ref="H264:I264"/>
    <mergeCell ref="B265:C265"/>
    <mergeCell ref="H265:I265"/>
    <mergeCell ref="D265:E265"/>
    <mergeCell ref="F265:G265"/>
    <mergeCell ref="D267:E267"/>
    <mergeCell ref="F267:G267"/>
    <mergeCell ref="C234:D234"/>
    <mergeCell ref="E234:G234"/>
    <mergeCell ref="H234:I234"/>
    <mergeCell ref="C235:D235"/>
    <mergeCell ref="E235:G235"/>
    <mergeCell ref="A236:I236"/>
    <mergeCell ref="A242:I242"/>
    <mergeCell ref="A243:I243"/>
    <mergeCell ref="A244:I244"/>
    <mergeCell ref="A246:I246"/>
    <mergeCell ref="C288:D288"/>
    <mergeCell ref="E288:G288"/>
    <mergeCell ref="B289:D289"/>
    <mergeCell ref="B290:I290"/>
    <mergeCell ref="E249:F249"/>
    <mergeCell ref="G249:I249"/>
    <mergeCell ref="B249:D249"/>
    <mergeCell ref="B274:D274"/>
    <mergeCell ref="B266:C266"/>
    <mergeCell ref="F274:I274"/>
    <mergeCell ref="F268:G268"/>
    <mergeCell ref="H268:I268"/>
    <mergeCell ref="D269:E269"/>
    <mergeCell ref="D266:E266"/>
    <mergeCell ref="B259:I259"/>
    <mergeCell ref="B260:D260"/>
    <mergeCell ref="E260:F260"/>
    <mergeCell ref="G260:I260"/>
    <mergeCell ref="H266:I266"/>
    <mergeCell ref="H267:I267"/>
    <mergeCell ref="B267:C267"/>
    <mergeCell ref="B268:C268"/>
    <mergeCell ref="D268:E268"/>
    <mergeCell ref="H269:I269"/>
    <mergeCell ref="E275:G275"/>
    <mergeCell ref="H275:I275"/>
    <mergeCell ref="C276:D276"/>
    <mergeCell ref="H276:I276"/>
    <mergeCell ref="E276:G276"/>
    <mergeCell ref="B278:H278"/>
    <mergeCell ref="B279:H279"/>
    <mergeCell ref="E289:F289"/>
    <mergeCell ref="A214:I214"/>
    <mergeCell ref="H215:I215"/>
    <mergeCell ref="B216:I216"/>
    <mergeCell ref="A286:I286"/>
    <mergeCell ref="A287:I287"/>
    <mergeCell ref="E296:F296"/>
    <mergeCell ref="E292:F293"/>
    <mergeCell ref="G292:G293"/>
    <mergeCell ref="H292:H293"/>
    <mergeCell ref="A295:I295"/>
    <mergeCell ref="B296:C296"/>
    <mergeCell ref="H296:I296"/>
    <mergeCell ref="A276:B276"/>
    <mergeCell ref="A277:I277"/>
    <mergeCell ref="A282:I282"/>
    <mergeCell ref="B291:I291"/>
    <mergeCell ref="B297:I297"/>
    <mergeCell ref="B245:E245"/>
    <mergeCell ref="F245:I245"/>
    <mergeCell ref="C248:D248"/>
    <mergeCell ref="E248:G248"/>
    <mergeCell ref="A234:B234"/>
    <mergeCell ref="A235:B235"/>
    <mergeCell ref="H235:I235"/>
    <mergeCell ref="A247:I247"/>
    <mergeCell ref="B231:I231"/>
    <mergeCell ref="B232:I232"/>
    <mergeCell ref="B233:D233"/>
    <mergeCell ref="F233:I233"/>
    <mergeCell ref="F227:G227"/>
    <mergeCell ref="H227:I227"/>
    <mergeCell ref="F269:G269"/>
    <mergeCell ref="B209:I209"/>
    <mergeCell ref="B210:I210"/>
    <mergeCell ref="B188:C188"/>
    <mergeCell ref="B187:C187"/>
    <mergeCell ref="F228:G228"/>
    <mergeCell ref="H228:I228"/>
    <mergeCell ref="B226:C226"/>
    <mergeCell ref="B227:C227"/>
    <mergeCell ref="D227:E227"/>
    <mergeCell ref="D228:E228"/>
    <mergeCell ref="B228:C228"/>
    <mergeCell ref="B190:D190"/>
    <mergeCell ref="F190:I190"/>
    <mergeCell ref="B191:I191"/>
    <mergeCell ref="B192:I192"/>
    <mergeCell ref="B223:C223"/>
    <mergeCell ref="D223:E223"/>
    <mergeCell ref="D224:E224"/>
    <mergeCell ref="B225:C225"/>
    <mergeCell ref="D225:E225"/>
    <mergeCell ref="F223:G223"/>
    <mergeCell ref="H223:I223"/>
    <mergeCell ref="F224:G224"/>
    <mergeCell ref="F225:G225"/>
    <mergeCell ref="H225:I225"/>
    <mergeCell ref="H226:I226"/>
    <mergeCell ref="E219:F219"/>
    <mergeCell ref="E217:F217"/>
    <mergeCell ref="B218:I218"/>
    <mergeCell ref="B219:D219"/>
    <mergeCell ref="G219:I219"/>
    <mergeCell ref="A220:I220"/>
  </mergeCells>
  <pageMargins left="0.7" right="0.7" top="0.75" bottom="0.75" header="0" footer="0"/>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08E00"/>
  </sheetPr>
  <dimension ref="A1:AX222"/>
  <sheetViews>
    <sheetView showGridLines="0" workbookViewId="0">
      <selection activeCell="G6" sqref="G6"/>
    </sheetView>
  </sheetViews>
  <sheetFormatPr baseColWidth="10" defaultColWidth="0" defaultRowHeight="15" customHeight="1" zeroHeight="1" x14ac:dyDescent="0.3"/>
  <cols>
    <col min="1" max="1" width="6.33203125" customWidth="1"/>
    <col min="2" max="2" width="21.44140625" style="371" customWidth="1"/>
    <col min="3" max="3" width="8.109375" customWidth="1"/>
    <col min="4" max="4" width="27" style="371" customWidth="1"/>
    <col min="5" max="5" width="8.88671875" style="378" customWidth="1"/>
    <col min="6" max="6" width="5.5546875" customWidth="1"/>
    <col min="7" max="7" width="30" style="371" customWidth="1"/>
    <col min="8" max="8" width="10.6640625" customWidth="1"/>
    <col min="9" max="20" width="10.44140625" customWidth="1"/>
    <col min="21" max="22" width="10.44140625" hidden="1" customWidth="1"/>
    <col min="23" max="23" width="10.88671875" hidden="1" customWidth="1"/>
    <col min="24" max="24" width="11.44140625" hidden="1" customWidth="1"/>
    <col min="25" max="25" width="9.5546875" hidden="1" customWidth="1"/>
    <col min="26" max="26" width="12" hidden="1" customWidth="1"/>
    <col min="27" max="27" width="11.44140625" hidden="1" customWidth="1"/>
    <col min="28" max="28" width="9.5546875" hidden="1" customWidth="1"/>
    <col min="29" max="29" width="10.88671875" hidden="1" customWidth="1"/>
    <col min="30" max="30" width="11.44140625" hidden="1" customWidth="1"/>
    <col min="31" max="31" width="9.88671875" hidden="1" customWidth="1"/>
    <col min="32" max="32" width="14" hidden="1" customWidth="1"/>
    <col min="33" max="34" width="4.5546875" customWidth="1"/>
    <col min="35" max="36" width="10.88671875" customWidth="1"/>
    <col min="37" max="37" width="10" customWidth="1"/>
    <col min="38" max="38" width="10.88671875" customWidth="1"/>
    <col min="39" max="40" width="11.5546875" customWidth="1"/>
    <col min="41" max="41" width="10" customWidth="1"/>
    <col min="42" max="49" width="10" hidden="1" customWidth="1"/>
    <col min="50" max="50" width="14" hidden="1" customWidth="1"/>
    <col min="51" max="16384" width="12.5546875" hidden="1"/>
  </cols>
  <sheetData>
    <row r="1" spans="1:50" ht="25.5" customHeight="1" x14ac:dyDescent="0.3">
      <c r="A1" s="366"/>
      <c r="B1" s="366"/>
      <c r="C1" s="56"/>
      <c r="D1" s="366"/>
      <c r="E1" s="376"/>
      <c r="F1" s="58"/>
      <c r="G1" s="374"/>
      <c r="H1" s="58"/>
      <c r="I1" s="56"/>
      <c r="J1" s="57"/>
      <c r="K1" s="59"/>
      <c r="L1" s="59"/>
      <c r="M1" s="59"/>
      <c r="N1" s="59"/>
      <c r="O1" s="57"/>
      <c r="P1" s="57"/>
      <c r="Q1" s="59"/>
      <c r="R1" s="59"/>
      <c r="S1" s="59"/>
      <c r="T1" s="59"/>
      <c r="U1" s="57"/>
      <c r="V1" s="57"/>
      <c r="W1" s="59"/>
      <c r="X1" s="59"/>
      <c r="Y1" s="59"/>
      <c r="Z1" s="59"/>
      <c r="AA1" s="57"/>
      <c r="AB1" s="60"/>
      <c r="AC1" s="61"/>
      <c r="AD1" s="61"/>
      <c r="AE1" s="61"/>
      <c r="AF1" s="61"/>
      <c r="AG1" s="56"/>
      <c r="AH1" s="56"/>
      <c r="AI1" s="572" t="s">
        <v>281</v>
      </c>
      <c r="AJ1" s="473"/>
      <c r="AK1" s="473"/>
      <c r="AL1" s="473"/>
      <c r="AM1" s="473"/>
      <c r="AN1" s="474"/>
      <c r="AO1" s="56"/>
      <c r="AP1" s="56"/>
      <c r="AQ1" s="56"/>
      <c r="AR1" s="58"/>
      <c r="AS1" s="56"/>
      <c r="AT1" s="56"/>
      <c r="AU1" s="56"/>
      <c r="AV1" s="56"/>
      <c r="AW1" s="56"/>
      <c r="AX1" s="56"/>
    </row>
    <row r="2" spans="1:50" ht="38.25" customHeight="1" x14ac:dyDescent="0.3">
      <c r="A2" s="56"/>
      <c r="B2" s="366"/>
      <c r="C2" s="557" t="s">
        <v>282</v>
      </c>
      <c r="D2" s="558"/>
      <c r="E2" s="543"/>
      <c r="F2" s="562" t="s">
        <v>283</v>
      </c>
      <c r="G2" s="563"/>
      <c r="H2" s="467"/>
      <c r="I2" s="575" t="s">
        <v>284</v>
      </c>
      <c r="J2" s="466"/>
      <c r="K2" s="466"/>
      <c r="L2" s="466"/>
      <c r="M2" s="466"/>
      <c r="N2" s="467"/>
      <c r="O2" s="575" t="s">
        <v>285</v>
      </c>
      <c r="P2" s="466"/>
      <c r="Q2" s="466"/>
      <c r="R2" s="466"/>
      <c r="S2" s="466"/>
      <c r="T2" s="467"/>
      <c r="U2" s="575" t="s">
        <v>286</v>
      </c>
      <c r="V2" s="466"/>
      <c r="W2" s="466"/>
      <c r="X2" s="466"/>
      <c r="Y2" s="466"/>
      <c r="Z2" s="467"/>
      <c r="AA2" s="575" t="s">
        <v>287</v>
      </c>
      <c r="AB2" s="466"/>
      <c r="AC2" s="466"/>
      <c r="AD2" s="466"/>
      <c r="AE2" s="466"/>
      <c r="AF2" s="576"/>
      <c r="AG2" s="56"/>
      <c r="AH2" s="56"/>
      <c r="AI2" s="569" t="s">
        <v>288</v>
      </c>
      <c r="AJ2" s="570"/>
      <c r="AK2" s="543"/>
      <c r="AL2" s="571" t="s">
        <v>289</v>
      </c>
      <c r="AM2" s="570"/>
      <c r="AN2" s="543"/>
      <c r="AO2" s="56"/>
      <c r="AP2" s="56"/>
      <c r="AQ2" s="56"/>
      <c r="AR2" s="58"/>
      <c r="AS2" s="56"/>
      <c r="AT2" s="56"/>
      <c r="AU2" s="56"/>
      <c r="AV2" s="56"/>
      <c r="AW2" s="56"/>
      <c r="AX2" s="56"/>
    </row>
    <row r="3" spans="1:50" ht="59.25" customHeight="1" x14ac:dyDescent="0.3">
      <c r="A3" s="62" t="s">
        <v>290</v>
      </c>
      <c r="B3" s="367" t="s">
        <v>291</v>
      </c>
      <c r="C3" s="63" t="s">
        <v>292</v>
      </c>
      <c r="D3" s="372" t="s">
        <v>293</v>
      </c>
      <c r="E3" s="63" t="s">
        <v>294</v>
      </c>
      <c r="F3" s="64" t="s">
        <v>295</v>
      </c>
      <c r="G3" s="375" t="s">
        <v>296</v>
      </c>
      <c r="H3" s="64" t="s">
        <v>297</v>
      </c>
      <c r="I3" s="63" t="str">
        <f>I2&amp;": Programado actividad"</f>
        <v>Ene-Mar: Programado actividad</v>
      </c>
      <c r="J3" s="63" t="str">
        <f>I2&amp;": Ejecutado actividad"</f>
        <v>Ene-Mar: Ejecutado actividad</v>
      </c>
      <c r="K3" s="63" t="s">
        <v>298</v>
      </c>
      <c r="L3" s="64" t="str">
        <f>I2&amp;": % Programado tarea"</f>
        <v>Ene-Mar: % Programado tarea</v>
      </c>
      <c r="M3" s="64" t="str">
        <f>I2&amp;": % Ejecutado tarea"</f>
        <v>Ene-Mar: % Ejecutado tarea</v>
      </c>
      <c r="N3" s="64" t="s">
        <v>299</v>
      </c>
      <c r="O3" s="63" t="str">
        <f>O2&amp;": Programado actividad"</f>
        <v>Abr-Jun: Programado actividad</v>
      </c>
      <c r="P3" s="63" t="str">
        <f>O2&amp;": Ejecutado actividad"</f>
        <v>Abr-Jun: Ejecutado actividad</v>
      </c>
      <c r="Q3" s="63" t="s">
        <v>298</v>
      </c>
      <c r="R3" s="64" t="str">
        <f>O2&amp;": Programado tarea"</f>
        <v>Abr-Jun: Programado tarea</v>
      </c>
      <c r="S3" s="64" t="str">
        <f>O2&amp;": Ejecutado tarea"</f>
        <v>Abr-Jun: Ejecutado tarea</v>
      </c>
      <c r="T3" s="64" t="s">
        <v>299</v>
      </c>
      <c r="U3" s="63" t="str">
        <f>U2&amp;": Programado actividad"</f>
        <v>Jul-Sep: Programado actividad</v>
      </c>
      <c r="V3" s="63" t="str">
        <f>U2&amp;": Ejecutado actividad"</f>
        <v>Jul-Sep: Ejecutado actividad</v>
      </c>
      <c r="W3" s="63" t="s">
        <v>298</v>
      </c>
      <c r="X3" s="64" t="str">
        <f>U2&amp;": % Programado tarea"</f>
        <v>Jul-Sep: % Programado tarea</v>
      </c>
      <c r="Y3" s="64" t="str">
        <f>U2&amp;": % Ejecutado tarea"</f>
        <v>Jul-Sep: % Ejecutado tarea</v>
      </c>
      <c r="Z3" s="64" t="s">
        <v>299</v>
      </c>
      <c r="AA3" s="63" t="str">
        <f>AA2&amp;": Programado actividad"</f>
        <v>Oct-Dic: Programado actividad</v>
      </c>
      <c r="AB3" s="63" t="str">
        <f>AA2&amp;": Ejecutado actividad"</f>
        <v>Oct-Dic: Ejecutado actividad</v>
      </c>
      <c r="AC3" s="63" t="s">
        <v>298</v>
      </c>
      <c r="AD3" s="64" t="str">
        <f>AA2&amp;": % Programado tarea"</f>
        <v>Oct-Dic: % Programado tarea</v>
      </c>
      <c r="AE3" s="64" t="str">
        <f>AA2&amp;": % Ejecutado tarea"</f>
        <v>Oct-Dic: % Ejecutado tarea</v>
      </c>
      <c r="AF3" s="64" t="s">
        <v>300</v>
      </c>
      <c r="AG3" s="56"/>
      <c r="AH3" s="56"/>
      <c r="AI3" s="65" t="s">
        <v>301</v>
      </c>
      <c r="AJ3" s="65" t="s">
        <v>301</v>
      </c>
      <c r="AK3" s="65" t="s">
        <v>302</v>
      </c>
      <c r="AL3" s="66" t="s">
        <v>303</v>
      </c>
      <c r="AM3" s="66" t="s">
        <v>304</v>
      </c>
      <c r="AN3" s="66" t="s">
        <v>305</v>
      </c>
      <c r="AO3" s="67"/>
      <c r="AP3" s="67"/>
      <c r="AQ3" s="67"/>
      <c r="AR3" s="68"/>
      <c r="AS3" s="67"/>
      <c r="AT3" s="67"/>
      <c r="AU3" s="67"/>
      <c r="AV3" s="67"/>
      <c r="AW3" s="67"/>
      <c r="AX3" s="67"/>
    </row>
    <row r="4" spans="1:50" ht="52.5" customHeight="1" x14ac:dyDescent="0.3">
      <c r="A4" s="549">
        <v>1</v>
      </c>
      <c r="B4" s="550" t="s">
        <v>306</v>
      </c>
      <c r="C4" s="549" t="s">
        <v>307</v>
      </c>
      <c r="D4" s="550" t="s">
        <v>308</v>
      </c>
      <c r="E4" s="551">
        <f>+H4+H5</f>
        <v>0.93873803646718512</v>
      </c>
      <c r="F4" s="70">
        <v>1</v>
      </c>
      <c r="G4" s="373" t="s">
        <v>309</v>
      </c>
      <c r="H4" s="71">
        <f t="shared" ref="H4:H5" si="0">+L4+R4+X4+AD4</f>
        <v>0.68873803646718512</v>
      </c>
      <c r="I4" s="574">
        <f t="shared" ref="I4:J4" si="1">L4+L5</f>
        <v>0.5972459478384774</v>
      </c>
      <c r="J4" s="574">
        <f t="shared" si="1"/>
        <v>0.5972459478384774</v>
      </c>
      <c r="K4" s="574">
        <f>IFERROR(J4/I4,J4)</f>
        <v>1</v>
      </c>
      <c r="L4" s="73">
        <v>0.4722459478384774</v>
      </c>
      <c r="M4" s="73">
        <v>0.4722459478384774</v>
      </c>
      <c r="N4" s="73">
        <f t="shared" ref="N4:N13" si="2">IFERROR(M4/L4,M4)</f>
        <v>1</v>
      </c>
      <c r="O4" s="574">
        <f t="shared" ref="O4:P4" si="3">R4+R5</f>
        <v>0.34149208862870778</v>
      </c>
      <c r="P4" s="574">
        <f t="shared" si="3"/>
        <v>0.34149208862870778</v>
      </c>
      <c r="Q4" s="574">
        <f>IFERROR(P4/O4,P4)</f>
        <v>1</v>
      </c>
      <c r="R4" s="73">
        <v>0.21649208862870778</v>
      </c>
      <c r="S4" s="73">
        <v>0.21649208862870778</v>
      </c>
      <c r="T4" s="73">
        <f t="shared" ref="T4:T11" si="4">IFERROR(S4/R4,S4)</f>
        <v>1</v>
      </c>
      <c r="U4" s="574">
        <f t="shared" ref="U4:V4" si="5">X4+X5</f>
        <v>0</v>
      </c>
      <c r="V4" s="574">
        <f t="shared" si="5"/>
        <v>0</v>
      </c>
      <c r="W4" s="574">
        <f>IFERROR(V4/U4,V4)</f>
        <v>0</v>
      </c>
      <c r="X4" s="73">
        <v>0</v>
      </c>
      <c r="Y4" s="74"/>
      <c r="Z4" s="75">
        <f t="shared" ref="Z4:Z18" si="6">IFERROR(Y4/X4,Y4)</f>
        <v>0</v>
      </c>
      <c r="AA4" s="574">
        <f>+AD4+AD5</f>
        <v>0</v>
      </c>
      <c r="AB4" s="574">
        <f>AE4+AE5</f>
        <v>0</v>
      </c>
      <c r="AC4" s="574">
        <f>IFERROR(AB4/AA4,AB4)</f>
        <v>0</v>
      </c>
      <c r="AD4" s="73">
        <v>0</v>
      </c>
      <c r="AE4" s="73"/>
      <c r="AF4" s="75">
        <f t="shared" ref="AF4:AF18" si="7">IFERROR(AE4/AD4,AE4)</f>
        <v>0</v>
      </c>
      <c r="AG4" s="76"/>
      <c r="AH4" s="76"/>
      <c r="AI4" s="77">
        <f t="shared" ref="AI4:AJ4" si="8">L4+R4+X4+AD4</f>
        <v>0.68873803646718512</v>
      </c>
      <c r="AJ4" s="78">
        <f t="shared" si="8"/>
        <v>0.68873803646718512</v>
      </c>
      <c r="AK4" s="78">
        <f t="shared" ref="AK4:AK17" si="9">AJ4/AI4</f>
        <v>1</v>
      </c>
      <c r="AL4" s="567">
        <f>I4+O4+U4+AA4</f>
        <v>0.93873803646718512</v>
      </c>
      <c r="AM4" s="567">
        <f>J4+P4+V4+AB4+AB5</f>
        <v>0.93873803646718512</v>
      </c>
      <c r="AN4" s="567">
        <f>IFERROR(AM4/AL4, 0)</f>
        <v>1</v>
      </c>
      <c r="AO4" s="76"/>
      <c r="AP4" s="76"/>
      <c r="AQ4" s="76"/>
      <c r="AR4" s="76"/>
      <c r="AS4" s="76"/>
      <c r="AT4" s="76"/>
      <c r="AU4" s="76"/>
      <c r="AV4" s="76"/>
      <c r="AW4" s="76"/>
      <c r="AX4" s="76"/>
    </row>
    <row r="5" spans="1:50" ht="52.5" customHeight="1" x14ac:dyDescent="0.3">
      <c r="A5" s="555"/>
      <c r="B5" s="556"/>
      <c r="C5" s="524"/>
      <c r="D5" s="548"/>
      <c r="E5" s="552"/>
      <c r="F5" s="70">
        <v>2</v>
      </c>
      <c r="G5" s="373" t="s">
        <v>310</v>
      </c>
      <c r="H5" s="71">
        <f t="shared" si="0"/>
        <v>0.25</v>
      </c>
      <c r="I5" s="524"/>
      <c r="J5" s="524"/>
      <c r="K5" s="524"/>
      <c r="L5" s="73">
        <v>0.125</v>
      </c>
      <c r="M5" s="73">
        <v>0.125</v>
      </c>
      <c r="N5" s="73">
        <f t="shared" si="2"/>
        <v>1</v>
      </c>
      <c r="O5" s="524"/>
      <c r="P5" s="524"/>
      <c r="Q5" s="524"/>
      <c r="R5" s="73">
        <v>0.125</v>
      </c>
      <c r="S5" s="73">
        <v>0.125</v>
      </c>
      <c r="T5" s="73">
        <f t="shared" si="4"/>
        <v>1</v>
      </c>
      <c r="U5" s="524"/>
      <c r="V5" s="524"/>
      <c r="W5" s="524"/>
      <c r="X5" s="73">
        <v>0</v>
      </c>
      <c r="Y5" s="74"/>
      <c r="Z5" s="75">
        <f t="shared" si="6"/>
        <v>0</v>
      </c>
      <c r="AA5" s="524"/>
      <c r="AB5" s="524"/>
      <c r="AC5" s="524"/>
      <c r="AD5" s="73">
        <v>0</v>
      </c>
      <c r="AE5" s="73"/>
      <c r="AF5" s="75">
        <f t="shared" si="7"/>
        <v>0</v>
      </c>
      <c r="AG5" s="76"/>
      <c r="AH5" s="76"/>
      <c r="AI5" s="77">
        <f t="shared" ref="AI5:AJ5" si="10">L5+R5+X5+AD5</f>
        <v>0.25</v>
      </c>
      <c r="AJ5" s="78">
        <f t="shared" si="10"/>
        <v>0.25</v>
      </c>
      <c r="AK5" s="78">
        <f t="shared" si="9"/>
        <v>1</v>
      </c>
      <c r="AL5" s="524"/>
      <c r="AM5" s="524"/>
      <c r="AN5" s="524"/>
      <c r="AO5" s="76"/>
      <c r="AP5" s="76"/>
      <c r="AQ5" s="76"/>
      <c r="AR5" s="76"/>
      <c r="AS5" s="76"/>
      <c r="AT5" s="76"/>
      <c r="AU5" s="76"/>
      <c r="AV5" s="79"/>
      <c r="AW5" s="80"/>
      <c r="AX5" s="81"/>
    </row>
    <row r="6" spans="1:50" ht="52.5" customHeight="1" x14ac:dyDescent="0.3">
      <c r="A6" s="555"/>
      <c r="B6" s="556"/>
      <c r="C6" s="28" t="s">
        <v>311</v>
      </c>
      <c r="D6" s="373" t="s">
        <v>312</v>
      </c>
      <c r="E6" s="71">
        <f>+H6</f>
        <v>6.1261963532814788E-2</v>
      </c>
      <c r="F6" s="70">
        <v>3</v>
      </c>
      <c r="G6" s="373" t="s">
        <v>313</v>
      </c>
      <c r="H6" s="71">
        <f t="shared" ref="H6:H11" si="11">+L6+R6+X6+AF6</f>
        <v>6.1261963532814788E-2</v>
      </c>
      <c r="I6" s="73">
        <f t="shared" ref="I6:J6" si="12">L6</f>
        <v>0</v>
      </c>
      <c r="J6" s="73">
        <f t="shared" si="12"/>
        <v>0</v>
      </c>
      <c r="K6" s="73">
        <f t="shared" ref="K6:K7" si="13">IFERROR(J6/I6,J6)</f>
        <v>0</v>
      </c>
      <c r="L6" s="73">
        <v>0</v>
      </c>
      <c r="M6" s="73">
        <v>0</v>
      </c>
      <c r="N6" s="73">
        <f t="shared" si="2"/>
        <v>0</v>
      </c>
      <c r="O6" s="73">
        <f t="shared" ref="O6:P6" si="14">R6</f>
        <v>6.1261963532814788E-2</v>
      </c>
      <c r="P6" s="73">
        <f t="shared" si="14"/>
        <v>6.1261963532814788E-2</v>
      </c>
      <c r="Q6" s="73">
        <f t="shared" ref="Q6:Q7" si="15">IFERROR(P6/O6,P6)</f>
        <v>1</v>
      </c>
      <c r="R6" s="73">
        <v>6.1261963532814788E-2</v>
      </c>
      <c r="S6" s="73">
        <v>6.1261963532814788E-2</v>
      </c>
      <c r="T6" s="73">
        <f t="shared" si="4"/>
        <v>1</v>
      </c>
      <c r="U6" s="73">
        <f>X6</f>
        <v>0</v>
      </c>
      <c r="V6" s="73">
        <f>Z6</f>
        <v>0</v>
      </c>
      <c r="W6" s="73">
        <f t="shared" ref="W6:W7" si="16">IFERROR(V6/U6,V6)</f>
        <v>0</v>
      </c>
      <c r="X6" s="73">
        <v>0</v>
      </c>
      <c r="Y6" s="74"/>
      <c r="Z6" s="75">
        <f t="shared" si="6"/>
        <v>0</v>
      </c>
      <c r="AA6" s="73">
        <f t="shared" ref="AA6:AB6" si="17">AD6</f>
        <v>0</v>
      </c>
      <c r="AB6" s="73">
        <f t="shared" si="17"/>
        <v>0</v>
      </c>
      <c r="AC6" s="73">
        <f t="shared" ref="AC6:AC7" si="18">IFERROR(AB6/AA6,AB6)</f>
        <v>0</v>
      </c>
      <c r="AD6" s="73">
        <v>0</v>
      </c>
      <c r="AE6" s="73"/>
      <c r="AF6" s="75">
        <f t="shared" si="7"/>
        <v>0</v>
      </c>
      <c r="AG6" s="76"/>
      <c r="AH6" s="76"/>
      <c r="AI6" s="77">
        <f t="shared" ref="AI6:AJ6" si="19">L6+R6+X6+AD6</f>
        <v>6.1261963532814788E-2</v>
      </c>
      <c r="AJ6" s="78">
        <f t="shared" si="19"/>
        <v>6.1261963532814788E-2</v>
      </c>
      <c r="AK6" s="78">
        <f t="shared" si="9"/>
        <v>1</v>
      </c>
      <c r="AL6" s="78">
        <f t="shared" ref="AL6:AM6" si="20">I6+O6+U6+AA6</f>
        <v>6.1261963532814788E-2</v>
      </c>
      <c r="AM6" s="78">
        <f t="shared" si="20"/>
        <v>6.1261963532814788E-2</v>
      </c>
      <c r="AN6" s="78">
        <f t="shared" ref="AN6:AN7" si="21">IFERROR(AM6/AL6, 0)</f>
        <v>1</v>
      </c>
      <c r="AO6" s="76"/>
      <c r="AP6" s="76"/>
      <c r="AQ6" s="76"/>
      <c r="AR6" s="76"/>
      <c r="AS6" s="76"/>
      <c r="AT6" s="76"/>
      <c r="AU6" s="76"/>
      <c r="AV6" s="76"/>
      <c r="AW6" s="76"/>
      <c r="AX6" s="76"/>
    </row>
    <row r="7" spans="1:50" ht="52.5" customHeight="1" x14ac:dyDescent="0.3">
      <c r="A7" s="565">
        <v>2</v>
      </c>
      <c r="B7" s="547" t="s">
        <v>314</v>
      </c>
      <c r="C7" s="565" t="s">
        <v>315</v>
      </c>
      <c r="D7" s="547" t="s">
        <v>316</v>
      </c>
      <c r="E7" s="561">
        <f>+H7+H8+H9+H10</f>
        <v>1</v>
      </c>
      <c r="F7" s="82">
        <v>1</v>
      </c>
      <c r="G7" s="369" t="s">
        <v>317</v>
      </c>
      <c r="H7" s="84">
        <f t="shared" si="11"/>
        <v>0.4</v>
      </c>
      <c r="I7" s="561">
        <f t="shared" ref="I7:J7" si="22">L7+L8+L9+L10</f>
        <v>0.6</v>
      </c>
      <c r="J7" s="561">
        <f t="shared" si="22"/>
        <v>0.6</v>
      </c>
      <c r="K7" s="561">
        <f t="shared" si="13"/>
        <v>1</v>
      </c>
      <c r="L7" s="85">
        <v>0.3</v>
      </c>
      <c r="M7" s="85">
        <v>0.3</v>
      </c>
      <c r="N7" s="85">
        <f t="shared" si="2"/>
        <v>1</v>
      </c>
      <c r="O7" s="561">
        <f t="shared" ref="O7:P7" si="23">R7+R8+R9+R10</f>
        <v>0.4</v>
      </c>
      <c r="P7" s="561">
        <f t="shared" si="23"/>
        <v>0.4</v>
      </c>
      <c r="Q7" s="561">
        <f t="shared" si="15"/>
        <v>1</v>
      </c>
      <c r="R7" s="85">
        <v>0.1</v>
      </c>
      <c r="S7" s="85">
        <v>0.1</v>
      </c>
      <c r="T7" s="85">
        <f t="shared" si="4"/>
        <v>1</v>
      </c>
      <c r="U7" s="561">
        <f t="shared" ref="U7:V7" si="24">X7+X8+X9+X10</f>
        <v>0</v>
      </c>
      <c r="V7" s="561">
        <f t="shared" si="24"/>
        <v>0</v>
      </c>
      <c r="W7" s="561">
        <f t="shared" si="16"/>
        <v>0</v>
      </c>
      <c r="X7" s="86">
        <v>0</v>
      </c>
      <c r="Y7" s="87"/>
      <c r="Z7" s="88">
        <f t="shared" si="6"/>
        <v>0</v>
      </c>
      <c r="AA7" s="561">
        <f t="shared" ref="AA7:AB7" si="25">AD7+AD8+AD9+AD10</f>
        <v>0</v>
      </c>
      <c r="AB7" s="561">
        <f t="shared" si="25"/>
        <v>0</v>
      </c>
      <c r="AC7" s="561">
        <f t="shared" si="18"/>
        <v>0</v>
      </c>
      <c r="AD7" s="86">
        <v>0</v>
      </c>
      <c r="AE7" s="86"/>
      <c r="AF7" s="88">
        <f t="shared" si="7"/>
        <v>0</v>
      </c>
      <c r="AG7" s="76"/>
      <c r="AH7" s="76"/>
      <c r="AI7" s="89">
        <f t="shared" ref="AI7:AJ7" si="26">L7+R7+X7+AD7</f>
        <v>0.4</v>
      </c>
      <c r="AJ7" s="90">
        <f t="shared" si="26"/>
        <v>0.4</v>
      </c>
      <c r="AK7" s="90">
        <f t="shared" si="9"/>
        <v>1</v>
      </c>
      <c r="AL7" s="568">
        <f t="shared" ref="AL7:AM7" si="27">I7+O7+U7+AA7</f>
        <v>1</v>
      </c>
      <c r="AM7" s="568">
        <f t="shared" si="27"/>
        <v>1</v>
      </c>
      <c r="AN7" s="568">
        <f t="shared" si="21"/>
        <v>1</v>
      </c>
      <c r="AO7" s="76"/>
      <c r="AP7" s="76"/>
      <c r="AQ7" s="76"/>
      <c r="AR7" s="76"/>
      <c r="AS7" s="76"/>
      <c r="AT7" s="76"/>
      <c r="AU7" s="76"/>
      <c r="AV7" s="76"/>
      <c r="AW7" s="76"/>
      <c r="AX7" s="76"/>
    </row>
    <row r="8" spans="1:50" ht="52.5" customHeight="1" x14ac:dyDescent="0.3">
      <c r="A8" s="555"/>
      <c r="B8" s="556"/>
      <c r="C8" s="555"/>
      <c r="D8" s="556"/>
      <c r="E8" s="566"/>
      <c r="F8" s="82">
        <v>2</v>
      </c>
      <c r="G8" s="369" t="s">
        <v>318</v>
      </c>
      <c r="H8" s="84">
        <f t="shared" si="11"/>
        <v>0.2</v>
      </c>
      <c r="I8" s="555"/>
      <c r="J8" s="555"/>
      <c r="K8" s="555"/>
      <c r="L8" s="91">
        <v>0.1</v>
      </c>
      <c r="M8" s="91">
        <v>0.1</v>
      </c>
      <c r="N8" s="91">
        <f t="shared" si="2"/>
        <v>1</v>
      </c>
      <c r="O8" s="555"/>
      <c r="P8" s="555"/>
      <c r="Q8" s="555"/>
      <c r="R8" s="91">
        <v>0.1</v>
      </c>
      <c r="S8" s="91">
        <v>0.1</v>
      </c>
      <c r="T8" s="91">
        <f t="shared" si="4"/>
        <v>1</v>
      </c>
      <c r="U8" s="555"/>
      <c r="V8" s="555"/>
      <c r="W8" s="555"/>
      <c r="X8" s="86">
        <v>0</v>
      </c>
      <c r="Y8" s="87"/>
      <c r="Z8" s="88">
        <f t="shared" si="6"/>
        <v>0</v>
      </c>
      <c r="AA8" s="555"/>
      <c r="AB8" s="555"/>
      <c r="AC8" s="555"/>
      <c r="AD8" s="86">
        <v>0</v>
      </c>
      <c r="AE8" s="86"/>
      <c r="AF8" s="88">
        <f t="shared" si="7"/>
        <v>0</v>
      </c>
      <c r="AG8" s="76"/>
      <c r="AH8" s="76"/>
      <c r="AI8" s="89">
        <f t="shared" ref="AI8:AJ8" si="28">L8+R8+X8+AD8</f>
        <v>0.2</v>
      </c>
      <c r="AJ8" s="90">
        <f t="shared" si="28"/>
        <v>0.2</v>
      </c>
      <c r="AK8" s="90">
        <f t="shared" si="9"/>
        <v>1</v>
      </c>
      <c r="AL8" s="555"/>
      <c r="AM8" s="555"/>
      <c r="AN8" s="555"/>
      <c r="AO8" s="76"/>
      <c r="AP8" s="76"/>
      <c r="AQ8" s="76"/>
      <c r="AR8" s="76"/>
      <c r="AS8" s="76"/>
      <c r="AT8" s="76"/>
      <c r="AU8" s="76"/>
      <c r="AV8" s="76"/>
      <c r="AW8" s="76"/>
      <c r="AX8" s="76"/>
    </row>
    <row r="9" spans="1:50" ht="52.5" customHeight="1" x14ac:dyDescent="0.3">
      <c r="A9" s="555"/>
      <c r="B9" s="556"/>
      <c r="C9" s="555"/>
      <c r="D9" s="556"/>
      <c r="E9" s="566"/>
      <c r="F9" s="82">
        <v>3</v>
      </c>
      <c r="G9" s="369" t="s">
        <v>319</v>
      </c>
      <c r="H9" s="84">
        <f t="shared" si="11"/>
        <v>0.2</v>
      </c>
      <c r="I9" s="555"/>
      <c r="J9" s="555"/>
      <c r="K9" s="555"/>
      <c r="L9" s="91">
        <v>0.1</v>
      </c>
      <c r="M9" s="91">
        <v>0.1</v>
      </c>
      <c r="N9" s="91">
        <f t="shared" si="2"/>
        <v>1</v>
      </c>
      <c r="O9" s="555"/>
      <c r="P9" s="555"/>
      <c r="Q9" s="555"/>
      <c r="R9" s="91">
        <v>0.1</v>
      </c>
      <c r="S9" s="91">
        <v>0.1</v>
      </c>
      <c r="T9" s="91">
        <f t="shared" si="4"/>
        <v>1</v>
      </c>
      <c r="U9" s="555"/>
      <c r="V9" s="555"/>
      <c r="W9" s="555"/>
      <c r="X9" s="86">
        <v>0</v>
      </c>
      <c r="Y9" s="86"/>
      <c r="Z9" s="88">
        <f t="shared" si="6"/>
        <v>0</v>
      </c>
      <c r="AA9" s="555"/>
      <c r="AB9" s="555"/>
      <c r="AC9" s="555"/>
      <c r="AD9" s="86">
        <v>0</v>
      </c>
      <c r="AE9" s="86"/>
      <c r="AF9" s="88">
        <f t="shared" si="7"/>
        <v>0</v>
      </c>
      <c r="AG9" s="76"/>
      <c r="AH9" s="76"/>
      <c r="AI9" s="89">
        <f t="shared" ref="AI9:AJ9" si="29">L9+R9+X9+AD9</f>
        <v>0.2</v>
      </c>
      <c r="AJ9" s="90">
        <f t="shared" si="29"/>
        <v>0.2</v>
      </c>
      <c r="AK9" s="90">
        <f t="shared" si="9"/>
        <v>1</v>
      </c>
      <c r="AL9" s="555"/>
      <c r="AM9" s="555"/>
      <c r="AN9" s="555"/>
      <c r="AO9" s="76"/>
      <c r="AP9" s="76"/>
      <c r="AQ9" s="76"/>
      <c r="AR9" s="76"/>
      <c r="AS9" s="76"/>
      <c r="AT9" s="76"/>
      <c r="AU9" s="76"/>
      <c r="AV9" s="76"/>
      <c r="AW9" s="76"/>
      <c r="AX9" s="76"/>
    </row>
    <row r="10" spans="1:50" ht="52.5" customHeight="1" x14ac:dyDescent="0.3">
      <c r="A10" s="554"/>
      <c r="B10" s="560"/>
      <c r="C10" s="524"/>
      <c r="D10" s="548"/>
      <c r="E10" s="552"/>
      <c r="F10" s="82">
        <v>4</v>
      </c>
      <c r="G10" s="369" t="s">
        <v>320</v>
      </c>
      <c r="H10" s="84">
        <f t="shared" si="11"/>
        <v>0.2</v>
      </c>
      <c r="I10" s="524"/>
      <c r="J10" s="524"/>
      <c r="K10" s="524"/>
      <c r="L10" s="91">
        <v>0.1</v>
      </c>
      <c r="M10" s="91">
        <v>0.1</v>
      </c>
      <c r="N10" s="91">
        <f t="shared" si="2"/>
        <v>1</v>
      </c>
      <c r="O10" s="524"/>
      <c r="P10" s="524"/>
      <c r="Q10" s="524"/>
      <c r="R10" s="91">
        <v>0.1</v>
      </c>
      <c r="S10" s="91">
        <v>0.1</v>
      </c>
      <c r="T10" s="91">
        <f t="shared" si="4"/>
        <v>1</v>
      </c>
      <c r="U10" s="524"/>
      <c r="V10" s="524"/>
      <c r="W10" s="524"/>
      <c r="X10" s="86">
        <v>0</v>
      </c>
      <c r="Y10" s="86"/>
      <c r="Z10" s="88">
        <f t="shared" si="6"/>
        <v>0</v>
      </c>
      <c r="AA10" s="524"/>
      <c r="AB10" s="524"/>
      <c r="AC10" s="524"/>
      <c r="AD10" s="86">
        <v>0</v>
      </c>
      <c r="AE10" s="86"/>
      <c r="AF10" s="88">
        <f t="shared" si="7"/>
        <v>0</v>
      </c>
      <c r="AG10" s="76"/>
      <c r="AH10" s="76"/>
      <c r="AI10" s="89">
        <f t="shared" ref="AI10:AJ10" si="30">L10+R10+X10+AD10</f>
        <v>0.2</v>
      </c>
      <c r="AJ10" s="90">
        <f t="shared" si="30"/>
        <v>0.2</v>
      </c>
      <c r="AK10" s="90">
        <f t="shared" si="9"/>
        <v>1</v>
      </c>
      <c r="AL10" s="524"/>
      <c r="AM10" s="524"/>
      <c r="AN10" s="524"/>
      <c r="AO10" s="76"/>
      <c r="AP10" s="76"/>
      <c r="AQ10" s="76"/>
      <c r="AR10" s="76"/>
      <c r="AS10" s="76"/>
      <c r="AT10" s="76"/>
      <c r="AU10" s="76"/>
      <c r="AV10" s="76"/>
      <c r="AW10" s="76"/>
      <c r="AX10" s="76"/>
    </row>
    <row r="11" spans="1:50" ht="52.5" customHeight="1" x14ac:dyDescent="0.3">
      <c r="A11" s="564">
        <v>3</v>
      </c>
      <c r="B11" s="550" t="s">
        <v>321</v>
      </c>
      <c r="C11" s="549">
        <v>3.1</v>
      </c>
      <c r="D11" s="550" t="s">
        <v>322</v>
      </c>
      <c r="E11" s="551">
        <f>+H11+H12</f>
        <v>1</v>
      </c>
      <c r="F11" s="70">
        <v>1</v>
      </c>
      <c r="G11" s="373" t="s">
        <v>323</v>
      </c>
      <c r="H11" s="71">
        <f t="shared" si="11"/>
        <v>0.75</v>
      </c>
      <c r="I11" s="574">
        <f t="shared" ref="I11:J11" si="31">L11+L12</f>
        <v>0.6876899132883717</v>
      </c>
      <c r="J11" s="574">
        <f t="shared" si="31"/>
        <v>0.6876899132883717</v>
      </c>
      <c r="K11" s="574">
        <f>IFERROR(J11/I11,J11)</f>
        <v>1</v>
      </c>
      <c r="L11" s="73">
        <v>0.5626899132883717</v>
      </c>
      <c r="M11" s="73">
        <v>0.5626899132883717</v>
      </c>
      <c r="N11" s="73">
        <f t="shared" si="2"/>
        <v>1</v>
      </c>
      <c r="O11" s="574">
        <f t="shared" ref="O11:P11" si="32">R11+R12</f>
        <v>0.31231008671162824</v>
      </c>
      <c r="P11" s="574">
        <f t="shared" si="32"/>
        <v>0.31231008671162824</v>
      </c>
      <c r="Q11" s="574">
        <f>IFERROR(P11/O11,P11)</f>
        <v>1</v>
      </c>
      <c r="R11" s="92">
        <v>0.18731008671162824</v>
      </c>
      <c r="S11" s="92">
        <v>0.18731008671162824</v>
      </c>
      <c r="T11" s="574">
        <f t="shared" si="4"/>
        <v>1</v>
      </c>
      <c r="U11" s="574">
        <f t="shared" ref="U11:V11" si="33">X11+X12</f>
        <v>0</v>
      </c>
      <c r="V11" s="574">
        <f t="shared" si="33"/>
        <v>0</v>
      </c>
      <c r="W11" s="574">
        <f>IFERROR(V11/U11,V11)</f>
        <v>0</v>
      </c>
      <c r="X11" s="92">
        <v>0</v>
      </c>
      <c r="Y11" s="74"/>
      <c r="Z11" s="75">
        <f t="shared" si="6"/>
        <v>0</v>
      </c>
      <c r="AA11" s="574">
        <f>+AD11+AD12</f>
        <v>0</v>
      </c>
      <c r="AB11" s="574">
        <f>AE11+AE12</f>
        <v>0</v>
      </c>
      <c r="AC11" s="574">
        <f>IFERROR(AB11/AA11,AB11)</f>
        <v>0</v>
      </c>
      <c r="AD11" s="92">
        <v>0</v>
      </c>
      <c r="AE11" s="73"/>
      <c r="AF11" s="75">
        <f t="shared" si="7"/>
        <v>0</v>
      </c>
      <c r="AG11" s="76"/>
      <c r="AH11" s="76"/>
      <c r="AI11" s="77">
        <f t="shared" ref="AI11:AJ11" si="34">L11+R11+X11+AD11</f>
        <v>0.75</v>
      </c>
      <c r="AJ11" s="78">
        <f t="shared" si="34"/>
        <v>0.75</v>
      </c>
      <c r="AK11" s="78">
        <f t="shared" si="9"/>
        <v>1</v>
      </c>
      <c r="AL11" s="567">
        <f>I11+O11+U11+AA11</f>
        <v>1</v>
      </c>
      <c r="AM11" s="567">
        <f>J11+P11+V11+AB11+AB12</f>
        <v>1</v>
      </c>
      <c r="AN11" s="567">
        <f>IFERROR(AM11/AL11, 0)</f>
        <v>1</v>
      </c>
      <c r="AO11" s="76"/>
      <c r="AP11" s="76"/>
      <c r="AQ11" s="76"/>
      <c r="AR11" s="76"/>
      <c r="AS11" s="76"/>
      <c r="AT11" s="76"/>
      <c r="AU11" s="76"/>
      <c r="AV11" s="76"/>
      <c r="AW11" s="76"/>
      <c r="AX11" s="76"/>
    </row>
    <row r="12" spans="1:50" ht="52.5" customHeight="1" x14ac:dyDescent="0.3">
      <c r="A12" s="524"/>
      <c r="B12" s="548"/>
      <c r="C12" s="524"/>
      <c r="D12" s="548"/>
      <c r="E12" s="552"/>
      <c r="F12" s="70">
        <v>2</v>
      </c>
      <c r="G12" s="373" t="s">
        <v>324</v>
      </c>
      <c r="H12" s="71">
        <f t="shared" ref="H12:H16" si="35">+L12+R12+X12+AD12</f>
        <v>0.25</v>
      </c>
      <c r="I12" s="524"/>
      <c r="J12" s="524"/>
      <c r="K12" s="524"/>
      <c r="L12" s="73">
        <v>0.125</v>
      </c>
      <c r="M12" s="73">
        <v>0.125</v>
      </c>
      <c r="N12" s="73">
        <f t="shared" si="2"/>
        <v>1</v>
      </c>
      <c r="O12" s="524"/>
      <c r="P12" s="524"/>
      <c r="Q12" s="524"/>
      <c r="R12" s="93">
        <v>0.125</v>
      </c>
      <c r="S12" s="93">
        <v>0.125</v>
      </c>
      <c r="T12" s="524"/>
      <c r="U12" s="524"/>
      <c r="V12" s="524"/>
      <c r="W12" s="524"/>
      <c r="X12" s="93">
        <v>0</v>
      </c>
      <c r="Y12" s="74"/>
      <c r="Z12" s="75">
        <f t="shared" si="6"/>
        <v>0</v>
      </c>
      <c r="AA12" s="524"/>
      <c r="AB12" s="524"/>
      <c r="AC12" s="524"/>
      <c r="AD12" s="93">
        <v>0</v>
      </c>
      <c r="AE12" s="73"/>
      <c r="AF12" s="75">
        <f t="shared" si="7"/>
        <v>0</v>
      </c>
      <c r="AG12" s="76"/>
      <c r="AH12" s="76"/>
      <c r="AI12" s="77">
        <f t="shared" ref="AI12:AJ12" si="36">L12+R12+X12+AD12</f>
        <v>0.25</v>
      </c>
      <c r="AJ12" s="78">
        <f t="shared" si="36"/>
        <v>0.25</v>
      </c>
      <c r="AK12" s="78">
        <f t="shared" si="9"/>
        <v>1</v>
      </c>
      <c r="AL12" s="524"/>
      <c r="AM12" s="524"/>
      <c r="AN12" s="524"/>
      <c r="AO12" s="76"/>
      <c r="AP12" s="76"/>
      <c r="AQ12" s="76"/>
      <c r="AR12" s="76"/>
      <c r="AS12" s="76"/>
      <c r="AT12" s="76"/>
      <c r="AU12" s="76"/>
      <c r="AV12" s="76"/>
      <c r="AW12" s="76"/>
      <c r="AX12" s="76"/>
    </row>
    <row r="13" spans="1:50" ht="52.5" customHeight="1" x14ac:dyDescent="0.3">
      <c r="A13" s="553">
        <v>4</v>
      </c>
      <c r="B13" s="559" t="s">
        <v>325</v>
      </c>
      <c r="C13" s="546" t="s">
        <v>326</v>
      </c>
      <c r="D13" s="547" t="s">
        <v>327</v>
      </c>
      <c r="E13" s="561">
        <f>+H13+H14</f>
        <v>1</v>
      </c>
      <c r="F13" s="82">
        <v>1</v>
      </c>
      <c r="G13" s="369" t="s">
        <v>328</v>
      </c>
      <c r="H13" s="84">
        <f t="shared" si="35"/>
        <v>0.8</v>
      </c>
      <c r="I13" s="573">
        <f t="shared" ref="I13:J13" si="37">+L13+L14</f>
        <v>0.81454482339668488</v>
      </c>
      <c r="J13" s="573">
        <f t="shared" si="37"/>
        <v>0.81454482339668488</v>
      </c>
      <c r="K13" s="573">
        <f>IFERROR(J13/I13,J13)</f>
        <v>1</v>
      </c>
      <c r="L13" s="85">
        <v>0.7145448233966849</v>
      </c>
      <c r="M13" s="85">
        <v>0.7145448233966849</v>
      </c>
      <c r="N13" s="573">
        <f t="shared" si="2"/>
        <v>1</v>
      </c>
      <c r="O13" s="573">
        <f t="shared" ref="O13:P13" si="38">+R13+R14</f>
        <v>0.18545517660331512</v>
      </c>
      <c r="P13" s="573">
        <f t="shared" si="38"/>
        <v>0.18545517660331512</v>
      </c>
      <c r="Q13" s="86">
        <f t="shared" ref="Q13:Q18" si="39">IFERROR(P13/O13,P13)</f>
        <v>1</v>
      </c>
      <c r="R13" s="86">
        <v>8.5455176603315114E-2</v>
      </c>
      <c r="S13" s="86">
        <v>8.5455176603315114E-2</v>
      </c>
      <c r="T13" s="86">
        <f t="shared" ref="T13:T18" si="40">IFERROR(S13/R13,S13)</f>
        <v>1</v>
      </c>
      <c r="U13" s="573">
        <f t="shared" ref="U13:V13" si="41">+X13+X14</f>
        <v>0</v>
      </c>
      <c r="V13" s="573">
        <f t="shared" si="41"/>
        <v>0</v>
      </c>
      <c r="W13" s="573">
        <f>IFERROR(V13/U13,V13)</f>
        <v>0</v>
      </c>
      <c r="X13" s="86">
        <v>0</v>
      </c>
      <c r="Y13" s="87"/>
      <c r="Z13" s="88">
        <f t="shared" si="6"/>
        <v>0</v>
      </c>
      <c r="AA13" s="573">
        <f t="shared" ref="AA13:AB13" si="42">+AD13+AD14</f>
        <v>0</v>
      </c>
      <c r="AB13" s="573">
        <f t="shared" si="42"/>
        <v>0</v>
      </c>
      <c r="AC13" s="573">
        <f>IFERROR(AB13/AA13,AB13)</f>
        <v>0</v>
      </c>
      <c r="AD13" s="86">
        <v>0</v>
      </c>
      <c r="AE13" s="86"/>
      <c r="AF13" s="88">
        <f t="shared" si="7"/>
        <v>0</v>
      </c>
      <c r="AG13" s="94"/>
      <c r="AH13" s="94"/>
      <c r="AI13" s="89">
        <f t="shared" ref="AI13:AJ13" si="43">L13+R13+X13+AD13</f>
        <v>0.8</v>
      </c>
      <c r="AJ13" s="90">
        <f t="shared" si="43"/>
        <v>0.8</v>
      </c>
      <c r="AK13" s="90">
        <f t="shared" si="9"/>
        <v>1</v>
      </c>
      <c r="AL13" s="568">
        <f t="shared" ref="AL13:AM13" si="44">I13+O13+U13+AA13</f>
        <v>1</v>
      </c>
      <c r="AM13" s="568">
        <f t="shared" si="44"/>
        <v>1</v>
      </c>
      <c r="AN13" s="568">
        <f>IFERROR(AM13/AL13, 0)</f>
        <v>1</v>
      </c>
      <c r="AO13" s="94"/>
      <c r="AP13" s="94"/>
      <c r="AQ13" s="94"/>
      <c r="AR13" s="94"/>
      <c r="AS13" s="94"/>
      <c r="AT13" s="94"/>
      <c r="AU13" s="94"/>
      <c r="AV13" s="94"/>
      <c r="AW13" s="94"/>
      <c r="AX13" s="94"/>
    </row>
    <row r="14" spans="1:50" ht="52.5" customHeight="1" x14ac:dyDescent="0.3">
      <c r="A14" s="554"/>
      <c r="B14" s="560"/>
      <c r="C14" s="524"/>
      <c r="D14" s="548"/>
      <c r="E14" s="552"/>
      <c r="F14" s="82">
        <v>2</v>
      </c>
      <c r="G14" s="369" t="s">
        <v>329</v>
      </c>
      <c r="H14" s="84">
        <f t="shared" si="35"/>
        <v>0.2</v>
      </c>
      <c r="I14" s="524"/>
      <c r="J14" s="524"/>
      <c r="K14" s="524"/>
      <c r="L14" s="91">
        <v>0.1</v>
      </c>
      <c r="M14" s="91">
        <v>0.1</v>
      </c>
      <c r="N14" s="524"/>
      <c r="O14" s="524"/>
      <c r="P14" s="524"/>
      <c r="Q14" s="86">
        <f t="shared" si="39"/>
        <v>0</v>
      </c>
      <c r="R14" s="86">
        <v>0.1</v>
      </c>
      <c r="S14" s="86">
        <v>0.1</v>
      </c>
      <c r="T14" s="86">
        <f t="shared" si="40"/>
        <v>1</v>
      </c>
      <c r="U14" s="524"/>
      <c r="V14" s="524"/>
      <c r="W14" s="524"/>
      <c r="X14" s="86">
        <v>0</v>
      </c>
      <c r="Y14" s="87"/>
      <c r="Z14" s="88">
        <f t="shared" si="6"/>
        <v>0</v>
      </c>
      <c r="AA14" s="524"/>
      <c r="AB14" s="524"/>
      <c r="AC14" s="524"/>
      <c r="AD14" s="86">
        <v>0</v>
      </c>
      <c r="AE14" s="86"/>
      <c r="AF14" s="88">
        <f t="shared" si="7"/>
        <v>0</v>
      </c>
      <c r="AG14" s="94"/>
      <c r="AH14" s="94"/>
      <c r="AI14" s="89">
        <f t="shared" ref="AI14:AJ14" si="45">L14+R14+X14+AD14</f>
        <v>0.2</v>
      </c>
      <c r="AJ14" s="90">
        <f t="shared" si="45"/>
        <v>0.2</v>
      </c>
      <c r="AK14" s="90">
        <f t="shared" si="9"/>
        <v>1</v>
      </c>
      <c r="AL14" s="524"/>
      <c r="AM14" s="524"/>
      <c r="AN14" s="524"/>
      <c r="AO14" s="94"/>
      <c r="AP14" s="94"/>
      <c r="AQ14" s="94"/>
      <c r="AR14" s="94"/>
      <c r="AS14" s="94"/>
      <c r="AT14" s="94"/>
      <c r="AU14" s="94"/>
      <c r="AV14" s="94"/>
      <c r="AW14" s="94"/>
      <c r="AX14" s="94"/>
    </row>
    <row r="15" spans="1:50" ht="52.5" customHeight="1" x14ac:dyDescent="0.3">
      <c r="A15" s="549">
        <v>5</v>
      </c>
      <c r="B15" s="550" t="s">
        <v>330</v>
      </c>
      <c r="C15" s="549" t="s">
        <v>331</v>
      </c>
      <c r="D15" s="550" t="s">
        <v>332</v>
      </c>
      <c r="E15" s="551">
        <f>+H15+H16</f>
        <v>0.85192844355098707</v>
      </c>
      <c r="F15" s="70">
        <v>1</v>
      </c>
      <c r="G15" s="373" t="s">
        <v>333</v>
      </c>
      <c r="H15" s="71">
        <f t="shared" si="35"/>
        <v>0.65192844355098711</v>
      </c>
      <c r="I15" s="574">
        <f t="shared" ref="I15:J15" si="46">L15+L16</f>
        <v>0.4496399974922749</v>
      </c>
      <c r="J15" s="574">
        <f t="shared" si="46"/>
        <v>0.4496399974922749</v>
      </c>
      <c r="K15" s="574">
        <f>IFERROR(J15/I15,J15)</f>
        <v>1</v>
      </c>
      <c r="L15" s="73">
        <v>0.34963999749227492</v>
      </c>
      <c r="M15" s="73">
        <v>0.34963999749227492</v>
      </c>
      <c r="N15" s="73">
        <f t="shared" ref="N15:N18" si="47">IFERROR(M15/L15,M15)</f>
        <v>1</v>
      </c>
      <c r="O15" s="574">
        <f t="shared" ref="O15:P15" si="48">R15+R16</f>
        <v>0.40228844605871217</v>
      </c>
      <c r="P15" s="92">
        <f t="shared" si="48"/>
        <v>0.40228844605871217</v>
      </c>
      <c r="Q15" s="92">
        <f t="shared" si="39"/>
        <v>1</v>
      </c>
      <c r="R15" s="73">
        <v>0.30228844605871219</v>
      </c>
      <c r="S15" s="73">
        <v>0.30228844605871219</v>
      </c>
      <c r="T15" s="73">
        <f t="shared" si="40"/>
        <v>1</v>
      </c>
      <c r="U15" s="72">
        <f t="shared" ref="U15:V15" si="49">X15+X16</f>
        <v>0</v>
      </c>
      <c r="V15" s="574">
        <f t="shared" si="49"/>
        <v>0</v>
      </c>
      <c r="W15" s="72">
        <f t="shared" ref="W15:W18" si="50">IFERROR(V15/U15,V15)</f>
        <v>0</v>
      </c>
      <c r="X15" s="73">
        <v>0</v>
      </c>
      <c r="Y15" s="74"/>
      <c r="Z15" s="75">
        <f t="shared" si="6"/>
        <v>0</v>
      </c>
      <c r="AA15" s="574">
        <f t="shared" ref="AA15:AB15" si="51">AD15+AD16</f>
        <v>0</v>
      </c>
      <c r="AB15" s="574">
        <f t="shared" si="51"/>
        <v>0</v>
      </c>
      <c r="AC15" s="574">
        <f>IFERROR(AB15/AA15,AB15)</f>
        <v>0</v>
      </c>
      <c r="AD15" s="73">
        <v>0</v>
      </c>
      <c r="AE15" s="73"/>
      <c r="AF15" s="75">
        <f t="shared" si="7"/>
        <v>0</v>
      </c>
      <c r="AG15" s="76"/>
      <c r="AH15" s="76"/>
      <c r="AI15" s="77">
        <f t="shared" ref="AI15:AJ15" si="52">L15+R15+X15+AD15</f>
        <v>0.65192844355098711</v>
      </c>
      <c r="AJ15" s="78">
        <f t="shared" si="52"/>
        <v>0.65192844355098711</v>
      </c>
      <c r="AK15" s="78">
        <f t="shared" si="9"/>
        <v>1</v>
      </c>
      <c r="AL15" s="567">
        <f t="shared" ref="AL15:AM15" si="53">I15+O15+U15+AA15</f>
        <v>0.85192844355098707</v>
      </c>
      <c r="AM15" s="567">
        <f t="shared" si="53"/>
        <v>0.85192844355098707</v>
      </c>
      <c r="AN15" s="567">
        <f>IFERROR(AM15/AL15, 0)</f>
        <v>1</v>
      </c>
      <c r="AO15" s="76"/>
      <c r="AP15" s="76"/>
      <c r="AQ15" s="76"/>
      <c r="AR15" s="76"/>
      <c r="AS15" s="76"/>
      <c r="AT15" s="76"/>
      <c r="AU15" s="76"/>
      <c r="AV15" s="76"/>
      <c r="AW15" s="76"/>
      <c r="AX15" s="76"/>
    </row>
    <row r="16" spans="1:50" ht="52.5" customHeight="1" x14ac:dyDescent="0.3">
      <c r="A16" s="555"/>
      <c r="B16" s="556"/>
      <c r="C16" s="524"/>
      <c r="D16" s="548"/>
      <c r="E16" s="552"/>
      <c r="F16" s="70">
        <v>2</v>
      </c>
      <c r="G16" s="373" t="s">
        <v>334</v>
      </c>
      <c r="H16" s="71">
        <f t="shared" si="35"/>
        <v>0.2</v>
      </c>
      <c r="I16" s="524"/>
      <c r="J16" s="524"/>
      <c r="K16" s="524"/>
      <c r="L16" s="73">
        <v>0.1</v>
      </c>
      <c r="M16" s="73">
        <v>0.1</v>
      </c>
      <c r="N16" s="73">
        <f t="shared" si="47"/>
        <v>1</v>
      </c>
      <c r="O16" s="524"/>
      <c r="P16" s="93"/>
      <c r="Q16" s="93">
        <f t="shared" si="39"/>
        <v>0</v>
      </c>
      <c r="R16" s="73">
        <v>0.1</v>
      </c>
      <c r="S16" s="73">
        <v>0.1</v>
      </c>
      <c r="T16" s="73">
        <f t="shared" si="40"/>
        <v>1</v>
      </c>
      <c r="U16" s="95"/>
      <c r="V16" s="524"/>
      <c r="W16" s="95">
        <f t="shared" si="50"/>
        <v>0</v>
      </c>
      <c r="X16" s="73">
        <v>0</v>
      </c>
      <c r="Y16" s="74"/>
      <c r="Z16" s="75">
        <f t="shared" si="6"/>
        <v>0</v>
      </c>
      <c r="AA16" s="524"/>
      <c r="AB16" s="524"/>
      <c r="AC16" s="524"/>
      <c r="AD16" s="73">
        <v>0</v>
      </c>
      <c r="AE16" s="73"/>
      <c r="AF16" s="75">
        <f t="shared" si="7"/>
        <v>0</v>
      </c>
      <c r="AG16" s="76"/>
      <c r="AH16" s="76"/>
      <c r="AI16" s="77">
        <f t="shared" ref="AI16:AJ16" si="54">L16+R16+X16+AD16</f>
        <v>0.2</v>
      </c>
      <c r="AJ16" s="78">
        <f t="shared" si="54"/>
        <v>0.2</v>
      </c>
      <c r="AK16" s="78">
        <f t="shared" si="9"/>
        <v>1</v>
      </c>
      <c r="AL16" s="524"/>
      <c r="AM16" s="524"/>
      <c r="AN16" s="524"/>
      <c r="AO16" s="76"/>
      <c r="AP16" s="76"/>
      <c r="AQ16" s="76"/>
      <c r="AR16" s="76"/>
      <c r="AS16" s="76"/>
      <c r="AT16" s="76"/>
      <c r="AU16" s="76"/>
      <c r="AV16" s="76"/>
      <c r="AW16" s="76"/>
      <c r="AX16" s="76"/>
    </row>
    <row r="17" spans="1:50" ht="52.5" customHeight="1" x14ac:dyDescent="0.3">
      <c r="A17" s="555"/>
      <c r="B17" s="556"/>
      <c r="C17" s="69" t="s">
        <v>335</v>
      </c>
      <c r="D17" s="368" t="s">
        <v>336</v>
      </c>
      <c r="E17" s="97">
        <f t="shared" ref="E17:E18" si="55">+H17</f>
        <v>0.1480715564490129</v>
      </c>
      <c r="F17" s="96">
        <v>3</v>
      </c>
      <c r="G17" s="368" t="s">
        <v>337</v>
      </c>
      <c r="H17" s="97">
        <f>+L17+R17+X17+AF17</f>
        <v>0.1480715564490129</v>
      </c>
      <c r="I17" s="72">
        <f t="shared" ref="I17:J17" si="56">L17</f>
        <v>0</v>
      </c>
      <c r="J17" s="72">
        <f t="shared" si="56"/>
        <v>0</v>
      </c>
      <c r="K17" s="72">
        <f t="shared" ref="K17:K18" si="57">IFERROR(J17/I17,J17)</f>
        <v>0</v>
      </c>
      <c r="L17" s="92">
        <v>0</v>
      </c>
      <c r="M17" s="92">
        <v>0</v>
      </c>
      <c r="N17" s="92">
        <f t="shared" si="47"/>
        <v>0</v>
      </c>
      <c r="O17" s="92">
        <f t="shared" ref="O17:P17" si="58">R17</f>
        <v>0.1480715564490129</v>
      </c>
      <c r="P17" s="92">
        <f t="shared" si="58"/>
        <v>0.1480715564490129</v>
      </c>
      <c r="Q17" s="92">
        <f t="shared" si="39"/>
        <v>1</v>
      </c>
      <c r="R17" s="92">
        <v>0.1480715564490129</v>
      </c>
      <c r="S17" s="92">
        <v>0.1480715564490129</v>
      </c>
      <c r="T17" s="72">
        <f t="shared" si="40"/>
        <v>1</v>
      </c>
      <c r="U17" s="72">
        <f t="shared" ref="U17:V17" si="59">X17</f>
        <v>0</v>
      </c>
      <c r="V17" s="92">
        <f t="shared" si="59"/>
        <v>0</v>
      </c>
      <c r="W17" s="72">
        <f t="shared" si="50"/>
        <v>0</v>
      </c>
      <c r="X17" s="72">
        <v>0</v>
      </c>
      <c r="Y17" s="98"/>
      <c r="Z17" s="99">
        <f t="shared" si="6"/>
        <v>0</v>
      </c>
      <c r="AA17" s="72">
        <f t="shared" ref="AA17:AB17" si="60">AD17</f>
        <v>0</v>
      </c>
      <c r="AB17" s="72">
        <f t="shared" si="60"/>
        <v>0</v>
      </c>
      <c r="AC17" s="72">
        <f t="shared" ref="AC17:AC18" si="61">IFERROR(AB17/AA17,AB17)</f>
        <v>0</v>
      </c>
      <c r="AD17" s="72">
        <v>0</v>
      </c>
      <c r="AE17" s="72"/>
      <c r="AF17" s="99">
        <f t="shared" si="7"/>
        <v>0</v>
      </c>
      <c r="AG17" s="76"/>
      <c r="AH17" s="76"/>
      <c r="AI17" s="77">
        <f t="shared" ref="AI17:AJ17" si="62">L17+R17+X17+AD17</f>
        <v>0.1480715564490129</v>
      </c>
      <c r="AJ17" s="78">
        <f t="shared" si="62"/>
        <v>0.1480715564490129</v>
      </c>
      <c r="AK17" s="78">
        <f t="shared" si="9"/>
        <v>1</v>
      </c>
      <c r="AL17" s="78">
        <f t="shared" ref="AL17:AM17" si="63">I17+O17+U17+AA17</f>
        <v>0.1480715564490129</v>
      </c>
      <c r="AM17" s="78">
        <f t="shared" si="63"/>
        <v>0.1480715564490129</v>
      </c>
      <c r="AN17" s="78">
        <f>IFERROR(AM17/AL17, 0)</f>
        <v>1</v>
      </c>
      <c r="AO17" s="76"/>
      <c r="AP17" s="76"/>
      <c r="AQ17" s="76"/>
      <c r="AR17" s="76"/>
      <c r="AS17" s="76"/>
      <c r="AT17" s="76"/>
      <c r="AU17" s="76"/>
      <c r="AV17" s="76"/>
      <c r="AW17" s="76"/>
      <c r="AX17" s="76"/>
    </row>
    <row r="18" spans="1:50" ht="72" customHeight="1" x14ac:dyDescent="0.3">
      <c r="A18" s="83">
        <v>6</v>
      </c>
      <c r="B18" s="369" t="s">
        <v>338</v>
      </c>
      <c r="C18" s="83" t="s">
        <v>339</v>
      </c>
      <c r="D18" s="369" t="s">
        <v>73</v>
      </c>
      <c r="E18" s="84">
        <f t="shared" si="55"/>
        <v>0</v>
      </c>
      <c r="F18" s="83">
        <v>1</v>
      </c>
      <c r="G18" s="369" t="s">
        <v>73</v>
      </c>
      <c r="H18" s="84">
        <f>+L18+R18+X18+AD18</f>
        <v>0</v>
      </c>
      <c r="I18" s="86">
        <f t="shared" ref="I18:J18" si="64">L18</f>
        <v>0</v>
      </c>
      <c r="J18" s="86">
        <f t="shared" si="64"/>
        <v>0</v>
      </c>
      <c r="K18" s="86">
        <f t="shared" si="57"/>
        <v>0</v>
      </c>
      <c r="L18" s="86">
        <v>0</v>
      </c>
      <c r="M18" s="86">
        <v>0</v>
      </c>
      <c r="N18" s="86">
        <f t="shared" si="47"/>
        <v>0</v>
      </c>
      <c r="O18" s="86">
        <f t="shared" ref="O18:P18" si="65">R18</f>
        <v>0</v>
      </c>
      <c r="P18" s="86">
        <f t="shared" si="65"/>
        <v>0</v>
      </c>
      <c r="Q18" s="86">
        <f t="shared" si="39"/>
        <v>0</v>
      </c>
      <c r="R18" s="86">
        <v>0</v>
      </c>
      <c r="S18" s="86">
        <v>0</v>
      </c>
      <c r="T18" s="86">
        <f t="shared" si="40"/>
        <v>0</v>
      </c>
      <c r="U18" s="86">
        <f t="shared" ref="U18:V18" si="66">X18</f>
        <v>0</v>
      </c>
      <c r="V18" s="86">
        <f t="shared" si="66"/>
        <v>0</v>
      </c>
      <c r="W18" s="86">
        <f t="shared" si="50"/>
        <v>0</v>
      </c>
      <c r="X18" s="86">
        <v>0</v>
      </c>
      <c r="Y18" s="86"/>
      <c r="Z18" s="88">
        <f t="shared" si="6"/>
        <v>0</v>
      </c>
      <c r="AA18" s="86">
        <f t="shared" ref="AA18:AB18" si="67">AD18</f>
        <v>0</v>
      </c>
      <c r="AB18" s="86">
        <f t="shared" si="67"/>
        <v>0</v>
      </c>
      <c r="AC18" s="86">
        <f t="shared" si="61"/>
        <v>0</v>
      </c>
      <c r="AD18" s="86">
        <v>0</v>
      </c>
      <c r="AE18" s="86"/>
      <c r="AF18" s="88">
        <f t="shared" si="7"/>
        <v>0</v>
      </c>
      <c r="AG18" s="76"/>
      <c r="AH18" s="76"/>
      <c r="AI18" s="89" t="s">
        <v>340</v>
      </c>
      <c r="AJ18" s="90" t="s">
        <v>340</v>
      </c>
      <c r="AK18" s="90" t="s">
        <v>340</v>
      </c>
      <c r="AL18" s="100" t="s">
        <v>340</v>
      </c>
      <c r="AM18" s="100" t="s">
        <v>340</v>
      </c>
      <c r="AN18" s="100" t="s">
        <v>340</v>
      </c>
      <c r="AO18" s="76"/>
      <c r="AP18" s="76"/>
      <c r="AQ18" s="76"/>
      <c r="AR18" s="76"/>
      <c r="AS18" s="76"/>
      <c r="AT18" s="76"/>
      <c r="AU18" s="76"/>
      <c r="AV18" s="76"/>
      <c r="AW18" s="76"/>
      <c r="AX18" s="76"/>
    </row>
    <row r="19" spans="1:50" ht="12.75" customHeight="1" x14ac:dyDescent="0.3">
      <c r="A19" s="76"/>
      <c r="B19" s="366"/>
      <c r="C19" s="76"/>
      <c r="D19" s="366"/>
      <c r="E19" s="377"/>
      <c r="F19" s="76"/>
      <c r="G19" s="366"/>
      <c r="H19" s="101"/>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76"/>
      <c r="AH19" s="76"/>
      <c r="AI19" s="103"/>
      <c r="AJ19" s="103"/>
      <c r="AK19" s="103"/>
      <c r="AL19" s="103"/>
      <c r="AM19" s="103"/>
      <c r="AN19" s="103"/>
      <c r="AO19" s="76"/>
      <c r="AP19" s="76"/>
      <c r="AQ19" s="76"/>
      <c r="AR19" s="76"/>
      <c r="AS19" s="76"/>
      <c r="AT19" s="76"/>
      <c r="AU19" s="76"/>
      <c r="AV19" s="76"/>
      <c r="AW19" s="76"/>
      <c r="AX19" s="76"/>
    </row>
    <row r="20" spans="1:50" ht="12.75" customHeight="1" x14ac:dyDescent="0.3">
      <c r="A20" s="76"/>
      <c r="B20" s="366"/>
      <c r="C20" s="76"/>
      <c r="D20" s="366"/>
      <c r="E20" s="377"/>
      <c r="F20" s="76"/>
      <c r="G20" s="366"/>
      <c r="H20" s="101"/>
      <c r="I20" s="102"/>
      <c r="J20" s="102"/>
      <c r="K20" s="102"/>
      <c r="L20" s="104"/>
      <c r="M20" s="104"/>
      <c r="N20" s="104"/>
      <c r="O20" s="102"/>
      <c r="P20" s="102"/>
      <c r="Q20" s="102"/>
      <c r="R20" s="102"/>
      <c r="S20" s="102"/>
      <c r="T20" s="102"/>
      <c r="U20" s="102"/>
      <c r="V20" s="102"/>
      <c r="W20" s="102"/>
      <c r="X20" s="102"/>
      <c r="Y20" s="102"/>
      <c r="Z20" s="102"/>
      <c r="AA20" s="102"/>
      <c r="AB20" s="102"/>
      <c r="AC20" s="102"/>
      <c r="AD20" s="102"/>
      <c r="AE20" s="102"/>
      <c r="AF20" s="102"/>
      <c r="AG20" s="76"/>
      <c r="AH20" s="76"/>
      <c r="AI20" s="103"/>
      <c r="AJ20" s="103"/>
      <c r="AK20" s="103"/>
      <c r="AL20" s="103"/>
      <c r="AM20" s="103"/>
      <c r="AN20" s="103"/>
      <c r="AO20" s="76"/>
      <c r="AP20" s="76"/>
      <c r="AQ20" s="76"/>
      <c r="AR20" s="76"/>
      <c r="AS20" s="76"/>
      <c r="AT20" s="76"/>
      <c r="AU20" s="76"/>
      <c r="AV20" s="76"/>
      <c r="AW20" s="76"/>
      <c r="AX20" s="76"/>
    </row>
    <row r="21" spans="1:50" ht="12.75" hidden="1" customHeight="1" x14ac:dyDescent="0.3">
      <c r="A21" s="76"/>
      <c r="B21" s="366"/>
      <c r="C21" s="76"/>
      <c r="D21" s="366"/>
      <c r="E21" s="377"/>
      <c r="F21" s="76"/>
      <c r="G21" s="366"/>
      <c r="H21" s="101"/>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76"/>
      <c r="AH21" s="76"/>
      <c r="AI21" s="105">
        <v>600</v>
      </c>
      <c r="AJ21" s="105">
        <v>100</v>
      </c>
      <c r="AK21" s="103"/>
      <c r="AL21" s="103"/>
      <c r="AM21" s="103"/>
      <c r="AN21" s="103"/>
      <c r="AO21" s="76"/>
      <c r="AP21" s="76"/>
      <c r="AQ21" s="76"/>
      <c r="AR21" s="76"/>
      <c r="AS21" s="76"/>
      <c r="AT21" s="76"/>
      <c r="AU21" s="76"/>
      <c r="AV21" s="76"/>
      <c r="AW21" s="76"/>
      <c r="AX21" s="76"/>
    </row>
    <row r="22" spans="1:50" ht="12.75" hidden="1" customHeight="1" x14ac:dyDescent="0.3">
      <c r="A22" s="76"/>
      <c r="B22" s="366"/>
      <c r="C22" s="76"/>
      <c r="D22" s="366"/>
      <c r="E22" s="377"/>
      <c r="F22" s="76"/>
      <c r="G22" s="366"/>
      <c r="H22" s="101"/>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76"/>
      <c r="AH22" s="76"/>
      <c r="AI22" s="105">
        <v>225.5</v>
      </c>
      <c r="AJ22" s="106">
        <f>+AI22*AJ21/AI21</f>
        <v>37.583333333333336</v>
      </c>
      <c r="AK22" s="103"/>
      <c r="AL22" s="103"/>
      <c r="AM22" s="103"/>
      <c r="AN22" s="103"/>
      <c r="AO22" s="76"/>
      <c r="AP22" s="76"/>
      <c r="AQ22" s="76"/>
      <c r="AR22" s="76"/>
      <c r="AS22" s="76"/>
      <c r="AT22" s="76"/>
      <c r="AU22" s="76"/>
      <c r="AV22" s="76"/>
      <c r="AW22" s="76"/>
      <c r="AX22" s="76"/>
    </row>
    <row r="23" spans="1:50" ht="12.75" hidden="1" customHeight="1" x14ac:dyDescent="0.3">
      <c r="A23" s="76"/>
      <c r="B23" s="366"/>
      <c r="C23" s="76"/>
      <c r="D23" s="366"/>
      <c r="E23" s="377"/>
      <c r="F23" s="76"/>
      <c r="G23" s="366"/>
      <c r="H23" s="101"/>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76"/>
      <c r="AH23" s="76"/>
      <c r="AI23" s="103"/>
      <c r="AJ23" s="103"/>
      <c r="AK23" s="103"/>
      <c r="AL23" s="103"/>
      <c r="AM23" s="103"/>
      <c r="AN23" s="103"/>
      <c r="AO23" s="76"/>
      <c r="AP23" s="76"/>
      <c r="AQ23" s="76"/>
      <c r="AR23" s="76"/>
      <c r="AS23" s="76"/>
      <c r="AT23" s="76"/>
      <c r="AU23" s="76"/>
      <c r="AV23" s="76"/>
      <c r="AW23" s="76"/>
      <c r="AX23" s="76"/>
    </row>
    <row r="24" spans="1:50" ht="12.75" hidden="1" customHeight="1" x14ac:dyDescent="0.3">
      <c r="A24" s="76"/>
      <c r="B24" s="366"/>
      <c r="C24" s="76"/>
      <c r="D24" s="366"/>
      <c r="E24" s="377"/>
      <c r="F24" s="76"/>
      <c r="G24" s="366"/>
      <c r="H24" s="101"/>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76"/>
      <c r="AH24" s="76"/>
      <c r="AI24" s="103"/>
      <c r="AJ24" s="103"/>
      <c r="AK24" s="103"/>
      <c r="AL24" s="103"/>
      <c r="AM24" s="103"/>
      <c r="AN24" s="103"/>
      <c r="AO24" s="76"/>
      <c r="AP24" s="76"/>
      <c r="AQ24" s="76"/>
      <c r="AR24" s="76"/>
      <c r="AS24" s="76"/>
      <c r="AT24" s="76"/>
      <c r="AU24" s="76"/>
      <c r="AV24" s="76"/>
      <c r="AW24" s="76"/>
      <c r="AX24" s="76"/>
    </row>
    <row r="25" spans="1:50" ht="12.75" hidden="1" customHeight="1" x14ac:dyDescent="0.3">
      <c r="A25" s="76"/>
      <c r="B25" s="366"/>
      <c r="C25" s="76"/>
      <c r="D25" s="366"/>
      <c r="E25" s="377"/>
      <c r="F25" s="76"/>
      <c r="G25" s="366"/>
      <c r="H25" s="101"/>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76"/>
      <c r="AH25" s="76"/>
      <c r="AI25" s="103"/>
      <c r="AJ25" s="103"/>
      <c r="AK25" s="103"/>
      <c r="AL25" s="103"/>
      <c r="AM25" s="103"/>
      <c r="AN25" s="103"/>
      <c r="AO25" s="76"/>
      <c r="AP25" s="76"/>
      <c r="AQ25" s="76"/>
      <c r="AR25" s="76"/>
      <c r="AS25" s="76"/>
      <c r="AT25" s="76"/>
      <c r="AU25" s="76"/>
      <c r="AV25" s="76"/>
      <c r="AW25" s="76"/>
      <c r="AX25" s="76"/>
    </row>
    <row r="26" spans="1:50" ht="12.75" hidden="1" customHeight="1" x14ac:dyDescent="0.3">
      <c r="A26" s="76"/>
      <c r="B26" s="366"/>
      <c r="C26" s="76"/>
      <c r="D26" s="366"/>
      <c r="E26" s="377"/>
      <c r="F26" s="76"/>
      <c r="G26" s="366"/>
      <c r="H26" s="101"/>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76"/>
      <c r="AH26" s="76"/>
      <c r="AI26" s="103"/>
      <c r="AJ26" s="103"/>
      <c r="AK26" s="103"/>
      <c r="AL26" s="103"/>
      <c r="AM26" s="103"/>
      <c r="AN26" s="103"/>
      <c r="AO26" s="76"/>
      <c r="AP26" s="76"/>
      <c r="AQ26" s="76"/>
      <c r="AR26" s="76"/>
      <c r="AS26" s="76"/>
      <c r="AT26" s="76"/>
      <c r="AU26" s="76"/>
      <c r="AV26" s="76"/>
      <c r="AW26" s="76"/>
      <c r="AX26" s="76"/>
    </row>
    <row r="27" spans="1:50" ht="12.75" hidden="1" customHeight="1" x14ac:dyDescent="0.3">
      <c r="A27" s="76"/>
      <c r="B27" s="366"/>
      <c r="C27" s="76"/>
      <c r="D27" s="366"/>
      <c r="E27" s="377"/>
      <c r="F27" s="76"/>
      <c r="G27" s="366"/>
      <c r="H27" s="101"/>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76"/>
      <c r="AH27" s="76"/>
      <c r="AI27" s="103"/>
      <c r="AJ27" s="103"/>
      <c r="AK27" s="103"/>
      <c r="AL27" s="103"/>
      <c r="AM27" s="103"/>
      <c r="AN27" s="103"/>
      <c r="AO27" s="76"/>
      <c r="AP27" s="76"/>
      <c r="AQ27" s="76"/>
      <c r="AR27" s="76"/>
      <c r="AS27" s="76"/>
      <c r="AT27" s="76"/>
      <c r="AU27" s="76"/>
      <c r="AV27" s="76"/>
      <c r="AW27" s="76"/>
      <c r="AX27" s="76"/>
    </row>
    <row r="28" spans="1:50" ht="12.75" hidden="1" customHeight="1" x14ac:dyDescent="0.3">
      <c r="A28" s="76"/>
      <c r="B28" s="366"/>
      <c r="C28" s="76"/>
      <c r="D28" s="366"/>
      <c r="E28" s="377"/>
      <c r="F28" s="76"/>
      <c r="G28" s="366"/>
      <c r="H28" s="101"/>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76"/>
      <c r="AH28" s="76"/>
      <c r="AI28" s="103"/>
      <c r="AJ28" s="103"/>
      <c r="AK28" s="103"/>
      <c r="AL28" s="103"/>
      <c r="AM28" s="103"/>
      <c r="AN28" s="103"/>
      <c r="AO28" s="76"/>
      <c r="AP28" s="76"/>
      <c r="AQ28" s="76"/>
      <c r="AR28" s="76"/>
      <c r="AS28" s="76"/>
      <c r="AT28" s="76"/>
      <c r="AU28" s="76"/>
      <c r="AV28" s="76"/>
      <c r="AW28" s="76"/>
      <c r="AX28" s="76"/>
    </row>
    <row r="29" spans="1:50" ht="12.75" hidden="1" customHeight="1" x14ac:dyDescent="0.3">
      <c r="A29" s="76"/>
      <c r="B29" s="366"/>
      <c r="C29" s="76"/>
      <c r="D29" s="366"/>
      <c r="E29" s="377"/>
      <c r="F29" s="76"/>
      <c r="G29" s="366"/>
      <c r="H29" s="101"/>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76"/>
      <c r="AH29" s="76"/>
      <c r="AI29" s="103"/>
      <c r="AJ29" s="103"/>
      <c r="AK29" s="103"/>
      <c r="AL29" s="103"/>
      <c r="AM29" s="103"/>
      <c r="AN29" s="103"/>
      <c r="AO29" s="76"/>
      <c r="AP29" s="76"/>
      <c r="AQ29" s="76"/>
      <c r="AR29" s="76"/>
      <c r="AS29" s="76"/>
      <c r="AT29" s="76"/>
      <c r="AU29" s="76"/>
      <c r="AV29" s="76"/>
      <c r="AW29" s="76"/>
      <c r="AX29" s="76"/>
    </row>
    <row r="30" spans="1:50" ht="12.75" hidden="1" customHeight="1" x14ac:dyDescent="0.3">
      <c r="A30" s="76"/>
      <c r="B30" s="366"/>
      <c r="C30" s="76"/>
      <c r="D30" s="366"/>
      <c r="E30" s="377"/>
      <c r="F30" s="76"/>
      <c r="G30" s="366"/>
      <c r="H30" s="101"/>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76"/>
      <c r="AH30" s="76"/>
      <c r="AI30" s="103"/>
      <c r="AJ30" s="103"/>
      <c r="AK30" s="103"/>
      <c r="AL30" s="103"/>
      <c r="AM30" s="103"/>
      <c r="AN30" s="103"/>
      <c r="AO30" s="76"/>
      <c r="AP30" s="76"/>
      <c r="AQ30" s="76"/>
      <c r="AR30" s="76"/>
      <c r="AS30" s="76"/>
      <c r="AT30" s="76"/>
      <c r="AU30" s="76"/>
      <c r="AV30" s="76"/>
      <c r="AW30" s="76"/>
      <c r="AX30" s="76"/>
    </row>
    <row r="31" spans="1:50" ht="12.75" hidden="1" customHeight="1" x14ac:dyDescent="0.3">
      <c r="A31" s="76"/>
      <c r="B31" s="366"/>
      <c r="C31" s="76"/>
      <c r="D31" s="366"/>
      <c r="E31" s="377"/>
      <c r="F31" s="76"/>
      <c r="G31" s="366"/>
      <c r="H31" s="101"/>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76"/>
      <c r="AH31" s="76"/>
      <c r="AI31" s="103"/>
      <c r="AJ31" s="103"/>
      <c r="AK31" s="103"/>
      <c r="AL31" s="103"/>
      <c r="AM31" s="103"/>
      <c r="AN31" s="103"/>
      <c r="AO31" s="76"/>
      <c r="AP31" s="76"/>
      <c r="AQ31" s="76"/>
      <c r="AR31" s="76"/>
      <c r="AS31" s="76"/>
      <c r="AT31" s="76"/>
      <c r="AU31" s="76"/>
      <c r="AV31" s="76"/>
      <c r="AW31" s="76"/>
      <c r="AX31" s="76"/>
    </row>
    <row r="32" spans="1:50" ht="12.75" hidden="1" customHeight="1" x14ac:dyDescent="0.3">
      <c r="A32" s="76"/>
      <c r="B32" s="366"/>
      <c r="C32" s="76"/>
      <c r="D32" s="366"/>
      <c r="E32" s="377"/>
      <c r="F32" s="76"/>
      <c r="G32" s="366"/>
      <c r="H32" s="101"/>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76"/>
      <c r="AH32" s="76"/>
      <c r="AI32" s="103"/>
      <c r="AJ32" s="103"/>
      <c r="AK32" s="103"/>
      <c r="AL32" s="103"/>
      <c r="AM32" s="103"/>
      <c r="AN32" s="103"/>
      <c r="AO32" s="76"/>
      <c r="AP32" s="76"/>
      <c r="AQ32" s="76"/>
      <c r="AR32" s="76"/>
      <c r="AS32" s="76"/>
      <c r="AT32" s="76"/>
      <c r="AU32" s="76"/>
      <c r="AV32" s="76"/>
      <c r="AW32" s="76"/>
      <c r="AX32" s="76"/>
    </row>
    <row r="33" spans="1:50" ht="12.75" hidden="1" customHeight="1" x14ac:dyDescent="0.3">
      <c r="A33" s="76"/>
      <c r="B33" s="366"/>
      <c r="C33" s="76"/>
      <c r="D33" s="366"/>
      <c r="E33" s="377"/>
      <c r="F33" s="76"/>
      <c r="G33" s="366"/>
      <c r="H33" s="101"/>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76"/>
      <c r="AH33" s="76"/>
      <c r="AI33" s="103"/>
      <c r="AJ33" s="103"/>
      <c r="AK33" s="103"/>
      <c r="AL33" s="103"/>
      <c r="AM33" s="103"/>
      <c r="AN33" s="103"/>
      <c r="AO33" s="76"/>
      <c r="AP33" s="76"/>
      <c r="AQ33" s="76"/>
      <c r="AR33" s="76"/>
      <c r="AS33" s="76"/>
      <c r="AT33" s="76"/>
      <c r="AU33" s="76"/>
      <c r="AV33" s="76"/>
      <c r="AW33" s="76"/>
      <c r="AX33" s="76"/>
    </row>
    <row r="34" spans="1:50" ht="12.75" hidden="1" customHeight="1" x14ac:dyDescent="0.3">
      <c r="A34" s="76"/>
      <c r="B34" s="366"/>
      <c r="C34" s="76"/>
      <c r="D34" s="366"/>
      <c r="E34" s="377"/>
      <c r="F34" s="76"/>
      <c r="G34" s="366"/>
      <c r="H34" s="101"/>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76"/>
      <c r="AH34" s="76"/>
      <c r="AI34" s="103"/>
      <c r="AJ34" s="103"/>
      <c r="AK34" s="103"/>
      <c r="AL34" s="103"/>
      <c r="AM34" s="103"/>
      <c r="AN34" s="103"/>
      <c r="AO34" s="76"/>
      <c r="AP34" s="76"/>
      <c r="AQ34" s="76"/>
      <c r="AR34" s="76"/>
      <c r="AS34" s="76"/>
      <c r="AT34" s="76"/>
      <c r="AU34" s="76"/>
      <c r="AV34" s="76"/>
      <c r="AW34" s="76"/>
      <c r="AX34" s="76"/>
    </row>
    <row r="35" spans="1:50" ht="12.75" hidden="1" customHeight="1" x14ac:dyDescent="0.3">
      <c r="A35" s="76"/>
      <c r="B35" s="366"/>
      <c r="C35" s="76"/>
      <c r="D35" s="366"/>
      <c r="E35" s="377"/>
      <c r="F35" s="76"/>
      <c r="G35" s="366"/>
      <c r="H35" s="101"/>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76"/>
      <c r="AH35" s="76"/>
      <c r="AI35" s="103"/>
      <c r="AJ35" s="103"/>
      <c r="AK35" s="103"/>
      <c r="AL35" s="103"/>
      <c r="AM35" s="103"/>
      <c r="AN35" s="103"/>
      <c r="AO35" s="76"/>
      <c r="AP35" s="76"/>
      <c r="AQ35" s="76"/>
      <c r="AR35" s="76"/>
      <c r="AS35" s="76"/>
      <c r="AT35" s="76"/>
      <c r="AU35" s="76"/>
      <c r="AV35" s="76"/>
      <c r="AW35" s="76"/>
      <c r="AX35" s="76"/>
    </row>
    <row r="36" spans="1:50" ht="12.75" hidden="1" customHeight="1" x14ac:dyDescent="0.3">
      <c r="A36" s="76"/>
      <c r="B36" s="366"/>
      <c r="C36" s="76"/>
      <c r="D36" s="366"/>
      <c r="E36" s="377"/>
      <c r="F36" s="76"/>
      <c r="G36" s="366"/>
      <c r="H36" s="101"/>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76"/>
      <c r="AH36" s="76"/>
      <c r="AI36" s="103"/>
      <c r="AJ36" s="103"/>
      <c r="AK36" s="103"/>
      <c r="AL36" s="103"/>
      <c r="AM36" s="103"/>
      <c r="AN36" s="103"/>
      <c r="AO36" s="76"/>
      <c r="AP36" s="76"/>
      <c r="AQ36" s="76"/>
      <c r="AR36" s="76"/>
      <c r="AS36" s="76"/>
      <c r="AT36" s="76"/>
      <c r="AU36" s="76"/>
      <c r="AV36" s="76"/>
      <c r="AW36" s="76"/>
      <c r="AX36" s="76"/>
    </row>
    <row r="37" spans="1:50" ht="12.75" hidden="1" customHeight="1" x14ac:dyDescent="0.3">
      <c r="A37" s="76"/>
      <c r="B37" s="366"/>
      <c r="C37" s="76"/>
      <c r="D37" s="366"/>
      <c r="E37" s="377"/>
      <c r="F37" s="76"/>
      <c r="G37" s="366"/>
      <c r="H37" s="101"/>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76"/>
      <c r="AH37" s="76"/>
      <c r="AI37" s="103"/>
      <c r="AJ37" s="103"/>
      <c r="AK37" s="103"/>
      <c r="AL37" s="103"/>
      <c r="AM37" s="103"/>
      <c r="AN37" s="103"/>
      <c r="AO37" s="76"/>
      <c r="AP37" s="76"/>
      <c r="AQ37" s="76"/>
      <c r="AR37" s="76"/>
      <c r="AS37" s="76"/>
      <c r="AT37" s="76"/>
      <c r="AU37" s="76"/>
      <c r="AV37" s="76"/>
      <c r="AW37" s="76"/>
      <c r="AX37" s="76"/>
    </row>
    <row r="38" spans="1:50" ht="12.75" hidden="1" customHeight="1" x14ac:dyDescent="0.3">
      <c r="A38" s="76"/>
      <c r="B38" s="366"/>
      <c r="C38" s="76"/>
      <c r="D38" s="366"/>
      <c r="E38" s="377"/>
      <c r="F38" s="76"/>
      <c r="G38" s="366"/>
      <c r="H38" s="101"/>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76"/>
      <c r="AH38" s="76"/>
      <c r="AI38" s="103"/>
      <c r="AJ38" s="103"/>
      <c r="AK38" s="103"/>
      <c r="AL38" s="103"/>
      <c r="AM38" s="103"/>
      <c r="AN38" s="103"/>
      <c r="AO38" s="76"/>
      <c r="AP38" s="76"/>
      <c r="AQ38" s="76"/>
      <c r="AR38" s="76"/>
      <c r="AS38" s="76"/>
      <c r="AT38" s="76"/>
      <c r="AU38" s="76"/>
      <c r="AV38" s="76"/>
      <c r="AW38" s="76"/>
      <c r="AX38" s="76"/>
    </row>
    <row r="39" spans="1:50" ht="12.75" hidden="1" customHeight="1" x14ac:dyDescent="0.3">
      <c r="A39" s="76"/>
      <c r="B39" s="366"/>
      <c r="C39" s="76"/>
      <c r="D39" s="366"/>
      <c r="E39" s="377"/>
      <c r="F39" s="76"/>
      <c r="G39" s="366"/>
      <c r="H39" s="101"/>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76"/>
      <c r="AH39" s="76"/>
      <c r="AI39" s="103"/>
      <c r="AJ39" s="103"/>
      <c r="AK39" s="103"/>
      <c r="AL39" s="103"/>
      <c r="AM39" s="103"/>
      <c r="AN39" s="103"/>
      <c r="AO39" s="76"/>
      <c r="AP39" s="76"/>
      <c r="AQ39" s="76"/>
      <c r="AR39" s="76"/>
      <c r="AS39" s="76"/>
      <c r="AT39" s="76"/>
      <c r="AU39" s="76"/>
      <c r="AV39" s="76"/>
      <c r="AW39" s="76"/>
      <c r="AX39" s="76"/>
    </row>
    <row r="40" spans="1:50" ht="12.75" hidden="1" customHeight="1" x14ac:dyDescent="0.3">
      <c r="A40" s="76"/>
      <c r="B40" s="366"/>
      <c r="C40" s="76"/>
      <c r="D40" s="366"/>
      <c r="E40" s="377"/>
      <c r="F40" s="76"/>
      <c r="G40" s="366"/>
      <c r="H40" s="101"/>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76"/>
      <c r="AH40" s="76"/>
      <c r="AI40" s="103"/>
      <c r="AJ40" s="103"/>
      <c r="AK40" s="103"/>
      <c r="AL40" s="103"/>
      <c r="AM40" s="103"/>
      <c r="AN40" s="103"/>
      <c r="AO40" s="76"/>
      <c r="AP40" s="76"/>
      <c r="AQ40" s="76"/>
      <c r="AR40" s="76"/>
      <c r="AS40" s="76"/>
      <c r="AT40" s="76"/>
      <c r="AU40" s="76"/>
      <c r="AV40" s="76"/>
      <c r="AW40" s="76"/>
      <c r="AX40" s="76"/>
    </row>
    <row r="41" spans="1:50" ht="12.75" hidden="1" customHeight="1" x14ac:dyDescent="0.3">
      <c r="A41" s="76"/>
      <c r="B41" s="366"/>
      <c r="C41" s="76"/>
      <c r="D41" s="366"/>
      <c r="E41" s="377"/>
      <c r="F41" s="76"/>
      <c r="G41" s="366"/>
      <c r="H41" s="101"/>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76"/>
      <c r="AH41" s="76"/>
      <c r="AI41" s="103"/>
      <c r="AJ41" s="103"/>
      <c r="AK41" s="103"/>
      <c r="AL41" s="103"/>
      <c r="AM41" s="103"/>
      <c r="AN41" s="103"/>
      <c r="AO41" s="76"/>
      <c r="AP41" s="76"/>
      <c r="AQ41" s="76"/>
      <c r="AR41" s="76"/>
      <c r="AS41" s="76"/>
      <c r="AT41" s="76"/>
      <c r="AU41" s="76"/>
      <c r="AV41" s="76"/>
      <c r="AW41" s="76"/>
      <c r="AX41" s="76"/>
    </row>
    <row r="42" spans="1:50" ht="12.75" hidden="1" customHeight="1" x14ac:dyDescent="0.3">
      <c r="A42" s="76"/>
      <c r="B42" s="366"/>
      <c r="C42" s="76"/>
      <c r="D42" s="366"/>
      <c r="E42" s="377"/>
      <c r="F42" s="76"/>
      <c r="G42" s="366"/>
      <c r="H42" s="101"/>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76"/>
      <c r="AH42" s="76"/>
      <c r="AI42" s="103"/>
      <c r="AJ42" s="103"/>
      <c r="AK42" s="103"/>
      <c r="AL42" s="103"/>
      <c r="AM42" s="103"/>
      <c r="AN42" s="103"/>
      <c r="AO42" s="76"/>
      <c r="AP42" s="76"/>
      <c r="AQ42" s="76"/>
      <c r="AR42" s="76"/>
      <c r="AS42" s="76"/>
      <c r="AT42" s="76"/>
      <c r="AU42" s="76"/>
      <c r="AV42" s="76"/>
      <c r="AW42" s="76"/>
      <c r="AX42" s="76"/>
    </row>
    <row r="43" spans="1:50" ht="12.75" hidden="1" customHeight="1" x14ac:dyDescent="0.3">
      <c r="A43" s="76"/>
      <c r="B43" s="366"/>
      <c r="C43" s="76"/>
      <c r="D43" s="366"/>
      <c r="E43" s="377"/>
      <c r="F43" s="76"/>
      <c r="G43" s="366"/>
      <c r="H43" s="101"/>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76"/>
      <c r="AH43" s="76"/>
      <c r="AI43" s="103"/>
      <c r="AJ43" s="103"/>
      <c r="AK43" s="103"/>
      <c r="AL43" s="103"/>
      <c r="AM43" s="103"/>
      <c r="AN43" s="103"/>
      <c r="AO43" s="76"/>
      <c r="AP43" s="76"/>
      <c r="AQ43" s="76"/>
      <c r="AR43" s="76"/>
      <c r="AS43" s="76"/>
      <c r="AT43" s="76"/>
      <c r="AU43" s="76"/>
      <c r="AV43" s="76"/>
      <c r="AW43" s="76"/>
      <c r="AX43" s="76"/>
    </row>
    <row r="44" spans="1:50" ht="12.75" hidden="1" customHeight="1" x14ac:dyDescent="0.3">
      <c r="A44" s="76"/>
      <c r="B44" s="366"/>
      <c r="C44" s="76"/>
      <c r="D44" s="366"/>
      <c r="E44" s="377"/>
      <c r="F44" s="76"/>
      <c r="G44" s="366"/>
      <c r="H44" s="101"/>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76"/>
      <c r="AH44" s="76"/>
      <c r="AI44" s="103"/>
      <c r="AJ44" s="103"/>
      <c r="AK44" s="103"/>
      <c r="AL44" s="103"/>
      <c r="AM44" s="103"/>
      <c r="AN44" s="103"/>
      <c r="AO44" s="76"/>
      <c r="AP44" s="76"/>
      <c r="AQ44" s="76"/>
      <c r="AR44" s="76"/>
      <c r="AS44" s="76"/>
      <c r="AT44" s="76"/>
      <c r="AU44" s="76"/>
      <c r="AV44" s="76"/>
      <c r="AW44" s="76"/>
      <c r="AX44" s="76"/>
    </row>
    <row r="45" spans="1:50" ht="12.75" hidden="1" customHeight="1" x14ac:dyDescent="0.3">
      <c r="A45" s="76"/>
      <c r="B45" s="366"/>
      <c r="C45" s="76"/>
      <c r="D45" s="366"/>
      <c r="E45" s="377"/>
      <c r="F45" s="76"/>
      <c r="G45" s="366"/>
      <c r="H45" s="101"/>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76"/>
      <c r="AH45" s="76"/>
      <c r="AI45" s="103"/>
      <c r="AJ45" s="103"/>
      <c r="AK45" s="103"/>
      <c r="AL45" s="103"/>
      <c r="AM45" s="103"/>
      <c r="AN45" s="103"/>
      <c r="AO45" s="76"/>
      <c r="AP45" s="76"/>
      <c r="AQ45" s="76"/>
      <c r="AR45" s="76"/>
      <c r="AS45" s="76"/>
      <c r="AT45" s="76"/>
      <c r="AU45" s="76"/>
      <c r="AV45" s="76"/>
      <c r="AW45" s="76"/>
      <c r="AX45" s="76"/>
    </row>
    <row r="46" spans="1:50" ht="12.75" hidden="1" customHeight="1" x14ac:dyDescent="0.3">
      <c r="A46" s="76"/>
      <c r="B46" s="366"/>
      <c r="C46" s="76"/>
      <c r="D46" s="366"/>
      <c r="E46" s="377"/>
      <c r="F46" s="76"/>
      <c r="G46" s="366"/>
      <c r="H46" s="101"/>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76"/>
      <c r="AH46" s="76"/>
      <c r="AI46" s="103"/>
      <c r="AJ46" s="103"/>
      <c r="AK46" s="103"/>
      <c r="AL46" s="103"/>
      <c r="AM46" s="103"/>
      <c r="AN46" s="103"/>
      <c r="AO46" s="76"/>
      <c r="AP46" s="76"/>
      <c r="AQ46" s="76"/>
      <c r="AR46" s="76"/>
      <c r="AS46" s="76"/>
      <c r="AT46" s="76"/>
      <c r="AU46" s="76"/>
      <c r="AV46" s="76"/>
      <c r="AW46" s="76"/>
      <c r="AX46" s="76"/>
    </row>
    <row r="47" spans="1:50" ht="12.75" hidden="1" customHeight="1" x14ac:dyDescent="0.3">
      <c r="A47" s="76"/>
      <c r="B47" s="366"/>
      <c r="C47" s="76"/>
      <c r="D47" s="366"/>
      <c r="E47" s="377"/>
      <c r="F47" s="76"/>
      <c r="G47" s="366"/>
      <c r="H47" s="101"/>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76"/>
      <c r="AH47" s="76"/>
      <c r="AI47" s="103"/>
      <c r="AJ47" s="103"/>
      <c r="AK47" s="103"/>
      <c r="AL47" s="103"/>
      <c r="AM47" s="103"/>
      <c r="AN47" s="103"/>
      <c r="AO47" s="76"/>
      <c r="AP47" s="76"/>
      <c r="AQ47" s="76"/>
      <c r="AR47" s="76"/>
      <c r="AS47" s="76"/>
      <c r="AT47" s="76"/>
      <c r="AU47" s="76"/>
      <c r="AV47" s="76"/>
      <c r="AW47" s="76"/>
      <c r="AX47" s="76"/>
    </row>
    <row r="48" spans="1:50" ht="12.75" hidden="1" customHeight="1" x14ac:dyDescent="0.3">
      <c r="A48" s="76"/>
      <c r="B48" s="366"/>
      <c r="C48" s="76"/>
      <c r="D48" s="366"/>
      <c r="E48" s="377"/>
      <c r="F48" s="76"/>
      <c r="G48" s="366"/>
      <c r="H48" s="101"/>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76"/>
      <c r="AH48" s="76"/>
      <c r="AI48" s="103"/>
      <c r="AJ48" s="103"/>
      <c r="AK48" s="103"/>
      <c r="AL48" s="103"/>
      <c r="AM48" s="103"/>
      <c r="AN48" s="103"/>
      <c r="AO48" s="76"/>
      <c r="AP48" s="76"/>
      <c r="AQ48" s="76"/>
      <c r="AR48" s="76"/>
      <c r="AS48" s="76"/>
      <c r="AT48" s="76"/>
      <c r="AU48" s="76"/>
      <c r="AV48" s="76"/>
      <c r="AW48" s="76"/>
      <c r="AX48" s="76"/>
    </row>
    <row r="49" spans="1:50" ht="12.75" hidden="1" customHeight="1" x14ac:dyDescent="0.3">
      <c r="A49" s="76"/>
      <c r="B49" s="366"/>
      <c r="C49" s="76"/>
      <c r="D49" s="366"/>
      <c r="E49" s="377"/>
      <c r="F49" s="76"/>
      <c r="G49" s="366"/>
      <c r="H49" s="101"/>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76"/>
      <c r="AH49" s="76"/>
      <c r="AI49" s="103"/>
      <c r="AJ49" s="103"/>
      <c r="AK49" s="103"/>
      <c r="AL49" s="103"/>
      <c r="AM49" s="103"/>
      <c r="AN49" s="103"/>
      <c r="AO49" s="76"/>
      <c r="AP49" s="76"/>
      <c r="AQ49" s="76"/>
      <c r="AR49" s="76"/>
      <c r="AS49" s="76"/>
      <c r="AT49" s="76"/>
      <c r="AU49" s="76"/>
      <c r="AV49" s="76"/>
      <c r="AW49" s="76"/>
      <c r="AX49" s="76"/>
    </row>
    <row r="50" spans="1:50" ht="12.75" hidden="1" customHeight="1" x14ac:dyDescent="0.3">
      <c r="A50" s="76"/>
      <c r="B50" s="366"/>
      <c r="C50" s="76"/>
      <c r="D50" s="366"/>
      <c r="E50" s="377"/>
      <c r="F50" s="76"/>
      <c r="G50" s="366"/>
      <c r="H50" s="101"/>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76"/>
      <c r="AH50" s="76"/>
      <c r="AI50" s="103"/>
      <c r="AJ50" s="103"/>
      <c r="AK50" s="103"/>
      <c r="AL50" s="103"/>
      <c r="AM50" s="103"/>
      <c r="AN50" s="103"/>
      <c r="AO50" s="76"/>
      <c r="AP50" s="76"/>
      <c r="AQ50" s="76"/>
      <c r="AR50" s="76"/>
      <c r="AS50" s="76"/>
      <c r="AT50" s="76"/>
      <c r="AU50" s="76"/>
      <c r="AV50" s="76"/>
      <c r="AW50" s="76"/>
      <c r="AX50" s="76"/>
    </row>
    <row r="51" spans="1:50" ht="12.75" hidden="1" customHeight="1" x14ac:dyDescent="0.3">
      <c r="A51" s="76"/>
      <c r="B51" s="366"/>
      <c r="C51" s="76"/>
      <c r="D51" s="366"/>
      <c r="E51" s="377"/>
      <c r="F51" s="76"/>
      <c r="G51" s="366"/>
      <c r="H51" s="101"/>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76"/>
      <c r="AH51" s="76"/>
      <c r="AI51" s="103"/>
      <c r="AJ51" s="103"/>
      <c r="AK51" s="103"/>
      <c r="AL51" s="103"/>
      <c r="AM51" s="103"/>
      <c r="AN51" s="103"/>
      <c r="AO51" s="76"/>
      <c r="AP51" s="76"/>
      <c r="AQ51" s="76"/>
      <c r="AR51" s="76"/>
      <c r="AS51" s="76"/>
      <c r="AT51" s="76"/>
      <c r="AU51" s="76"/>
      <c r="AV51" s="76"/>
      <c r="AW51" s="76"/>
      <c r="AX51" s="76"/>
    </row>
    <row r="52" spans="1:50" ht="12.75" hidden="1" customHeight="1" x14ac:dyDescent="0.3">
      <c r="A52" s="76"/>
      <c r="B52" s="366"/>
      <c r="C52" s="76"/>
      <c r="D52" s="366"/>
      <c r="E52" s="377"/>
      <c r="F52" s="76"/>
      <c r="G52" s="366"/>
      <c r="H52" s="101"/>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76"/>
      <c r="AH52" s="76"/>
      <c r="AI52" s="103"/>
      <c r="AJ52" s="103"/>
      <c r="AK52" s="103"/>
      <c r="AL52" s="103"/>
      <c r="AM52" s="103"/>
      <c r="AN52" s="103"/>
      <c r="AO52" s="76"/>
      <c r="AP52" s="76"/>
      <c r="AQ52" s="76"/>
      <c r="AR52" s="76"/>
      <c r="AS52" s="76"/>
      <c r="AT52" s="76"/>
      <c r="AU52" s="76"/>
      <c r="AV52" s="76"/>
      <c r="AW52" s="76"/>
      <c r="AX52" s="76"/>
    </row>
    <row r="53" spans="1:50" ht="12.75" hidden="1" customHeight="1" x14ac:dyDescent="0.3">
      <c r="A53" s="76"/>
      <c r="B53" s="366"/>
      <c r="C53" s="76"/>
      <c r="D53" s="366"/>
      <c r="E53" s="377"/>
      <c r="F53" s="76"/>
      <c r="G53" s="366"/>
      <c r="H53" s="101"/>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76"/>
      <c r="AH53" s="76"/>
      <c r="AI53" s="103"/>
      <c r="AJ53" s="103"/>
      <c r="AK53" s="103"/>
      <c r="AL53" s="103"/>
      <c r="AM53" s="103"/>
      <c r="AN53" s="103"/>
      <c r="AO53" s="76"/>
      <c r="AP53" s="76"/>
      <c r="AQ53" s="76"/>
      <c r="AR53" s="76"/>
      <c r="AS53" s="76"/>
      <c r="AT53" s="76"/>
      <c r="AU53" s="76"/>
      <c r="AV53" s="76"/>
      <c r="AW53" s="76"/>
      <c r="AX53" s="76"/>
    </row>
    <row r="54" spans="1:50" ht="12.75" hidden="1" customHeight="1" x14ac:dyDescent="0.3">
      <c r="A54" s="76"/>
      <c r="B54" s="366"/>
      <c r="C54" s="76"/>
      <c r="D54" s="366"/>
      <c r="E54" s="377"/>
      <c r="F54" s="76"/>
      <c r="G54" s="366"/>
      <c r="H54" s="101"/>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76"/>
      <c r="AH54" s="76"/>
      <c r="AI54" s="103"/>
      <c r="AJ54" s="103"/>
      <c r="AK54" s="103"/>
      <c r="AL54" s="103"/>
      <c r="AM54" s="103"/>
      <c r="AN54" s="103"/>
      <c r="AO54" s="76"/>
      <c r="AP54" s="76"/>
      <c r="AQ54" s="76"/>
      <c r="AR54" s="76"/>
      <c r="AS54" s="76"/>
      <c r="AT54" s="76"/>
      <c r="AU54" s="76"/>
      <c r="AV54" s="76"/>
      <c r="AW54" s="76"/>
      <c r="AX54" s="76"/>
    </row>
    <row r="55" spans="1:50" ht="12.75" hidden="1" customHeight="1" x14ac:dyDescent="0.3">
      <c r="A55" s="76"/>
      <c r="B55" s="366"/>
      <c r="C55" s="76"/>
      <c r="D55" s="366"/>
      <c r="E55" s="377"/>
      <c r="F55" s="76"/>
      <c r="G55" s="366"/>
      <c r="H55" s="101"/>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76"/>
      <c r="AH55" s="76"/>
      <c r="AI55" s="103"/>
      <c r="AJ55" s="103"/>
      <c r="AK55" s="103"/>
      <c r="AL55" s="103"/>
      <c r="AM55" s="103"/>
      <c r="AN55" s="103"/>
      <c r="AO55" s="76"/>
      <c r="AP55" s="76"/>
      <c r="AQ55" s="76"/>
      <c r="AR55" s="76"/>
      <c r="AS55" s="76"/>
      <c r="AT55" s="76"/>
      <c r="AU55" s="76"/>
      <c r="AV55" s="76"/>
      <c r="AW55" s="76"/>
      <c r="AX55" s="76"/>
    </row>
    <row r="56" spans="1:50" ht="12.75" hidden="1" customHeight="1" x14ac:dyDescent="0.3">
      <c r="A56" s="76"/>
      <c r="B56" s="366"/>
      <c r="C56" s="76"/>
      <c r="D56" s="366"/>
      <c r="E56" s="377"/>
      <c r="F56" s="76"/>
      <c r="G56" s="366"/>
      <c r="H56" s="101"/>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76"/>
      <c r="AH56" s="76"/>
      <c r="AI56" s="103"/>
      <c r="AJ56" s="103"/>
      <c r="AK56" s="103"/>
      <c r="AL56" s="103"/>
      <c r="AM56" s="103"/>
      <c r="AN56" s="103"/>
      <c r="AO56" s="76"/>
      <c r="AP56" s="76"/>
      <c r="AQ56" s="76"/>
      <c r="AR56" s="76"/>
      <c r="AS56" s="76"/>
      <c r="AT56" s="76"/>
      <c r="AU56" s="76"/>
      <c r="AV56" s="76"/>
      <c r="AW56" s="76"/>
      <c r="AX56" s="76"/>
    </row>
    <row r="57" spans="1:50" ht="12.75" hidden="1" customHeight="1" x14ac:dyDescent="0.3">
      <c r="A57" s="76"/>
      <c r="B57" s="366"/>
      <c r="C57" s="76"/>
      <c r="D57" s="366"/>
      <c r="E57" s="377"/>
      <c r="F57" s="76"/>
      <c r="G57" s="366"/>
      <c r="H57" s="101"/>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76"/>
      <c r="AH57" s="76"/>
      <c r="AI57" s="103"/>
      <c r="AJ57" s="103"/>
      <c r="AK57" s="103"/>
      <c r="AL57" s="103"/>
      <c r="AM57" s="103"/>
      <c r="AN57" s="103"/>
      <c r="AO57" s="76"/>
      <c r="AP57" s="76"/>
      <c r="AQ57" s="76"/>
      <c r="AR57" s="76"/>
      <c r="AS57" s="76"/>
      <c r="AT57" s="76"/>
      <c r="AU57" s="76"/>
      <c r="AV57" s="76"/>
      <c r="AW57" s="76"/>
      <c r="AX57" s="76"/>
    </row>
    <row r="58" spans="1:50" ht="12.75" hidden="1" customHeight="1" x14ac:dyDescent="0.3">
      <c r="A58" s="76"/>
      <c r="B58" s="366"/>
      <c r="C58" s="76"/>
      <c r="D58" s="366"/>
      <c r="E58" s="377"/>
      <c r="F58" s="76"/>
      <c r="G58" s="366"/>
      <c r="H58" s="101"/>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76"/>
      <c r="AH58" s="76"/>
      <c r="AI58" s="103"/>
      <c r="AJ58" s="103"/>
      <c r="AK58" s="103"/>
      <c r="AL58" s="103"/>
      <c r="AM58" s="103"/>
      <c r="AN58" s="103"/>
      <c r="AO58" s="76"/>
      <c r="AP58" s="76"/>
      <c r="AQ58" s="76"/>
      <c r="AR58" s="76"/>
      <c r="AS58" s="76"/>
      <c r="AT58" s="76"/>
      <c r="AU58" s="76"/>
      <c r="AV58" s="76"/>
      <c r="AW58" s="76"/>
      <c r="AX58" s="76"/>
    </row>
    <row r="59" spans="1:50" ht="12.75" hidden="1" customHeight="1" x14ac:dyDescent="0.3">
      <c r="A59" s="76"/>
      <c r="B59" s="366"/>
      <c r="C59" s="76"/>
      <c r="D59" s="366"/>
      <c r="E59" s="377"/>
      <c r="F59" s="76"/>
      <c r="G59" s="366"/>
      <c r="H59" s="101"/>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76"/>
      <c r="AH59" s="76"/>
      <c r="AI59" s="103"/>
      <c r="AJ59" s="103"/>
      <c r="AK59" s="103"/>
      <c r="AL59" s="103"/>
      <c r="AM59" s="103"/>
      <c r="AN59" s="103"/>
      <c r="AO59" s="76"/>
      <c r="AP59" s="76"/>
      <c r="AQ59" s="76"/>
      <c r="AR59" s="76"/>
      <c r="AS59" s="76"/>
      <c r="AT59" s="76"/>
      <c r="AU59" s="76"/>
      <c r="AV59" s="76"/>
      <c r="AW59" s="76"/>
      <c r="AX59" s="76"/>
    </row>
    <row r="60" spans="1:50" ht="12.75" hidden="1" customHeight="1" x14ac:dyDescent="0.3">
      <c r="A60" s="76"/>
      <c r="B60" s="366"/>
      <c r="C60" s="76"/>
      <c r="D60" s="366"/>
      <c r="E60" s="377"/>
      <c r="F60" s="76"/>
      <c r="G60" s="366"/>
      <c r="H60" s="101"/>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76"/>
      <c r="AH60" s="76"/>
      <c r="AI60" s="103"/>
      <c r="AJ60" s="103"/>
      <c r="AK60" s="103"/>
      <c r="AL60" s="103"/>
      <c r="AM60" s="103"/>
      <c r="AN60" s="103"/>
      <c r="AO60" s="76"/>
      <c r="AP60" s="76"/>
      <c r="AQ60" s="76"/>
      <c r="AR60" s="76"/>
      <c r="AS60" s="76"/>
      <c r="AT60" s="76"/>
      <c r="AU60" s="76"/>
      <c r="AV60" s="76"/>
      <c r="AW60" s="76"/>
      <c r="AX60" s="76"/>
    </row>
    <row r="61" spans="1:50" ht="12.75" hidden="1" customHeight="1" x14ac:dyDescent="0.3">
      <c r="A61" s="76"/>
      <c r="B61" s="366"/>
      <c r="C61" s="76"/>
      <c r="D61" s="366"/>
      <c r="E61" s="377"/>
      <c r="F61" s="76"/>
      <c r="G61" s="366"/>
      <c r="H61" s="101"/>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76"/>
      <c r="AH61" s="76"/>
      <c r="AI61" s="103"/>
      <c r="AJ61" s="103"/>
      <c r="AK61" s="103"/>
      <c r="AL61" s="103"/>
      <c r="AM61" s="103"/>
      <c r="AN61" s="103"/>
      <c r="AO61" s="76"/>
      <c r="AP61" s="76"/>
      <c r="AQ61" s="76"/>
      <c r="AR61" s="76"/>
      <c r="AS61" s="76"/>
      <c r="AT61" s="76"/>
      <c r="AU61" s="76"/>
      <c r="AV61" s="76"/>
      <c r="AW61" s="76"/>
      <c r="AX61" s="76"/>
    </row>
    <row r="62" spans="1:50" ht="12.75" hidden="1" customHeight="1" x14ac:dyDescent="0.3">
      <c r="A62" s="76"/>
      <c r="B62" s="366"/>
      <c r="C62" s="76"/>
      <c r="D62" s="366"/>
      <c r="E62" s="377"/>
      <c r="F62" s="76"/>
      <c r="G62" s="366"/>
      <c r="H62" s="101"/>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76"/>
      <c r="AH62" s="76"/>
      <c r="AI62" s="103"/>
      <c r="AJ62" s="103"/>
      <c r="AK62" s="103"/>
      <c r="AL62" s="103"/>
      <c r="AM62" s="103"/>
      <c r="AN62" s="103"/>
      <c r="AO62" s="76"/>
      <c r="AP62" s="76"/>
      <c r="AQ62" s="76"/>
      <c r="AR62" s="76"/>
      <c r="AS62" s="76"/>
      <c r="AT62" s="76"/>
      <c r="AU62" s="76"/>
      <c r="AV62" s="76"/>
      <c r="AW62" s="76"/>
      <c r="AX62" s="76"/>
    </row>
    <row r="63" spans="1:50" ht="12.75" hidden="1" customHeight="1" x14ac:dyDescent="0.3">
      <c r="A63" s="76"/>
      <c r="B63" s="366"/>
      <c r="C63" s="76"/>
      <c r="D63" s="366"/>
      <c r="E63" s="377"/>
      <c r="F63" s="76"/>
      <c r="G63" s="366"/>
      <c r="H63" s="101"/>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76"/>
      <c r="AH63" s="76"/>
      <c r="AI63" s="103"/>
      <c r="AJ63" s="103"/>
      <c r="AK63" s="103"/>
      <c r="AL63" s="103"/>
      <c r="AM63" s="103"/>
      <c r="AN63" s="103"/>
      <c r="AO63" s="76"/>
      <c r="AP63" s="76"/>
      <c r="AQ63" s="76"/>
      <c r="AR63" s="76"/>
      <c r="AS63" s="76"/>
      <c r="AT63" s="76"/>
      <c r="AU63" s="76"/>
      <c r="AV63" s="76"/>
      <c r="AW63" s="76"/>
      <c r="AX63" s="76"/>
    </row>
    <row r="64" spans="1:50" ht="12.75" hidden="1" customHeight="1" x14ac:dyDescent="0.3">
      <c r="A64" s="76"/>
      <c r="B64" s="366"/>
      <c r="C64" s="76"/>
      <c r="D64" s="366"/>
      <c r="E64" s="377"/>
      <c r="F64" s="76"/>
      <c r="G64" s="366"/>
      <c r="H64" s="101"/>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76"/>
      <c r="AH64" s="76"/>
      <c r="AI64" s="103"/>
      <c r="AJ64" s="103"/>
      <c r="AK64" s="103"/>
      <c r="AL64" s="103"/>
      <c r="AM64" s="103"/>
      <c r="AN64" s="103"/>
      <c r="AO64" s="76"/>
      <c r="AP64" s="76"/>
      <c r="AQ64" s="76"/>
      <c r="AR64" s="76"/>
      <c r="AS64" s="76"/>
      <c r="AT64" s="76"/>
      <c r="AU64" s="76"/>
      <c r="AV64" s="76"/>
      <c r="AW64" s="76"/>
      <c r="AX64" s="76"/>
    </row>
    <row r="65" spans="1:50" ht="12.75" hidden="1" customHeight="1" x14ac:dyDescent="0.3">
      <c r="A65" s="76"/>
      <c r="B65" s="366"/>
      <c r="C65" s="76"/>
      <c r="D65" s="366"/>
      <c r="E65" s="377"/>
      <c r="F65" s="76"/>
      <c r="G65" s="366"/>
      <c r="H65" s="101"/>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76"/>
      <c r="AH65" s="76"/>
      <c r="AI65" s="103"/>
      <c r="AJ65" s="103"/>
      <c r="AK65" s="103"/>
      <c r="AL65" s="103"/>
      <c r="AM65" s="103"/>
      <c r="AN65" s="103"/>
      <c r="AO65" s="76"/>
      <c r="AP65" s="76"/>
      <c r="AQ65" s="76"/>
      <c r="AR65" s="76"/>
      <c r="AS65" s="76"/>
      <c r="AT65" s="76"/>
      <c r="AU65" s="76"/>
      <c r="AV65" s="76"/>
      <c r="AW65" s="76"/>
      <c r="AX65" s="76"/>
    </row>
    <row r="66" spans="1:50" ht="12.75" hidden="1" customHeight="1" x14ac:dyDescent="0.3">
      <c r="A66" s="76"/>
      <c r="B66" s="366"/>
      <c r="C66" s="76"/>
      <c r="D66" s="366"/>
      <c r="E66" s="377"/>
      <c r="F66" s="76"/>
      <c r="G66" s="366"/>
      <c r="H66" s="101"/>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76"/>
      <c r="AH66" s="76"/>
      <c r="AI66" s="103"/>
      <c r="AJ66" s="103"/>
      <c r="AK66" s="103"/>
      <c r="AL66" s="103"/>
      <c r="AM66" s="103"/>
      <c r="AN66" s="103"/>
      <c r="AO66" s="76"/>
      <c r="AP66" s="76"/>
      <c r="AQ66" s="76"/>
      <c r="AR66" s="76"/>
      <c r="AS66" s="76"/>
      <c r="AT66" s="76"/>
      <c r="AU66" s="76"/>
      <c r="AV66" s="76"/>
      <c r="AW66" s="76"/>
      <c r="AX66" s="76"/>
    </row>
    <row r="67" spans="1:50" ht="12.75" hidden="1" customHeight="1" x14ac:dyDescent="0.3">
      <c r="A67" s="76"/>
      <c r="B67" s="366"/>
      <c r="C67" s="76"/>
      <c r="D67" s="366"/>
      <c r="E67" s="377"/>
      <c r="F67" s="76"/>
      <c r="G67" s="366"/>
      <c r="H67" s="101"/>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76"/>
      <c r="AH67" s="76"/>
      <c r="AI67" s="103"/>
      <c r="AJ67" s="103"/>
      <c r="AK67" s="103"/>
      <c r="AL67" s="103"/>
      <c r="AM67" s="103"/>
      <c r="AN67" s="103"/>
      <c r="AO67" s="76"/>
      <c r="AP67" s="76"/>
      <c r="AQ67" s="76"/>
      <c r="AR67" s="76"/>
      <c r="AS67" s="76"/>
      <c r="AT67" s="76"/>
      <c r="AU67" s="76"/>
      <c r="AV67" s="76"/>
      <c r="AW67" s="76"/>
      <c r="AX67" s="76"/>
    </row>
    <row r="68" spans="1:50" ht="12.75" hidden="1" customHeight="1" x14ac:dyDescent="0.3">
      <c r="A68" s="76"/>
      <c r="B68" s="366"/>
      <c r="C68" s="76"/>
      <c r="D68" s="366"/>
      <c r="E68" s="377"/>
      <c r="F68" s="76"/>
      <c r="G68" s="366"/>
      <c r="H68" s="101"/>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76"/>
      <c r="AH68" s="76"/>
      <c r="AI68" s="103"/>
      <c r="AJ68" s="103"/>
      <c r="AK68" s="103"/>
      <c r="AL68" s="103"/>
      <c r="AM68" s="103"/>
      <c r="AN68" s="103"/>
      <c r="AO68" s="76"/>
      <c r="AP68" s="76"/>
      <c r="AQ68" s="76"/>
      <c r="AR68" s="76"/>
      <c r="AS68" s="76"/>
      <c r="AT68" s="76"/>
      <c r="AU68" s="76"/>
      <c r="AV68" s="76"/>
      <c r="AW68" s="76"/>
      <c r="AX68" s="76"/>
    </row>
    <row r="69" spans="1:50" ht="12.75" hidden="1" customHeight="1" x14ac:dyDescent="0.3">
      <c r="A69" s="76"/>
      <c r="B69" s="366"/>
      <c r="C69" s="76"/>
      <c r="D69" s="366"/>
      <c r="E69" s="377"/>
      <c r="F69" s="76"/>
      <c r="G69" s="366"/>
      <c r="H69" s="101"/>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76"/>
      <c r="AH69" s="76"/>
      <c r="AI69" s="103"/>
      <c r="AJ69" s="103"/>
      <c r="AK69" s="103"/>
      <c r="AL69" s="103"/>
      <c r="AM69" s="103"/>
      <c r="AN69" s="103"/>
      <c r="AO69" s="76"/>
      <c r="AP69" s="76"/>
      <c r="AQ69" s="76"/>
      <c r="AR69" s="76"/>
      <c r="AS69" s="76"/>
      <c r="AT69" s="76"/>
      <c r="AU69" s="76"/>
      <c r="AV69" s="76"/>
      <c r="AW69" s="76"/>
      <c r="AX69" s="76"/>
    </row>
    <row r="70" spans="1:50" ht="12.75" hidden="1" customHeight="1" x14ac:dyDescent="0.3">
      <c r="A70" s="76"/>
      <c r="B70" s="366"/>
      <c r="C70" s="76"/>
      <c r="D70" s="366"/>
      <c r="E70" s="377"/>
      <c r="F70" s="76"/>
      <c r="G70" s="366"/>
      <c r="H70" s="101"/>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76"/>
      <c r="AH70" s="76"/>
      <c r="AI70" s="103"/>
      <c r="AJ70" s="103"/>
      <c r="AK70" s="103"/>
      <c r="AL70" s="103"/>
      <c r="AM70" s="103"/>
      <c r="AN70" s="103"/>
      <c r="AO70" s="76"/>
      <c r="AP70" s="76"/>
      <c r="AQ70" s="76"/>
      <c r="AR70" s="76"/>
      <c r="AS70" s="76"/>
      <c r="AT70" s="76"/>
      <c r="AU70" s="76"/>
      <c r="AV70" s="76"/>
      <c r="AW70" s="76"/>
      <c r="AX70" s="76"/>
    </row>
    <row r="71" spans="1:50" ht="12.75" hidden="1" customHeight="1" x14ac:dyDescent="0.3">
      <c r="A71" s="76"/>
      <c r="B71" s="366"/>
      <c r="C71" s="76"/>
      <c r="D71" s="366"/>
      <c r="E71" s="377"/>
      <c r="F71" s="76"/>
      <c r="G71" s="366"/>
      <c r="H71" s="101"/>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76"/>
      <c r="AH71" s="76"/>
      <c r="AI71" s="103"/>
      <c r="AJ71" s="103"/>
      <c r="AK71" s="103"/>
      <c r="AL71" s="103"/>
      <c r="AM71" s="103"/>
      <c r="AN71" s="103"/>
      <c r="AO71" s="76"/>
      <c r="AP71" s="76"/>
      <c r="AQ71" s="76"/>
      <c r="AR71" s="76"/>
      <c r="AS71" s="76"/>
      <c r="AT71" s="76"/>
      <c r="AU71" s="76"/>
      <c r="AV71" s="76"/>
      <c r="AW71" s="76"/>
      <c r="AX71" s="76"/>
    </row>
    <row r="72" spans="1:50" ht="12.75" hidden="1" customHeight="1" x14ac:dyDescent="0.3">
      <c r="A72" s="76"/>
      <c r="B72" s="366"/>
      <c r="C72" s="76"/>
      <c r="D72" s="366"/>
      <c r="E72" s="377"/>
      <c r="F72" s="76"/>
      <c r="G72" s="366"/>
      <c r="H72" s="101"/>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76"/>
      <c r="AH72" s="76"/>
      <c r="AI72" s="103"/>
      <c r="AJ72" s="103"/>
      <c r="AK72" s="103"/>
      <c r="AL72" s="103"/>
      <c r="AM72" s="103"/>
      <c r="AN72" s="103"/>
      <c r="AO72" s="76"/>
      <c r="AP72" s="76"/>
      <c r="AQ72" s="76"/>
      <c r="AR72" s="76"/>
      <c r="AS72" s="76"/>
      <c r="AT72" s="76"/>
      <c r="AU72" s="76"/>
      <c r="AV72" s="76"/>
      <c r="AW72" s="76"/>
      <c r="AX72" s="76"/>
    </row>
    <row r="73" spans="1:50" ht="12.75" hidden="1" customHeight="1" x14ac:dyDescent="0.3">
      <c r="A73" s="76"/>
      <c r="B73" s="366"/>
      <c r="C73" s="76"/>
      <c r="D73" s="366"/>
      <c r="E73" s="377"/>
      <c r="F73" s="76"/>
      <c r="G73" s="366"/>
      <c r="H73" s="101"/>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76"/>
      <c r="AH73" s="76"/>
      <c r="AI73" s="103"/>
      <c r="AJ73" s="103"/>
      <c r="AK73" s="103"/>
      <c r="AL73" s="103"/>
      <c r="AM73" s="103"/>
      <c r="AN73" s="103"/>
      <c r="AO73" s="76"/>
      <c r="AP73" s="76"/>
      <c r="AQ73" s="76"/>
      <c r="AR73" s="76"/>
      <c r="AS73" s="76"/>
      <c r="AT73" s="76"/>
      <c r="AU73" s="76"/>
      <c r="AV73" s="76"/>
      <c r="AW73" s="76"/>
      <c r="AX73" s="76"/>
    </row>
    <row r="74" spans="1:50" ht="12.75" hidden="1" customHeight="1" x14ac:dyDescent="0.3">
      <c r="A74" s="76"/>
      <c r="B74" s="366"/>
      <c r="C74" s="76"/>
      <c r="D74" s="366"/>
      <c r="E74" s="377"/>
      <c r="F74" s="76"/>
      <c r="G74" s="366"/>
      <c r="H74" s="101"/>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76"/>
      <c r="AH74" s="76"/>
      <c r="AI74" s="103"/>
      <c r="AJ74" s="103"/>
      <c r="AK74" s="103"/>
      <c r="AL74" s="103"/>
      <c r="AM74" s="103"/>
      <c r="AN74" s="103"/>
      <c r="AO74" s="76"/>
      <c r="AP74" s="76"/>
      <c r="AQ74" s="76"/>
      <c r="AR74" s="76"/>
      <c r="AS74" s="76"/>
      <c r="AT74" s="76"/>
      <c r="AU74" s="76"/>
      <c r="AV74" s="76"/>
      <c r="AW74" s="76"/>
      <c r="AX74" s="76"/>
    </row>
    <row r="75" spans="1:50" ht="12.75" hidden="1" customHeight="1" x14ac:dyDescent="0.3">
      <c r="A75" s="76"/>
      <c r="B75" s="366"/>
      <c r="C75" s="76"/>
      <c r="D75" s="366"/>
      <c r="E75" s="377"/>
      <c r="F75" s="76"/>
      <c r="G75" s="366"/>
      <c r="H75" s="101"/>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76"/>
      <c r="AH75" s="76"/>
      <c r="AI75" s="103"/>
      <c r="AJ75" s="103"/>
      <c r="AK75" s="103"/>
      <c r="AL75" s="103"/>
      <c r="AM75" s="103"/>
      <c r="AN75" s="103"/>
      <c r="AO75" s="76"/>
      <c r="AP75" s="76"/>
      <c r="AQ75" s="76"/>
      <c r="AR75" s="76"/>
      <c r="AS75" s="76"/>
      <c r="AT75" s="76"/>
      <c r="AU75" s="76"/>
      <c r="AV75" s="76"/>
      <c r="AW75" s="76"/>
      <c r="AX75" s="76"/>
    </row>
    <row r="76" spans="1:50" ht="12.75" hidden="1" customHeight="1" x14ac:dyDescent="0.3">
      <c r="A76" s="76"/>
      <c r="B76" s="366"/>
      <c r="C76" s="76"/>
      <c r="D76" s="366"/>
      <c r="E76" s="377"/>
      <c r="F76" s="76"/>
      <c r="G76" s="366"/>
      <c r="H76" s="101"/>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76"/>
      <c r="AH76" s="76"/>
      <c r="AI76" s="103"/>
      <c r="AJ76" s="103"/>
      <c r="AK76" s="103"/>
      <c r="AL76" s="103"/>
      <c r="AM76" s="103"/>
      <c r="AN76" s="103"/>
      <c r="AO76" s="76"/>
      <c r="AP76" s="76"/>
      <c r="AQ76" s="76"/>
      <c r="AR76" s="76"/>
      <c r="AS76" s="76"/>
      <c r="AT76" s="76"/>
      <c r="AU76" s="76"/>
      <c r="AV76" s="76"/>
      <c r="AW76" s="76"/>
      <c r="AX76" s="76"/>
    </row>
    <row r="77" spans="1:50" ht="12.75" hidden="1" customHeight="1" x14ac:dyDescent="0.3">
      <c r="A77" s="76"/>
      <c r="B77" s="366"/>
      <c r="C77" s="76"/>
      <c r="D77" s="366"/>
      <c r="E77" s="377"/>
      <c r="F77" s="76"/>
      <c r="G77" s="366"/>
      <c r="H77" s="101"/>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76"/>
      <c r="AH77" s="76"/>
      <c r="AI77" s="103"/>
      <c r="AJ77" s="103"/>
      <c r="AK77" s="103"/>
      <c r="AL77" s="103"/>
      <c r="AM77" s="103"/>
      <c r="AN77" s="103"/>
      <c r="AO77" s="76"/>
      <c r="AP77" s="76"/>
      <c r="AQ77" s="76"/>
      <c r="AR77" s="76"/>
      <c r="AS77" s="76"/>
      <c r="AT77" s="76"/>
      <c r="AU77" s="76"/>
      <c r="AV77" s="76"/>
      <c r="AW77" s="76"/>
      <c r="AX77" s="76"/>
    </row>
    <row r="78" spans="1:50" ht="12.75" hidden="1" customHeight="1" x14ac:dyDescent="0.3">
      <c r="A78" s="76"/>
      <c r="B78" s="366"/>
      <c r="C78" s="76"/>
      <c r="D78" s="366"/>
      <c r="E78" s="377"/>
      <c r="F78" s="76"/>
      <c r="G78" s="366"/>
      <c r="H78" s="101"/>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76"/>
      <c r="AH78" s="76"/>
      <c r="AI78" s="103"/>
      <c r="AJ78" s="103"/>
      <c r="AK78" s="103"/>
      <c r="AL78" s="103"/>
      <c r="AM78" s="103"/>
      <c r="AN78" s="103"/>
      <c r="AO78" s="76"/>
      <c r="AP78" s="76"/>
      <c r="AQ78" s="76"/>
      <c r="AR78" s="76"/>
      <c r="AS78" s="76"/>
      <c r="AT78" s="76"/>
      <c r="AU78" s="76"/>
      <c r="AV78" s="76"/>
      <c r="AW78" s="76"/>
      <c r="AX78" s="76"/>
    </row>
    <row r="79" spans="1:50" ht="12.75" hidden="1" customHeight="1" x14ac:dyDescent="0.3">
      <c r="A79" s="76"/>
      <c r="B79" s="366"/>
      <c r="C79" s="76"/>
      <c r="D79" s="366"/>
      <c r="E79" s="377"/>
      <c r="F79" s="76"/>
      <c r="G79" s="366"/>
      <c r="H79" s="101"/>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76"/>
      <c r="AH79" s="76"/>
      <c r="AI79" s="103"/>
      <c r="AJ79" s="103"/>
      <c r="AK79" s="103"/>
      <c r="AL79" s="103"/>
      <c r="AM79" s="103"/>
      <c r="AN79" s="103"/>
      <c r="AO79" s="76"/>
      <c r="AP79" s="76"/>
      <c r="AQ79" s="76"/>
      <c r="AR79" s="76"/>
      <c r="AS79" s="76"/>
      <c r="AT79" s="76"/>
      <c r="AU79" s="76"/>
      <c r="AV79" s="76"/>
      <c r="AW79" s="76"/>
      <c r="AX79" s="76"/>
    </row>
    <row r="80" spans="1:50" ht="12.75" hidden="1" customHeight="1" x14ac:dyDescent="0.3">
      <c r="A80" s="76"/>
      <c r="B80" s="366"/>
      <c r="C80" s="76"/>
      <c r="D80" s="366"/>
      <c r="E80" s="377"/>
      <c r="F80" s="76"/>
      <c r="G80" s="366"/>
      <c r="H80" s="101"/>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76"/>
      <c r="AH80" s="76"/>
      <c r="AI80" s="103"/>
      <c r="AJ80" s="103"/>
      <c r="AK80" s="103"/>
      <c r="AL80" s="103"/>
      <c r="AM80" s="103"/>
      <c r="AN80" s="103"/>
      <c r="AO80" s="76"/>
      <c r="AP80" s="76"/>
      <c r="AQ80" s="76"/>
      <c r="AR80" s="76"/>
      <c r="AS80" s="76"/>
      <c r="AT80" s="76"/>
      <c r="AU80" s="76"/>
      <c r="AV80" s="76"/>
      <c r="AW80" s="76"/>
      <c r="AX80" s="76"/>
    </row>
    <row r="81" spans="1:50" ht="12.75" hidden="1" customHeight="1" x14ac:dyDescent="0.3">
      <c r="A81" s="76"/>
      <c r="B81" s="366"/>
      <c r="C81" s="76"/>
      <c r="D81" s="366"/>
      <c r="E81" s="377"/>
      <c r="F81" s="76"/>
      <c r="G81" s="366"/>
      <c r="H81" s="101"/>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76"/>
      <c r="AH81" s="76"/>
      <c r="AI81" s="103"/>
      <c r="AJ81" s="103"/>
      <c r="AK81" s="103"/>
      <c r="AL81" s="103"/>
      <c r="AM81" s="103"/>
      <c r="AN81" s="103"/>
      <c r="AO81" s="76"/>
      <c r="AP81" s="76"/>
      <c r="AQ81" s="76"/>
      <c r="AR81" s="76"/>
      <c r="AS81" s="76"/>
      <c r="AT81" s="76"/>
      <c r="AU81" s="76"/>
      <c r="AV81" s="76"/>
      <c r="AW81" s="76"/>
      <c r="AX81" s="76"/>
    </row>
    <row r="82" spans="1:50" ht="12.75" hidden="1" customHeight="1" x14ac:dyDescent="0.3">
      <c r="A82" s="76"/>
      <c r="B82" s="366"/>
      <c r="C82" s="76"/>
      <c r="D82" s="366"/>
      <c r="E82" s="377"/>
      <c r="F82" s="76"/>
      <c r="G82" s="366"/>
      <c r="H82" s="101"/>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76"/>
      <c r="AH82" s="76"/>
      <c r="AI82" s="103"/>
      <c r="AJ82" s="103"/>
      <c r="AK82" s="103"/>
      <c r="AL82" s="103"/>
      <c r="AM82" s="103"/>
      <c r="AN82" s="103"/>
      <c r="AO82" s="76"/>
      <c r="AP82" s="76"/>
      <c r="AQ82" s="76"/>
      <c r="AR82" s="76"/>
      <c r="AS82" s="76"/>
      <c r="AT82" s="76"/>
      <c r="AU82" s="76"/>
      <c r="AV82" s="76"/>
      <c r="AW82" s="76"/>
      <c r="AX82" s="76"/>
    </row>
    <row r="83" spans="1:50" ht="12.75" hidden="1" customHeight="1" x14ac:dyDescent="0.3">
      <c r="A83" s="76"/>
      <c r="B83" s="366"/>
      <c r="C83" s="76"/>
      <c r="D83" s="366"/>
      <c r="E83" s="377"/>
      <c r="F83" s="76"/>
      <c r="G83" s="366"/>
      <c r="H83" s="101"/>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76"/>
      <c r="AH83" s="76"/>
      <c r="AI83" s="103"/>
      <c r="AJ83" s="103"/>
      <c r="AK83" s="103"/>
      <c r="AL83" s="103"/>
      <c r="AM83" s="103"/>
      <c r="AN83" s="103"/>
      <c r="AO83" s="76"/>
      <c r="AP83" s="76"/>
      <c r="AQ83" s="76"/>
      <c r="AR83" s="76"/>
      <c r="AS83" s="76"/>
      <c r="AT83" s="76"/>
      <c r="AU83" s="76"/>
      <c r="AV83" s="76"/>
      <c r="AW83" s="76"/>
      <c r="AX83" s="76"/>
    </row>
    <row r="84" spans="1:50" ht="12.75" hidden="1" customHeight="1" x14ac:dyDescent="0.3">
      <c r="A84" s="76"/>
      <c r="B84" s="366"/>
      <c r="C84" s="76"/>
      <c r="D84" s="366"/>
      <c r="E84" s="377"/>
      <c r="F84" s="76"/>
      <c r="G84" s="366"/>
      <c r="H84" s="101"/>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76"/>
      <c r="AH84" s="76"/>
      <c r="AI84" s="103"/>
      <c r="AJ84" s="103"/>
      <c r="AK84" s="103"/>
      <c r="AL84" s="103"/>
      <c r="AM84" s="103"/>
      <c r="AN84" s="103"/>
      <c r="AO84" s="76"/>
      <c r="AP84" s="76"/>
      <c r="AQ84" s="76"/>
      <c r="AR84" s="76"/>
      <c r="AS84" s="76"/>
      <c r="AT84" s="76"/>
      <c r="AU84" s="76"/>
      <c r="AV84" s="76"/>
      <c r="AW84" s="76"/>
      <c r="AX84" s="76"/>
    </row>
    <row r="85" spans="1:50" ht="12.75" hidden="1" customHeight="1" x14ac:dyDescent="0.3">
      <c r="A85" s="76"/>
      <c r="B85" s="366"/>
      <c r="C85" s="76"/>
      <c r="D85" s="366"/>
      <c r="E85" s="377"/>
      <c r="F85" s="76"/>
      <c r="G85" s="366"/>
      <c r="H85" s="101"/>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76"/>
      <c r="AH85" s="76"/>
      <c r="AI85" s="103"/>
      <c r="AJ85" s="103"/>
      <c r="AK85" s="103"/>
      <c r="AL85" s="103"/>
      <c r="AM85" s="103"/>
      <c r="AN85" s="103"/>
      <c r="AO85" s="76"/>
      <c r="AP85" s="76"/>
      <c r="AQ85" s="76"/>
      <c r="AR85" s="76"/>
      <c r="AS85" s="76"/>
      <c r="AT85" s="76"/>
      <c r="AU85" s="76"/>
      <c r="AV85" s="76"/>
      <c r="AW85" s="76"/>
      <c r="AX85" s="76"/>
    </row>
    <row r="86" spans="1:50" ht="12.75" hidden="1" customHeight="1" x14ac:dyDescent="0.3">
      <c r="A86" s="76"/>
      <c r="B86" s="366"/>
      <c r="C86" s="76"/>
      <c r="D86" s="366"/>
      <c r="E86" s="377"/>
      <c r="F86" s="76"/>
      <c r="G86" s="366"/>
      <c r="H86" s="101"/>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76"/>
      <c r="AH86" s="76"/>
      <c r="AI86" s="103"/>
      <c r="AJ86" s="103"/>
      <c r="AK86" s="103"/>
      <c r="AL86" s="103"/>
      <c r="AM86" s="103"/>
      <c r="AN86" s="103"/>
      <c r="AO86" s="76"/>
      <c r="AP86" s="76"/>
      <c r="AQ86" s="76"/>
      <c r="AR86" s="76"/>
      <c r="AS86" s="76"/>
      <c r="AT86" s="76"/>
      <c r="AU86" s="76"/>
      <c r="AV86" s="76"/>
      <c r="AW86" s="76"/>
      <c r="AX86" s="76"/>
    </row>
    <row r="87" spans="1:50" ht="12.75" hidden="1" customHeight="1" x14ac:dyDescent="0.3">
      <c r="A87" s="76"/>
      <c r="B87" s="366"/>
      <c r="C87" s="76"/>
      <c r="D87" s="366"/>
      <c r="E87" s="377"/>
      <c r="F87" s="76"/>
      <c r="G87" s="366"/>
      <c r="H87" s="101"/>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76"/>
      <c r="AH87" s="76"/>
      <c r="AI87" s="103"/>
      <c r="AJ87" s="103"/>
      <c r="AK87" s="103"/>
      <c r="AL87" s="103"/>
      <c r="AM87" s="103"/>
      <c r="AN87" s="103"/>
      <c r="AO87" s="76"/>
      <c r="AP87" s="76"/>
      <c r="AQ87" s="76"/>
      <c r="AR87" s="76"/>
      <c r="AS87" s="76"/>
      <c r="AT87" s="76"/>
      <c r="AU87" s="76"/>
      <c r="AV87" s="76"/>
      <c r="AW87" s="76"/>
      <c r="AX87" s="76"/>
    </row>
    <row r="88" spans="1:50" ht="12.75" hidden="1" customHeight="1" x14ac:dyDescent="0.3">
      <c r="A88" s="76"/>
      <c r="B88" s="366"/>
      <c r="C88" s="76"/>
      <c r="D88" s="366"/>
      <c r="E88" s="377"/>
      <c r="F88" s="76"/>
      <c r="G88" s="366"/>
      <c r="H88" s="101"/>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76"/>
      <c r="AH88" s="76"/>
      <c r="AI88" s="103"/>
      <c r="AJ88" s="103"/>
      <c r="AK88" s="103"/>
      <c r="AL88" s="103"/>
      <c r="AM88" s="103"/>
      <c r="AN88" s="103"/>
      <c r="AO88" s="76"/>
      <c r="AP88" s="76"/>
      <c r="AQ88" s="76"/>
      <c r="AR88" s="76"/>
      <c r="AS88" s="76"/>
      <c r="AT88" s="76"/>
      <c r="AU88" s="76"/>
      <c r="AV88" s="76"/>
      <c r="AW88" s="76"/>
      <c r="AX88" s="76"/>
    </row>
    <row r="89" spans="1:50" ht="12.75" hidden="1" customHeight="1" x14ac:dyDescent="0.3">
      <c r="A89" s="76"/>
      <c r="B89" s="366"/>
      <c r="C89" s="76"/>
      <c r="D89" s="366"/>
      <c r="E89" s="377"/>
      <c r="F89" s="76"/>
      <c r="G89" s="366"/>
      <c r="H89" s="101"/>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76"/>
      <c r="AH89" s="76"/>
      <c r="AI89" s="103"/>
      <c r="AJ89" s="103"/>
      <c r="AK89" s="103"/>
      <c r="AL89" s="103"/>
      <c r="AM89" s="103"/>
      <c r="AN89" s="103"/>
      <c r="AO89" s="76"/>
      <c r="AP89" s="76"/>
      <c r="AQ89" s="76"/>
      <c r="AR89" s="76"/>
      <c r="AS89" s="76"/>
      <c r="AT89" s="76"/>
      <c r="AU89" s="76"/>
      <c r="AV89" s="76"/>
      <c r="AW89" s="76"/>
      <c r="AX89" s="76"/>
    </row>
    <row r="90" spans="1:50" ht="12.75" hidden="1" customHeight="1" x14ac:dyDescent="0.3">
      <c r="A90" s="76"/>
      <c r="B90" s="366"/>
      <c r="C90" s="76"/>
      <c r="D90" s="366"/>
      <c r="E90" s="377"/>
      <c r="F90" s="76"/>
      <c r="G90" s="366"/>
      <c r="H90" s="101"/>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76"/>
      <c r="AH90" s="76"/>
      <c r="AI90" s="103"/>
      <c r="AJ90" s="103"/>
      <c r="AK90" s="103"/>
      <c r="AL90" s="103"/>
      <c r="AM90" s="103"/>
      <c r="AN90" s="103"/>
      <c r="AO90" s="76"/>
      <c r="AP90" s="76"/>
      <c r="AQ90" s="76"/>
      <c r="AR90" s="76"/>
      <c r="AS90" s="76"/>
      <c r="AT90" s="76"/>
      <c r="AU90" s="76"/>
      <c r="AV90" s="76"/>
      <c r="AW90" s="76"/>
      <c r="AX90" s="76"/>
    </row>
    <row r="91" spans="1:50" ht="12.75" hidden="1" customHeight="1" x14ac:dyDescent="0.3">
      <c r="A91" s="76"/>
      <c r="B91" s="366"/>
      <c r="C91" s="76"/>
      <c r="D91" s="366"/>
      <c r="E91" s="377"/>
      <c r="F91" s="76"/>
      <c r="G91" s="366"/>
      <c r="H91" s="101"/>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76"/>
      <c r="AH91" s="76"/>
      <c r="AI91" s="103"/>
      <c r="AJ91" s="103"/>
      <c r="AK91" s="103"/>
      <c r="AL91" s="103"/>
      <c r="AM91" s="103"/>
      <c r="AN91" s="103"/>
      <c r="AO91" s="76"/>
      <c r="AP91" s="76"/>
      <c r="AQ91" s="76"/>
      <c r="AR91" s="76"/>
      <c r="AS91" s="76"/>
      <c r="AT91" s="76"/>
      <c r="AU91" s="76"/>
      <c r="AV91" s="76"/>
      <c r="AW91" s="76"/>
      <c r="AX91" s="76"/>
    </row>
    <row r="92" spans="1:50" ht="12.75" hidden="1" customHeight="1" x14ac:dyDescent="0.3">
      <c r="A92" s="76"/>
      <c r="B92" s="366"/>
      <c r="C92" s="76"/>
      <c r="D92" s="366"/>
      <c r="E92" s="377"/>
      <c r="F92" s="76"/>
      <c r="G92" s="366"/>
      <c r="H92" s="101"/>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76"/>
      <c r="AH92" s="76"/>
      <c r="AI92" s="103"/>
      <c r="AJ92" s="103"/>
      <c r="AK92" s="103"/>
      <c r="AL92" s="103"/>
      <c r="AM92" s="103"/>
      <c r="AN92" s="103"/>
      <c r="AO92" s="76"/>
      <c r="AP92" s="76"/>
      <c r="AQ92" s="76"/>
      <c r="AR92" s="76"/>
      <c r="AS92" s="76"/>
      <c r="AT92" s="76"/>
      <c r="AU92" s="76"/>
      <c r="AV92" s="76"/>
      <c r="AW92" s="76"/>
      <c r="AX92" s="76"/>
    </row>
    <row r="93" spans="1:50" ht="12.75" hidden="1" customHeight="1" x14ac:dyDescent="0.3">
      <c r="A93" s="76"/>
      <c r="B93" s="366"/>
      <c r="C93" s="76"/>
      <c r="D93" s="366"/>
      <c r="E93" s="377"/>
      <c r="F93" s="76"/>
      <c r="G93" s="366"/>
      <c r="H93" s="101"/>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76"/>
      <c r="AH93" s="76"/>
      <c r="AI93" s="103"/>
      <c r="AJ93" s="103"/>
      <c r="AK93" s="103"/>
      <c r="AL93" s="103"/>
      <c r="AM93" s="103"/>
      <c r="AN93" s="103"/>
      <c r="AO93" s="76"/>
      <c r="AP93" s="76"/>
      <c r="AQ93" s="76"/>
      <c r="AR93" s="76"/>
      <c r="AS93" s="76"/>
      <c r="AT93" s="76"/>
      <c r="AU93" s="76"/>
      <c r="AV93" s="76"/>
      <c r="AW93" s="76"/>
      <c r="AX93" s="76"/>
    </row>
    <row r="94" spans="1:50" ht="12.75" hidden="1" customHeight="1" x14ac:dyDescent="0.3">
      <c r="A94" s="76"/>
      <c r="B94" s="366"/>
      <c r="C94" s="76"/>
      <c r="D94" s="366"/>
      <c r="E94" s="377"/>
      <c r="F94" s="76"/>
      <c r="G94" s="366"/>
      <c r="H94" s="101"/>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76"/>
      <c r="AH94" s="76"/>
      <c r="AI94" s="103"/>
      <c r="AJ94" s="103"/>
      <c r="AK94" s="103"/>
      <c r="AL94" s="103"/>
      <c r="AM94" s="103"/>
      <c r="AN94" s="103"/>
      <c r="AO94" s="76"/>
      <c r="AP94" s="76"/>
      <c r="AQ94" s="76"/>
      <c r="AR94" s="76"/>
      <c r="AS94" s="76"/>
      <c r="AT94" s="76"/>
      <c r="AU94" s="76"/>
      <c r="AV94" s="76"/>
      <c r="AW94" s="76"/>
      <c r="AX94" s="76"/>
    </row>
    <row r="95" spans="1:50" ht="12.75" hidden="1" customHeight="1" x14ac:dyDescent="0.3">
      <c r="A95" s="76"/>
      <c r="B95" s="366"/>
      <c r="C95" s="76"/>
      <c r="D95" s="366"/>
      <c r="E95" s="377"/>
      <c r="F95" s="76"/>
      <c r="G95" s="366"/>
      <c r="H95" s="101"/>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76"/>
      <c r="AH95" s="76"/>
      <c r="AI95" s="103"/>
      <c r="AJ95" s="103"/>
      <c r="AK95" s="103"/>
      <c r="AL95" s="103"/>
      <c r="AM95" s="103"/>
      <c r="AN95" s="103"/>
      <c r="AO95" s="76"/>
      <c r="AP95" s="76"/>
      <c r="AQ95" s="76"/>
      <c r="AR95" s="76"/>
      <c r="AS95" s="76"/>
      <c r="AT95" s="76"/>
      <c r="AU95" s="76"/>
      <c r="AV95" s="76"/>
      <c r="AW95" s="76"/>
      <c r="AX95" s="76"/>
    </row>
    <row r="96" spans="1:50" ht="12.75" hidden="1" customHeight="1" x14ac:dyDescent="0.3">
      <c r="A96" s="76"/>
      <c r="B96" s="366"/>
      <c r="C96" s="76"/>
      <c r="D96" s="366"/>
      <c r="E96" s="377"/>
      <c r="F96" s="76"/>
      <c r="G96" s="366"/>
      <c r="H96" s="101"/>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76"/>
      <c r="AH96" s="76"/>
      <c r="AI96" s="103"/>
      <c r="AJ96" s="103"/>
      <c r="AK96" s="103"/>
      <c r="AL96" s="103"/>
      <c r="AM96" s="103"/>
      <c r="AN96" s="103"/>
      <c r="AO96" s="76"/>
      <c r="AP96" s="76"/>
      <c r="AQ96" s="76"/>
      <c r="AR96" s="76"/>
      <c r="AS96" s="76"/>
      <c r="AT96" s="76"/>
      <c r="AU96" s="76"/>
      <c r="AV96" s="76"/>
      <c r="AW96" s="76"/>
      <c r="AX96" s="76"/>
    </row>
    <row r="97" spans="1:50" ht="12.75" hidden="1" customHeight="1" x14ac:dyDescent="0.3">
      <c r="A97" s="76"/>
      <c r="B97" s="366"/>
      <c r="C97" s="76"/>
      <c r="D97" s="366"/>
      <c r="E97" s="377"/>
      <c r="F97" s="76"/>
      <c r="G97" s="366"/>
      <c r="H97" s="101"/>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76"/>
      <c r="AH97" s="76"/>
      <c r="AI97" s="103"/>
      <c r="AJ97" s="103"/>
      <c r="AK97" s="103"/>
      <c r="AL97" s="103"/>
      <c r="AM97" s="103"/>
      <c r="AN97" s="103"/>
      <c r="AO97" s="76"/>
      <c r="AP97" s="76"/>
      <c r="AQ97" s="76"/>
      <c r="AR97" s="76"/>
      <c r="AS97" s="76"/>
      <c r="AT97" s="76"/>
      <c r="AU97" s="76"/>
      <c r="AV97" s="76"/>
      <c r="AW97" s="76"/>
      <c r="AX97" s="76"/>
    </row>
    <row r="98" spans="1:50" ht="12.75" hidden="1" customHeight="1" x14ac:dyDescent="0.3">
      <c r="A98" s="76"/>
      <c r="B98" s="366"/>
      <c r="C98" s="76"/>
      <c r="D98" s="366"/>
      <c r="E98" s="377"/>
      <c r="F98" s="76"/>
      <c r="G98" s="366"/>
      <c r="H98" s="101"/>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76"/>
      <c r="AH98" s="76"/>
      <c r="AI98" s="103"/>
      <c r="AJ98" s="103"/>
      <c r="AK98" s="103"/>
      <c r="AL98" s="103"/>
      <c r="AM98" s="103"/>
      <c r="AN98" s="103"/>
      <c r="AO98" s="76"/>
      <c r="AP98" s="76"/>
      <c r="AQ98" s="76"/>
      <c r="AR98" s="76"/>
      <c r="AS98" s="76"/>
      <c r="AT98" s="76"/>
      <c r="AU98" s="76"/>
      <c r="AV98" s="76"/>
      <c r="AW98" s="76"/>
      <c r="AX98" s="76"/>
    </row>
    <row r="99" spans="1:50" ht="12.75" hidden="1" customHeight="1" x14ac:dyDescent="0.3">
      <c r="A99" s="76"/>
      <c r="B99" s="366"/>
      <c r="C99" s="76"/>
      <c r="D99" s="366"/>
      <c r="E99" s="377"/>
      <c r="F99" s="76"/>
      <c r="G99" s="366"/>
      <c r="H99" s="101"/>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76"/>
      <c r="AH99" s="76"/>
      <c r="AI99" s="103"/>
      <c r="AJ99" s="103"/>
      <c r="AK99" s="103"/>
      <c r="AL99" s="103"/>
      <c r="AM99" s="103"/>
      <c r="AN99" s="103"/>
      <c r="AO99" s="76"/>
      <c r="AP99" s="76"/>
      <c r="AQ99" s="76"/>
      <c r="AR99" s="76"/>
      <c r="AS99" s="76"/>
      <c r="AT99" s="76"/>
      <c r="AU99" s="76"/>
      <c r="AV99" s="76"/>
      <c r="AW99" s="76"/>
      <c r="AX99" s="76"/>
    </row>
    <row r="100" spans="1:50" ht="12.75" hidden="1" customHeight="1" x14ac:dyDescent="0.3">
      <c r="A100" s="76"/>
      <c r="B100" s="366"/>
      <c r="C100" s="76"/>
      <c r="D100" s="366"/>
      <c r="E100" s="377"/>
      <c r="F100" s="76"/>
      <c r="G100" s="366"/>
      <c r="H100" s="101"/>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76"/>
      <c r="AH100" s="76"/>
      <c r="AI100" s="103"/>
      <c r="AJ100" s="103"/>
      <c r="AK100" s="103"/>
      <c r="AL100" s="103"/>
      <c r="AM100" s="103"/>
      <c r="AN100" s="103"/>
      <c r="AO100" s="76"/>
      <c r="AP100" s="76"/>
      <c r="AQ100" s="76"/>
      <c r="AR100" s="76"/>
      <c r="AS100" s="76"/>
      <c r="AT100" s="76"/>
      <c r="AU100" s="76"/>
      <c r="AV100" s="76"/>
      <c r="AW100" s="76"/>
      <c r="AX100" s="76"/>
    </row>
    <row r="101" spans="1:50" ht="12.75" hidden="1" customHeight="1" x14ac:dyDescent="0.3">
      <c r="A101" s="76"/>
      <c r="B101" s="366"/>
      <c r="C101" s="76"/>
      <c r="D101" s="366"/>
      <c r="E101" s="377"/>
      <c r="F101" s="76"/>
      <c r="G101" s="366"/>
      <c r="H101" s="101"/>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76"/>
      <c r="AH101" s="76"/>
      <c r="AI101" s="103"/>
      <c r="AJ101" s="103"/>
      <c r="AK101" s="103"/>
      <c r="AL101" s="103"/>
      <c r="AM101" s="103"/>
      <c r="AN101" s="103"/>
      <c r="AO101" s="76"/>
      <c r="AP101" s="76"/>
      <c r="AQ101" s="76"/>
      <c r="AR101" s="76"/>
      <c r="AS101" s="76"/>
      <c r="AT101" s="76"/>
      <c r="AU101" s="76"/>
      <c r="AV101" s="76"/>
      <c r="AW101" s="76"/>
      <c r="AX101" s="76"/>
    </row>
    <row r="102" spans="1:50" ht="12.75" hidden="1" customHeight="1" x14ac:dyDescent="0.3">
      <c r="A102" s="76"/>
      <c r="B102" s="366"/>
      <c r="C102" s="76"/>
      <c r="D102" s="366"/>
      <c r="E102" s="377"/>
      <c r="F102" s="76"/>
      <c r="G102" s="366"/>
      <c r="H102" s="101"/>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76"/>
      <c r="AH102" s="76"/>
      <c r="AI102" s="103"/>
      <c r="AJ102" s="103"/>
      <c r="AK102" s="103"/>
      <c r="AL102" s="103"/>
      <c r="AM102" s="103"/>
      <c r="AN102" s="103"/>
      <c r="AO102" s="76"/>
      <c r="AP102" s="76"/>
      <c r="AQ102" s="76"/>
      <c r="AR102" s="76"/>
      <c r="AS102" s="76"/>
      <c r="AT102" s="76"/>
      <c r="AU102" s="76"/>
      <c r="AV102" s="76"/>
      <c r="AW102" s="76"/>
      <c r="AX102" s="76"/>
    </row>
    <row r="103" spans="1:50" ht="12.75" hidden="1" customHeight="1" x14ac:dyDescent="0.3">
      <c r="A103" s="76"/>
      <c r="B103" s="366"/>
      <c r="C103" s="76"/>
      <c r="D103" s="366"/>
      <c r="E103" s="377"/>
      <c r="F103" s="76"/>
      <c r="G103" s="366"/>
      <c r="H103" s="101"/>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76"/>
      <c r="AH103" s="76"/>
      <c r="AI103" s="103"/>
      <c r="AJ103" s="103"/>
      <c r="AK103" s="103"/>
      <c r="AL103" s="103"/>
      <c r="AM103" s="103"/>
      <c r="AN103" s="103"/>
      <c r="AO103" s="76"/>
      <c r="AP103" s="76"/>
      <c r="AQ103" s="76"/>
      <c r="AR103" s="76"/>
      <c r="AS103" s="76"/>
      <c r="AT103" s="76"/>
      <c r="AU103" s="76"/>
      <c r="AV103" s="76"/>
      <c r="AW103" s="76"/>
      <c r="AX103" s="76"/>
    </row>
    <row r="104" spans="1:50" ht="12.75" hidden="1" customHeight="1" x14ac:dyDescent="0.3">
      <c r="A104" s="76"/>
      <c r="B104" s="366"/>
      <c r="C104" s="76"/>
      <c r="D104" s="366"/>
      <c r="E104" s="377"/>
      <c r="F104" s="76"/>
      <c r="G104" s="366"/>
      <c r="H104" s="101"/>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76"/>
      <c r="AH104" s="76"/>
      <c r="AI104" s="103"/>
      <c r="AJ104" s="103"/>
      <c r="AK104" s="103"/>
      <c r="AL104" s="103"/>
      <c r="AM104" s="103"/>
      <c r="AN104" s="103"/>
      <c r="AO104" s="76"/>
      <c r="AP104" s="76"/>
      <c r="AQ104" s="76"/>
      <c r="AR104" s="76"/>
      <c r="AS104" s="76"/>
      <c r="AT104" s="76"/>
      <c r="AU104" s="76"/>
      <c r="AV104" s="76"/>
      <c r="AW104" s="76"/>
      <c r="AX104" s="76"/>
    </row>
    <row r="105" spans="1:50" ht="12.75" hidden="1" customHeight="1" x14ac:dyDescent="0.3">
      <c r="A105" s="76"/>
      <c r="B105" s="366"/>
      <c r="C105" s="76"/>
      <c r="D105" s="366"/>
      <c r="E105" s="377"/>
      <c r="F105" s="76"/>
      <c r="G105" s="366"/>
      <c r="H105" s="101"/>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76"/>
      <c r="AH105" s="76"/>
      <c r="AI105" s="103"/>
      <c r="AJ105" s="103"/>
      <c r="AK105" s="103"/>
      <c r="AL105" s="103"/>
      <c r="AM105" s="103"/>
      <c r="AN105" s="103"/>
      <c r="AO105" s="76"/>
      <c r="AP105" s="76"/>
      <c r="AQ105" s="76"/>
      <c r="AR105" s="76"/>
      <c r="AS105" s="76"/>
      <c r="AT105" s="76"/>
      <c r="AU105" s="76"/>
      <c r="AV105" s="76"/>
      <c r="AW105" s="76"/>
      <c r="AX105" s="76"/>
    </row>
    <row r="106" spans="1:50" ht="12.75" hidden="1" customHeight="1" x14ac:dyDescent="0.3">
      <c r="A106" s="76"/>
      <c r="B106" s="366"/>
      <c r="C106" s="76"/>
      <c r="D106" s="366"/>
      <c r="E106" s="377"/>
      <c r="F106" s="76"/>
      <c r="G106" s="366"/>
      <c r="H106" s="101"/>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76"/>
      <c r="AH106" s="76"/>
      <c r="AI106" s="103"/>
      <c r="AJ106" s="103"/>
      <c r="AK106" s="103"/>
      <c r="AL106" s="103"/>
      <c r="AM106" s="103"/>
      <c r="AN106" s="103"/>
      <c r="AO106" s="76"/>
      <c r="AP106" s="76"/>
      <c r="AQ106" s="76"/>
      <c r="AR106" s="76"/>
      <c r="AS106" s="76"/>
      <c r="AT106" s="76"/>
      <c r="AU106" s="76"/>
      <c r="AV106" s="76"/>
      <c r="AW106" s="76"/>
      <c r="AX106" s="76"/>
    </row>
    <row r="107" spans="1:50" ht="12.75" hidden="1" customHeight="1" x14ac:dyDescent="0.3">
      <c r="A107" s="76"/>
      <c r="B107" s="366"/>
      <c r="C107" s="76"/>
      <c r="D107" s="366"/>
      <c r="E107" s="377"/>
      <c r="F107" s="76"/>
      <c r="G107" s="366"/>
      <c r="H107" s="101"/>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76"/>
      <c r="AH107" s="76"/>
      <c r="AI107" s="103"/>
      <c r="AJ107" s="103"/>
      <c r="AK107" s="103"/>
      <c r="AL107" s="103"/>
      <c r="AM107" s="103"/>
      <c r="AN107" s="103"/>
      <c r="AO107" s="76"/>
      <c r="AP107" s="76"/>
      <c r="AQ107" s="76"/>
      <c r="AR107" s="76"/>
      <c r="AS107" s="76"/>
      <c r="AT107" s="76"/>
      <c r="AU107" s="76"/>
      <c r="AV107" s="76"/>
      <c r="AW107" s="76"/>
      <c r="AX107" s="76"/>
    </row>
    <row r="108" spans="1:50" ht="12.75" hidden="1" customHeight="1" x14ac:dyDescent="0.3">
      <c r="A108" s="76"/>
      <c r="B108" s="366"/>
      <c r="C108" s="76"/>
      <c r="D108" s="366"/>
      <c r="E108" s="377"/>
      <c r="F108" s="76"/>
      <c r="G108" s="366"/>
      <c r="H108" s="101"/>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76"/>
      <c r="AH108" s="76"/>
      <c r="AI108" s="103"/>
      <c r="AJ108" s="103"/>
      <c r="AK108" s="103"/>
      <c r="AL108" s="103"/>
      <c r="AM108" s="103"/>
      <c r="AN108" s="103"/>
      <c r="AO108" s="76"/>
      <c r="AP108" s="76"/>
      <c r="AQ108" s="76"/>
      <c r="AR108" s="76"/>
      <c r="AS108" s="76"/>
      <c r="AT108" s="76"/>
      <c r="AU108" s="76"/>
      <c r="AV108" s="76"/>
      <c r="AW108" s="76"/>
      <c r="AX108" s="76"/>
    </row>
    <row r="109" spans="1:50" ht="12.75" hidden="1" customHeight="1" x14ac:dyDescent="0.3">
      <c r="A109" s="76"/>
      <c r="B109" s="366"/>
      <c r="C109" s="76"/>
      <c r="D109" s="366"/>
      <c r="E109" s="377"/>
      <c r="F109" s="76"/>
      <c r="G109" s="366"/>
      <c r="H109" s="101"/>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76"/>
      <c r="AH109" s="76"/>
      <c r="AI109" s="103"/>
      <c r="AJ109" s="103"/>
      <c r="AK109" s="103"/>
      <c r="AL109" s="103"/>
      <c r="AM109" s="103"/>
      <c r="AN109" s="103"/>
      <c r="AO109" s="76"/>
      <c r="AP109" s="76"/>
      <c r="AQ109" s="76"/>
      <c r="AR109" s="76"/>
      <c r="AS109" s="76"/>
      <c r="AT109" s="76"/>
      <c r="AU109" s="76"/>
      <c r="AV109" s="76"/>
      <c r="AW109" s="76"/>
      <c r="AX109" s="76"/>
    </row>
    <row r="110" spans="1:50" ht="12.75" hidden="1" customHeight="1" x14ac:dyDescent="0.3">
      <c r="A110" s="76"/>
      <c r="B110" s="366"/>
      <c r="C110" s="76"/>
      <c r="D110" s="366"/>
      <c r="E110" s="377"/>
      <c r="F110" s="76"/>
      <c r="G110" s="366"/>
      <c r="H110" s="101"/>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76"/>
      <c r="AH110" s="76"/>
      <c r="AI110" s="103"/>
      <c r="AJ110" s="103"/>
      <c r="AK110" s="103"/>
      <c r="AL110" s="103"/>
      <c r="AM110" s="103"/>
      <c r="AN110" s="103"/>
      <c r="AO110" s="76"/>
      <c r="AP110" s="76"/>
      <c r="AQ110" s="76"/>
      <c r="AR110" s="76"/>
      <c r="AS110" s="76"/>
      <c r="AT110" s="76"/>
      <c r="AU110" s="76"/>
      <c r="AV110" s="76"/>
      <c r="AW110" s="76"/>
      <c r="AX110" s="76"/>
    </row>
    <row r="111" spans="1:50" ht="12.75" hidden="1" customHeight="1" x14ac:dyDescent="0.3">
      <c r="A111" s="76"/>
      <c r="B111" s="366"/>
      <c r="C111" s="76"/>
      <c r="D111" s="366"/>
      <c r="E111" s="377"/>
      <c r="F111" s="76"/>
      <c r="G111" s="366"/>
      <c r="H111" s="101"/>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76"/>
      <c r="AH111" s="76"/>
      <c r="AI111" s="103"/>
      <c r="AJ111" s="103"/>
      <c r="AK111" s="103"/>
      <c r="AL111" s="103"/>
      <c r="AM111" s="103"/>
      <c r="AN111" s="103"/>
      <c r="AO111" s="76"/>
      <c r="AP111" s="76"/>
      <c r="AQ111" s="76"/>
      <c r="AR111" s="76"/>
      <c r="AS111" s="76"/>
      <c r="AT111" s="76"/>
      <c r="AU111" s="76"/>
      <c r="AV111" s="76"/>
      <c r="AW111" s="76"/>
      <c r="AX111" s="76"/>
    </row>
    <row r="112" spans="1:50" ht="12.75" hidden="1" customHeight="1" x14ac:dyDescent="0.3">
      <c r="A112" s="76"/>
      <c r="B112" s="366"/>
      <c r="C112" s="76"/>
      <c r="D112" s="366"/>
      <c r="E112" s="377"/>
      <c r="F112" s="76"/>
      <c r="G112" s="366"/>
      <c r="H112" s="101"/>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76"/>
      <c r="AH112" s="76"/>
      <c r="AI112" s="103"/>
      <c r="AJ112" s="103"/>
      <c r="AK112" s="103"/>
      <c r="AL112" s="103"/>
      <c r="AM112" s="103"/>
      <c r="AN112" s="103"/>
      <c r="AO112" s="76"/>
      <c r="AP112" s="76"/>
      <c r="AQ112" s="76"/>
      <c r="AR112" s="76"/>
      <c r="AS112" s="76"/>
      <c r="AT112" s="76"/>
      <c r="AU112" s="76"/>
      <c r="AV112" s="76"/>
      <c r="AW112" s="76"/>
      <c r="AX112" s="76"/>
    </row>
    <row r="113" spans="1:50" ht="12.75" hidden="1" customHeight="1" x14ac:dyDescent="0.3">
      <c r="A113" s="76"/>
      <c r="B113" s="366"/>
      <c r="C113" s="76"/>
      <c r="D113" s="366"/>
      <c r="E113" s="377"/>
      <c r="F113" s="76"/>
      <c r="G113" s="366"/>
      <c r="H113" s="101"/>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76"/>
      <c r="AH113" s="76"/>
      <c r="AI113" s="103"/>
      <c r="AJ113" s="103"/>
      <c r="AK113" s="103"/>
      <c r="AL113" s="103"/>
      <c r="AM113" s="103"/>
      <c r="AN113" s="103"/>
      <c r="AO113" s="76"/>
      <c r="AP113" s="76"/>
      <c r="AQ113" s="76"/>
      <c r="AR113" s="76"/>
      <c r="AS113" s="76"/>
      <c r="AT113" s="76"/>
      <c r="AU113" s="76"/>
      <c r="AV113" s="76"/>
      <c r="AW113" s="76"/>
      <c r="AX113" s="76"/>
    </row>
    <row r="114" spans="1:50" ht="12.75" hidden="1" customHeight="1" x14ac:dyDescent="0.3">
      <c r="A114" s="76"/>
      <c r="B114" s="366"/>
      <c r="C114" s="76"/>
      <c r="D114" s="366"/>
      <c r="E114" s="377"/>
      <c r="F114" s="76"/>
      <c r="G114" s="366"/>
      <c r="H114" s="101"/>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76"/>
      <c r="AH114" s="76"/>
      <c r="AI114" s="103"/>
      <c r="AJ114" s="103"/>
      <c r="AK114" s="103"/>
      <c r="AL114" s="103"/>
      <c r="AM114" s="103"/>
      <c r="AN114" s="103"/>
      <c r="AO114" s="76"/>
      <c r="AP114" s="76"/>
      <c r="AQ114" s="76"/>
      <c r="AR114" s="76"/>
      <c r="AS114" s="76"/>
      <c r="AT114" s="76"/>
      <c r="AU114" s="76"/>
      <c r="AV114" s="76"/>
      <c r="AW114" s="76"/>
      <c r="AX114" s="76"/>
    </row>
    <row r="115" spans="1:50" ht="12.75" hidden="1" customHeight="1" x14ac:dyDescent="0.3">
      <c r="A115" s="76"/>
      <c r="B115" s="366"/>
      <c r="C115" s="76"/>
      <c r="D115" s="366"/>
      <c r="E115" s="377"/>
      <c r="F115" s="76"/>
      <c r="G115" s="366"/>
      <c r="H115" s="101"/>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76"/>
      <c r="AH115" s="76"/>
      <c r="AI115" s="103"/>
      <c r="AJ115" s="103"/>
      <c r="AK115" s="103"/>
      <c r="AL115" s="103"/>
      <c r="AM115" s="103"/>
      <c r="AN115" s="103"/>
      <c r="AO115" s="76"/>
      <c r="AP115" s="76"/>
      <c r="AQ115" s="76"/>
      <c r="AR115" s="76"/>
      <c r="AS115" s="76"/>
      <c r="AT115" s="76"/>
      <c r="AU115" s="76"/>
      <c r="AV115" s="76"/>
      <c r="AW115" s="76"/>
      <c r="AX115" s="76"/>
    </row>
    <row r="116" spans="1:50" ht="12.75" hidden="1" customHeight="1" x14ac:dyDescent="0.3">
      <c r="A116" s="76"/>
      <c r="B116" s="366"/>
      <c r="C116" s="76"/>
      <c r="D116" s="366"/>
      <c r="E116" s="377"/>
      <c r="F116" s="76"/>
      <c r="G116" s="366"/>
      <c r="H116" s="101"/>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76"/>
      <c r="AH116" s="76"/>
      <c r="AI116" s="103"/>
      <c r="AJ116" s="103"/>
      <c r="AK116" s="103"/>
      <c r="AL116" s="103"/>
      <c r="AM116" s="103"/>
      <c r="AN116" s="103"/>
      <c r="AO116" s="76"/>
      <c r="AP116" s="76"/>
      <c r="AQ116" s="76"/>
      <c r="AR116" s="76"/>
      <c r="AS116" s="76"/>
      <c r="AT116" s="76"/>
      <c r="AU116" s="76"/>
      <c r="AV116" s="76"/>
      <c r="AW116" s="76"/>
      <c r="AX116" s="76"/>
    </row>
    <row r="117" spans="1:50" ht="12.75" hidden="1" customHeight="1" x14ac:dyDescent="0.3">
      <c r="A117" s="76"/>
      <c r="B117" s="366"/>
      <c r="C117" s="76"/>
      <c r="D117" s="366"/>
      <c r="E117" s="377"/>
      <c r="F117" s="76"/>
      <c r="G117" s="366"/>
      <c r="H117" s="101"/>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76"/>
      <c r="AH117" s="76"/>
      <c r="AI117" s="103"/>
      <c r="AJ117" s="103"/>
      <c r="AK117" s="103"/>
      <c r="AL117" s="103"/>
      <c r="AM117" s="103"/>
      <c r="AN117" s="103"/>
      <c r="AO117" s="76"/>
      <c r="AP117" s="76"/>
      <c r="AQ117" s="76"/>
      <c r="AR117" s="76"/>
      <c r="AS117" s="76"/>
      <c r="AT117" s="76"/>
      <c r="AU117" s="76"/>
      <c r="AV117" s="76"/>
      <c r="AW117" s="76"/>
      <c r="AX117" s="76"/>
    </row>
    <row r="118" spans="1:50" ht="12.75" hidden="1" customHeight="1" x14ac:dyDescent="0.3">
      <c r="A118" s="76"/>
      <c r="B118" s="366"/>
      <c r="C118" s="76"/>
      <c r="D118" s="366"/>
      <c r="E118" s="377"/>
      <c r="F118" s="76"/>
      <c r="G118" s="366"/>
      <c r="H118" s="101"/>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76"/>
      <c r="AH118" s="76"/>
      <c r="AI118" s="103"/>
      <c r="AJ118" s="103"/>
      <c r="AK118" s="103"/>
      <c r="AL118" s="103"/>
      <c r="AM118" s="103"/>
      <c r="AN118" s="103"/>
      <c r="AO118" s="76"/>
      <c r="AP118" s="76"/>
      <c r="AQ118" s="76"/>
      <c r="AR118" s="76"/>
      <c r="AS118" s="76"/>
      <c r="AT118" s="76"/>
      <c r="AU118" s="76"/>
      <c r="AV118" s="76"/>
      <c r="AW118" s="76"/>
      <c r="AX118" s="76"/>
    </row>
    <row r="119" spans="1:50" ht="12.75" hidden="1" customHeight="1" x14ac:dyDescent="0.3">
      <c r="A119" s="76"/>
      <c r="B119" s="366"/>
      <c r="C119" s="76"/>
      <c r="D119" s="366"/>
      <c r="E119" s="377"/>
      <c r="F119" s="76"/>
      <c r="G119" s="366"/>
      <c r="H119" s="101"/>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76"/>
      <c r="AH119" s="76"/>
      <c r="AI119" s="103"/>
      <c r="AJ119" s="103"/>
      <c r="AK119" s="103"/>
      <c r="AL119" s="103"/>
      <c r="AM119" s="103"/>
      <c r="AN119" s="103"/>
      <c r="AO119" s="76"/>
      <c r="AP119" s="76"/>
      <c r="AQ119" s="76"/>
      <c r="AR119" s="76"/>
      <c r="AS119" s="76"/>
      <c r="AT119" s="76"/>
      <c r="AU119" s="76"/>
      <c r="AV119" s="76"/>
      <c r="AW119" s="76"/>
      <c r="AX119" s="76"/>
    </row>
    <row r="120" spans="1:50" ht="12.75" hidden="1" customHeight="1" x14ac:dyDescent="0.3">
      <c r="A120" s="76"/>
      <c r="B120" s="366"/>
      <c r="C120" s="76"/>
      <c r="D120" s="366"/>
      <c r="E120" s="377"/>
      <c r="F120" s="76"/>
      <c r="G120" s="366"/>
      <c r="H120" s="101"/>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76"/>
      <c r="AH120" s="76"/>
      <c r="AI120" s="103"/>
      <c r="AJ120" s="103"/>
      <c r="AK120" s="103"/>
      <c r="AL120" s="103"/>
      <c r="AM120" s="103"/>
      <c r="AN120" s="103"/>
      <c r="AO120" s="76"/>
      <c r="AP120" s="76"/>
      <c r="AQ120" s="76"/>
      <c r="AR120" s="76"/>
      <c r="AS120" s="76"/>
      <c r="AT120" s="76"/>
      <c r="AU120" s="76"/>
      <c r="AV120" s="76"/>
      <c r="AW120" s="76"/>
      <c r="AX120" s="76"/>
    </row>
    <row r="121" spans="1:50" ht="12.75" hidden="1" customHeight="1" x14ac:dyDescent="0.3">
      <c r="A121" s="76"/>
      <c r="B121" s="366"/>
      <c r="C121" s="76"/>
      <c r="D121" s="366"/>
      <c r="E121" s="377"/>
      <c r="F121" s="76"/>
      <c r="G121" s="366"/>
      <c r="H121" s="101"/>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76"/>
      <c r="AH121" s="76"/>
      <c r="AI121" s="103"/>
      <c r="AJ121" s="103"/>
      <c r="AK121" s="103"/>
      <c r="AL121" s="103"/>
      <c r="AM121" s="103"/>
      <c r="AN121" s="103"/>
      <c r="AO121" s="76"/>
      <c r="AP121" s="76"/>
      <c r="AQ121" s="76"/>
      <c r="AR121" s="76"/>
      <c r="AS121" s="76"/>
      <c r="AT121" s="76"/>
      <c r="AU121" s="76"/>
      <c r="AV121" s="76"/>
      <c r="AW121" s="76"/>
      <c r="AX121" s="76"/>
    </row>
    <row r="122" spans="1:50" ht="12.75" hidden="1" customHeight="1" x14ac:dyDescent="0.3">
      <c r="A122" s="76"/>
      <c r="B122" s="366"/>
      <c r="C122" s="76"/>
      <c r="D122" s="366"/>
      <c r="E122" s="377"/>
      <c r="F122" s="76"/>
      <c r="G122" s="366"/>
      <c r="H122" s="101"/>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76"/>
      <c r="AH122" s="76"/>
      <c r="AI122" s="103"/>
      <c r="AJ122" s="103"/>
      <c r="AK122" s="103"/>
      <c r="AL122" s="103"/>
      <c r="AM122" s="103"/>
      <c r="AN122" s="103"/>
      <c r="AO122" s="76"/>
      <c r="AP122" s="76"/>
      <c r="AQ122" s="76"/>
      <c r="AR122" s="76"/>
      <c r="AS122" s="76"/>
      <c r="AT122" s="76"/>
      <c r="AU122" s="76"/>
      <c r="AV122" s="76"/>
      <c r="AW122" s="76"/>
      <c r="AX122" s="76"/>
    </row>
    <row r="123" spans="1:50" ht="12.75" hidden="1" customHeight="1" x14ac:dyDescent="0.3">
      <c r="A123" s="76"/>
      <c r="B123" s="366"/>
      <c r="C123" s="76"/>
      <c r="D123" s="366"/>
      <c r="E123" s="377"/>
      <c r="F123" s="76"/>
      <c r="G123" s="366"/>
      <c r="H123" s="101"/>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76"/>
      <c r="AH123" s="76"/>
      <c r="AI123" s="103"/>
      <c r="AJ123" s="103"/>
      <c r="AK123" s="103"/>
      <c r="AL123" s="103"/>
      <c r="AM123" s="103"/>
      <c r="AN123" s="103"/>
      <c r="AO123" s="76"/>
      <c r="AP123" s="76"/>
      <c r="AQ123" s="76"/>
      <c r="AR123" s="76"/>
      <c r="AS123" s="76"/>
      <c r="AT123" s="76"/>
      <c r="AU123" s="76"/>
      <c r="AV123" s="76"/>
      <c r="AW123" s="76"/>
      <c r="AX123" s="76"/>
    </row>
    <row r="124" spans="1:50" ht="12.75" hidden="1" customHeight="1" x14ac:dyDescent="0.3">
      <c r="A124" s="76"/>
      <c r="B124" s="366"/>
      <c r="C124" s="76"/>
      <c r="D124" s="366"/>
      <c r="E124" s="377"/>
      <c r="F124" s="76"/>
      <c r="G124" s="366"/>
      <c r="H124" s="101"/>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76"/>
      <c r="AH124" s="76"/>
      <c r="AI124" s="103"/>
      <c r="AJ124" s="103"/>
      <c r="AK124" s="103"/>
      <c r="AL124" s="103"/>
      <c r="AM124" s="103"/>
      <c r="AN124" s="103"/>
      <c r="AO124" s="76"/>
      <c r="AP124" s="76"/>
      <c r="AQ124" s="76"/>
      <c r="AR124" s="76"/>
      <c r="AS124" s="76"/>
      <c r="AT124" s="76"/>
      <c r="AU124" s="76"/>
      <c r="AV124" s="76"/>
      <c r="AW124" s="76"/>
      <c r="AX124" s="76"/>
    </row>
    <row r="125" spans="1:50" ht="12.75" hidden="1" customHeight="1" x14ac:dyDescent="0.3">
      <c r="A125" s="76"/>
      <c r="B125" s="366"/>
      <c r="C125" s="76"/>
      <c r="D125" s="366"/>
      <c r="E125" s="377"/>
      <c r="F125" s="76"/>
      <c r="G125" s="366"/>
      <c r="H125" s="101"/>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76"/>
      <c r="AH125" s="76"/>
      <c r="AI125" s="103"/>
      <c r="AJ125" s="103"/>
      <c r="AK125" s="103"/>
      <c r="AL125" s="103"/>
      <c r="AM125" s="103"/>
      <c r="AN125" s="103"/>
      <c r="AO125" s="76"/>
      <c r="AP125" s="76"/>
      <c r="AQ125" s="76"/>
      <c r="AR125" s="76"/>
      <c r="AS125" s="76"/>
      <c r="AT125" s="76"/>
      <c r="AU125" s="76"/>
      <c r="AV125" s="76"/>
      <c r="AW125" s="76"/>
      <c r="AX125" s="76"/>
    </row>
    <row r="126" spans="1:50" ht="12.75" hidden="1" customHeight="1" x14ac:dyDescent="0.3">
      <c r="A126" s="76"/>
      <c r="B126" s="366"/>
      <c r="C126" s="76"/>
      <c r="D126" s="366"/>
      <c r="E126" s="377"/>
      <c r="F126" s="76"/>
      <c r="G126" s="366"/>
      <c r="H126" s="101"/>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76"/>
      <c r="AH126" s="76"/>
      <c r="AI126" s="103"/>
      <c r="AJ126" s="103"/>
      <c r="AK126" s="103"/>
      <c r="AL126" s="103"/>
      <c r="AM126" s="103"/>
      <c r="AN126" s="103"/>
      <c r="AO126" s="76"/>
      <c r="AP126" s="76"/>
      <c r="AQ126" s="76"/>
      <c r="AR126" s="76"/>
      <c r="AS126" s="76"/>
      <c r="AT126" s="76"/>
      <c r="AU126" s="76"/>
      <c r="AV126" s="76"/>
      <c r="AW126" s="76"/>
      <c r="AX126" s="76"/>
    </row>
    <row r="127" spans="1:50" ht="12.75" hidden="1" customHeight="1" x14ac:dyDescent="0.3">
      <c r="A127" s="76"/>
      <c r="B127" s="366"/>
      <c r="C127" s="76"/>
      <c r="D127" s="366"/>
      <c r="E127" s="377"/>
      <c r="F127" s="76"/>
      <c r="G127" s="366"/>
      <c r="H127" s="101"/>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76"/>
      <c r="AH127" s="76"/>
      <c r="AI127" s="103"/>
      <c r="AJ127" s="103"/>
      <c r="AK127" s="103"/>
      <c r="AL127" s="103"/>
      <c r="AM127" s="103"/>
      <c r="AN127" s="103"/>
      <c r="AO127" s="76"/>
      <c r="AP127" s="76"/>
      <c r="AQ127" s="76"/>
      <c r="AR127" s="76"/>
      <c r="AS127" s="76"/>
      <c r="AT127" s="76"/>
      <c r="AU127" s="76"/>
      <c r="AV127" s="76"/>
      <c r="AW127" s="76"/>
      <c r="AX127" s="76"/>
    </row>
    <row r="128" spans="1:50" ht="12.75" hidden="1" customHeight="1" x14ac:dyDescent="0.3">
      <c r="A128" s="76"/>
      <c r="B128" s="366"/>
      <c r="C128" s="76"/>
      <c r="D128" s="366"/>
      <c r="E128" s="377"/>
      <c r="F128" s="76"/>
      <c r="G128" s="366"/>
      <c r="H128" s="101"/>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76"/>
      <c r="AH128" s="76"/>
      <c r="AI128" s="103"/>
      <c r="AJ128" s="103"/>
      <c r="AK128" s="103"/>
      <c r="AL128" s="103"/>
      <c r="AM128" s="103"/>
      <c r="AN128" s="103"/>
      <c r="AO128" s="76"/>
      <c r="AP128" s="76"/>
      <c r="AQ128" s="76"/>
      <c r="AR128" s="76"/>
      <c r="AS128" s="76"/>
      <c r="AT128" s="76"/>
      <c r="AU128" s="76"/>
      <c r="AV128" s="76"/>
      <c r="AW128" s="76"/>
      <c r="AX128" s="76"/>
    </row>
    <row r="129" spans="1:50" ht="12.75" hidden="1" customHeight="1" x14ac:dyDescent="0.3">
      <c r="A129" s="76"/>
      <c r="B129" s="366"/>
      <c r="C129" s="76"/>
      <c r="D129" s="366"/>
      <c r="E129" s="377"/>
      <c r="F129" s="76"/>
      <c r="G129" s="366"/>
      <c r="H129" s="101"/>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76"/>
      <c r="AH129" s="76"/>
      <c r="AI129" s="103"/>
      <c r="AJ129" s="103"/>
      <c r="AK129" s="103"/>
      <c r="AL129" s="103"/>
      <c r="AM129" s="103"/>
      <c r="AN129" s="103"/>
      <c r="AO129" s="76"/>
      <c r="AP129" s="76"/>
      <c r="AQ129" s="76"/>
      <c r="AR129" s="76"/>
      <c r="AS129" s="76"/>
      <c r="AT129" s="76"/>
      <c r="AU129" s="76"/>
      <c r="AV129" s="76"/>
      <c r="AW129" s="76"/>
      <c r="AX129" s="76"/>
    </row>
    <row r="130" spans="1:50" ht="12.75" hidden="1" customHeight="1" x14ac:dyDescent="0.3">
      <c r="A130" s="76"/>
      <c r="B130" s="366"/>
      <c r="C130" s="76"/>
      <c r="D130" s="366"/>
      <c r="E130" s="377"/>
      <c r="F130" s="76"/>
      <c r="G130" s="366"/>
      <c r="H130" s="101"/>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76"/>
      <c r="AH130" s="76"/>
      <c r="AI130" s="103"/>
      <c r="AJ130" s="103"/>
      <c r="AK130" s="103"/>
      <c r="AL130" s="103"/>
      <c r="AM130" s="103"/>
      <c r="AN130" s="103"/>
      <c r="AO130" s="76"/>
      <c r="AP130" s="76"/>
      <c r="AQ130" s="76"/>
      <c r="AR130" s="76"/>
      <c r="AS130" s="76"/>
      <c r="AT130" s="76"/>
      <c r="AU130" s="76"/>
      <c r="AV130" s="76"/>
      <c r="AW130" s="76"/>
      <c r="AX130" s="76"/>
    </row>
    <row r="131" spans="1:50" ht="12.75" hidden="1" customHeight="1" x14ac:dyDescent="0.3">
      <c r="A131" s="76"/>
      <c r="B131" s="366"/>
      <c r="C131" s="76"/>
      <c r="D131" s="366"/>
      <c r="E131" s="377"/>
      <c r="F131" s="76"/>
      <c r="G131" s="366"/>
      <c r="H131" s="101"/>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76"/>
      <c r="AH131" s="76"/>
      <c r="AI131" s="103"/>
      <c r="AJ131" s="103"/>
      <c r="AK131" s="103"/>
      <c r="AL131" s="103"/>
      <c r="AM131" s="103"/>
      <c r="AN131" s="103"/>
      <c r="AO131" s="76"/>
      <c r="AP131" s="76"/>
      <c r="AQ131" s="76"/>
      <c r="AR131" s="76"/>
      <c r="AS131" s="76"/>
      <c r="AT131" s="76"/>
      <c r="AU131" s="76"/>
      <c r="AV131" s="76"/>
      <c r="AW131" s="76"/>
      <c r="AX131" s="76"/>
    </row>
    <row r="132" spans="1:50" ht="12.75" hidden="1" customHeight="1" x14ac:dyDescent="0.3">
      <c r="A132" s="76"/>
      <c r="B132" s="366"/>
      <c r="C132" s="76"/>
      <c r="D132" s="366"/>
      <c r="E132" s="377"/>
      <c r="F132" s="76"/>
      <c r="G132" s="366"/>
      <c r="H132" s="101"/>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76"/>
      <c r="AH132" s="76"/>
      <c r="AI132" s="103"/>
      <c r="AJ132" s="103"/>
      <c r="AK132" s="103"/>
      <c r="AL132" s="103"/>
      <c r="AM132" s="103"/>
      <c r="AN132" s="103"/>
      <c r="AO132" s="76"/>
      <c r="AP132" s="76"/>
      <c r="AQ132" s="76"/>
      <c r="AR132" s="76"/>
      <c r="AS132" s="76"/>
      <c r="AT132" s="76"/>
      <c r="AU132" s="76"/>
      <c r="AV132" s="76"/>
      <c r="AW132" s="76"/>
      <c r="AX132" s="76"/>
    </row>
    <row r="133" spans="1:50" ht="12.75" hidden="1" customHeight="1" x14ac:dyDescent="0.3">
      <c r="A133" s="76"/>
      <c r="B133" s="366"/>
      <c r="C133" s="76"/>
      <c r="D133" s="366"/>
      <c r="E133" s="377"/>
      <c r="F133" s="76"/>
      <c r="G133" s="366"/>
      <c r="H133" s="101"/>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76"/>
      <c r="AH133" s="76"/>
      <c r="AI133" s="103"/>
      <c r="AJ133" s="103"/>
      <c r="AK133" s="103"/>
      <c r="AL133" s="103"/>
      <c r="AM133" s="103"/>
      <c r="AN133" s="103"/>
      <c r="AO133" s="76"/>
      <c r="AP133" s="76"/>
      <c r="AQ133" s="76"/>
      <c r="AR133" s="76"/>
      <c r="AS133" s="76"/>
      <c r="AT133" s="76"/>
      <c r="AU133" s="76"/>
      <c r="AV133" s="76"/>
      <c r="AW133" s="76"/>
      <c r="AX133" s="76"/>
    </row>
    <row r="134" spans="1:50" ht="12.75" hidden="1" customHeight="1" x14ac:dyDescent="0.3">
      <c r="A134" s="76"/>
      <c r="B134" s="366"/>
      <c r="C134" s="76"/>
      <c r="D134" s="366"/>
      <c r="E134" s="377"/>
      <c r="F134" s="76"/>
      <c r="G134" s="366"/>
      <c r="H134" s="101"/>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76"/>
      <c r="AH134" s="76"/>
      <c r="AI134" s="103"/>
      <c r="AJ134" s="103"/>
      <c r="AK134" s="103"/>
      <c r="AL134" s="103"/>
      <c r="AM134" s="103"/>
      <c r="AN134" s="103"/>
      <c r="AO134" s="76"/>
      <c r="AP134" s="76"/>
      <c r="AQ134" s="76"/>
      <c r="AR134" s="76"/>
      <c r="AS134" s="76"/>
      <c r="AT134" s="76"/>
      <c r="AU134" s="76"/>
      <c r="AV134" s="76"/>
      <c r="AW134" s="76"/>
      <c r="AX134" s="76"/>
    </row>
    <row r="135" spans="1:50" ht="12.75" hidden="1" customHeight="1" x14ac:dyDescent="0.3">
      <c r="A135" s="76"/>
      <c r="B135" s="366"/>
      <c r="C135" s="76"/>
      <c r="D135" s="366"/>
      <c r="E135" s="377"/>
      <c r="F135" s="76"/>
      <c r="G135" s="366"/>
      <c r="H135" s="101"/>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76"/>
      <c r="AH135" s="76"/>
      <c r="AI135" s="103"/>
      <c r="AJ135" s="103"/>
      <c r="AK135" s="103"/>
      <c r="AL135" s="103"/>
      <c r="AM135" s="103"/>
      <c r="AN135" s="103"/>
      <c r="AO135" s="76"/>
      <c r="AP135" s="76"/>
      <c r="AQ135" s="76"/>
      <c r="AR135" s="76"/>
      <c r="AS135" s="76"/>
      <c r="AT135" s="76"/>
      <c r="AU135" s="76"/>
      <c r="AV135" s="76"/>
      <c r="AW135" s="76"/>
      <c r="AX135" s="76"/>
    </row>
    <row r="136" spans="1:50" ht="12.75" hidden="1" customHeight="1" x14ac:dyDescent="0.3">
      <c r="A136" s="76"/>
      <c r="B136" s="366"/>
      <c r="C136" s="76"/>
      <c r="D136" s="366"/>
      <c r="E136" s="377"/>
      <c r="F136" s="76"/>
      <c r="G136" s="366"/>
      <c r="H136" s="101"/>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76"/>
      <c r="AH136" s="76"/>
      <c r="AI136" s="103"/>
      <c r="AJ136" s="103"/>
      <c r="AK136" s="103"/>
      <c r="AL136" s="103"/>
      <c r="AM136" s="103"/>
      <c r="AN136" s="103"/>
      <c r="AO136" s="76"/>
      <c r="AP136" s="76"/>
      <c r="AQ136" s="76"/>
      <c r="AR136" s="76"/>
      <c r="AS136" s="76"/>
      <c r="AT136" s="76"/>
      <c r="AU136" s="76"/>
      <c r="AV136" s="76"/>
      <c r="AW136" s="76"/>
      <c r="AX136" s="76"/>
    </row>
    <row r="137" spans="1:50" ht="12.75" hidden="1" customHeight="1" x14ac:dyDescent="0.3">
      <c r="A137" s="76"/>
      <c r="B137" s="366"/>
      <c r="C137" s="76"/>
      <c r="D137" s="366"/>
      <c r="E137" s="377"/>
      <c r="F137" s="76"/>
      <c r="G137" s="366"/>
      <c r="H137" s="101"/>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76"/>
      <c r="AH137" s="76"/>
      <c r="AI137" s="103"/>
      <c r="AJ137" s="103"/>
      <c r="AK137" s="103"/>
      <c r="AL137" s="103"/>
      <c r="AM137" s="103"/>
      <c r="AN137" s="103"/>
      <c r="AO137" s="76"/>
      <c r="AP137" s="76"/>
      <c r="AQ137" s="76"/>
      <c r="AR137" s="76"/>
      <c r="AS137" s="76"/>
      <c r="AT137" s="76"/>
      <c r="AU137" s="76"/>
      <c r="AV137" s="76"/>
      <c r="AW137" s="76"/>
      <c r="AX137" s="76"/>
    </row>
    <row r="138" spans="1:50" ht="12.75" hidden="1" customHeight="1" x14ac:dyDescent="0.3">
      <c r="A138" s="76"/>
      <c r="B138" s="366"/>
      <c r="C138" s="76"/>
      <c r="D138" s="366"/>
      <c r="E138" s="377"/>
      <c r="F138" s="76"/>
      <c r="G138" s="366"/>
      <c r="H138" s="101"/>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76"/>
      <c r="AH138" s="76"/>
      <c r="AI138" s="103"/>
      <c r="AJ138" s="103"/>
      <c r="AK138" s="103"/>
      <c r="AL138" s="103"/>
      <c r="AM138" s="103"/>
      <c r="AN138" s="103"/>
      <c r="AO138" s="76"/>
      <c r="AP138" s="76"/>
      <c r="AQ138" s="76"/>
      <c r="AR138" s="76"/>
      <c r="AS138" s="76"/>
      <c r="AT138" s="76"/>
      <c r="AU138" s="76"/>
      <c r="AV138" s="76"/>
      <c r="AW138" s="76"/>
      <c r="AX138" s="76"/>
    </row>
    <row r="139" spans="1:50" ht="12.75" hidden="1" customHeight="1" x14ac:dyDescent="0.3">
      <c r="A139" s="76"/>
      <c r="B139" s="366"/>
      <c r="C139" s="76"/>
      <c r="D139" s="366"/>
      <c r="E139" s="377"/>
      <c r="F139" s="76"/>
      <c r="G139" s="366"/>
      <c r="H139" s="101"/>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76"/>
      <c r="AH139" s="76"/>
      <c r="AI139" s="103"/>
      <c r="AJ139" s="103"/>
      <c r="AK139" s="103"/>
      <c r="AL139" s="103"/>
      <c r="AM139" s="103"/>
      <c r="AN139" s="103"/>
      <c r="AO139" s="76"/>
      <c r="AP139" s="76"/>
      <c r="AQ139" s="76"/>
      <c r="AR139" s="76"/>
      <c r="AS139" s="76"/>
      <c r="AT139" s="76"/>
      <c r="AU139" s="76"/>
      <c r="AV139" s="76"/>
      <c r="AW139" s="76"/>
      <c r="AX139" s="76"/>
    </row>
    <row r="140" spans="1:50" ht="12.75" hidden="1" customHeight="1" x14ac:dyDescent="0.3">
      <c r="A140" s="76"/>
      <c r="B140" s="366"/>
      <c r="C140" s="76"/>
      <c r="D140" s="366"/>
      <c r="E140" s="377"/>
      <c r="F140" s="76"/>
      <c r="G140" s="366"/>
      <c r="H140" s="101"/>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76"/>
      <c r="AH140" s="76"/>
      <c r="AI140" s="103"/>
      <c r="AJ140" s="103"/>
      <c r="AK140" s="103"/>
      <c r="AL140" s="103"/>
      <c r="AM140" s="103"/>
      <c r="AN140" s="103"/>
      <c r="AO140" s="76"/>
      <c r="AP140" s="76"/>
      <c r="AQ140" s="76"/>
      <c r="AR140" s="76"/>
      <c r="AS140" s="76"/>
      <c r="AT140" s="76"/>
      <c r="AU140" s="76"/>
      <c r="AV140" s="76"/>
      <c r="AW140" s="76"/>
      <c r="AX140" s="76"/>
    </row>
    <row r="141" spans="1:50" ht="12.75" hidden="1" customHeight="1" x14ac:dyDescent="0.3">
      <c r="A141" s="76"/>
      <c r="B141" s="366"/>
      <c r="C141" s="76"/>
      <c r="D141" s="366"/>
      <c r="E141" s="377"/>
      <c r="F141" s="76"/>
      <c r="G141" s="366"/>
      <c r="H141" s="101"/>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76"/>
      <c r="AH141" s="76"/>
      <c r="AI141" s="103"/>
      <c r="AJ141" s="103"/>
      <c r="AK141" s="103"/>
      <c r="AL141" s="103"/>
      <c r="AM141" s="103"/>
      <c r="AN141" s="103"/>
      <c r="AO141" s="76"/>
      <c r="AP141" s="76"/>
      <c r="AQ141" s="76"/>
      <c r="AR141" s="76"/>
      <c r="AS141" s="76"/>
      <c r="AT141" s="76"/>
      <c r="AU141" s="76"/>
      <c r="AV141" s="76"/>
      <c r="AW141" s="76"/>
      <c r="AX141" s="76"/>
    </row>
    <row r="142" spans="1:50" ht="12.75" hidden="1" customHeight="1" x14ac:dyDescent="0.3">
      <c r="A142" s="76"/>
      <c r="B142" s="366"/>
      <c r="C142" s="76"/>
      <c r="D142" s="366"/>
      <c r="E142" s="377"/>
      <c r="F142" s="76"/>
      <c r="G142" s="366"/>
      <c r="H142" s="101"/>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76"/>
      <c r="AH142" s="76"/>
      <c r="AI142" s="103"/>
      <c r="AJ142" s="103"/>
      <c r="AK142" s="103"/>
      <c r="AL142" s="103"/>
      <c r="AM142" s="103"/>
      <c r="AN142" s="103"/>
      <c r="AO142" s="76"/>
      <c r="AP142" s="76"/>
      <c r="AQ142" s="76"/>
      <c r="AR142" s="76"/>
      <c r="AS142" s="76"/>
      <c r="AT142" s="76"/>
      <c r="AU142" s="76"/>
      <c r="AV142" s="76"/>
      <c r="AW142" s="76"/>
      <c r="AX142" s="76"/>
    </row>
    <row r="143" spans="1:50" ht="12.75" hidden="1" customHeight="1" x14ac:dyDescent="0.3">
      <c r="A143" s="76"/>
      <c r="B143" s="366"/>
      <c r="C143" s="76"/>
      <c r="D143" s="366"/>
      <c r="E143" s="377"/>
      <c r="F143" s="76"/>
      <c r="G143" s="366"/>
      <c r="H143" s="101"/>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76"/>
      <c r="AH143" s="76"/>
      <c r="AI143" s="103"/>
      <c r="AJ143" s="103"/>
      <c r="AK143" s="103"/>
      <c r="AL143" s="103"/>
      <c r="AM143" s="103"/>
      <c r="AN143" s="103"/>
      <c r="AO143" s="76"/>
      <c r="AP143" s="76"/>
      <c r="AQ143" s="76"/>
      <c r="AR143" s="76"/>
      <c r="AS143" s="76"/>
      <c r="AT143" s="76"/>
      <c r="AU143" s="76"/>
      <c r="AV143" s="76"/>
      <c r="AW143" s="76"/>
      <c r="AX143" s="76"/>
    </row>
    <row r="144" spans="1:50" ht="12.75" hidden="1" customHeight="1" x14ac:dyDescent="0.3">
      <c r="A144" s="76"/>
      <c r="B144" s="366"/>
      <c r="C144" s="76"/>
      <c r="D144" s="366"/>
      <c r="E144" s="377"/>
      <c r="F144" s="76"/>
      <c r="G144" s="366"/>
      <c r="H144" s="101"/>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76"/>
      <c r="AH144" s="76"/>
      <c r="AI144" s="103"/>
      <c r="AJ144" s="103"/>
      <c r="AK144" s="103"/>
      <c r="AL144" s="103"/>
      <c r="AM144" s="103"/>
      <c r="AN144" s="103"/>
      <c r="AO144" s="76"/>
      <c r="AP144" s="76"/>
      <c r="AQ144" s="76"/>
      <c r="AR144" s="76"/>
      <c r="AS144" s="76"/>
      <c r="AT144" s="76"/>
      <c r="AU144" s="76"/>
      <c r="AV144" s="76"/>
      <c r="AW144" s="76"/>
      <c r="AX144" s="76"/>
    </row>
    <row r="145" spans="1:50" ht="12.75" hidden="1" customHeight="1" x14ac:dyDescent="0.3">
      <c r="A145" s="76"/>
      <c r="B145" s="366"/>
      <c r="C145" s="76"/>
      <c r="D145" s="366"/>
      <c r="E145" s="377"/>
      <c r="F145" s="76"/>
      <c r="G145" s="366"/>
      <c r="H145" s="101"/>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76"/>
      <c r="AH145" s="76"/>
      <c r="AI145" s="103"/>
      <c r="AJ145" s="103"/>
      <c r="AK145" s="103"/>
      <c r="AL145" s="103"/>
      <c r="AM145" s="103"/>
      <c r="AN145" s="103"/>
      <c r="AO145" s="76"/>
      <c r="AP145" s="76"/>
      <c r="AQ145" s="76"/>
      <c r="AR145" s="76"/>
      <c r="AS145" s="76"/>
      <c r="AT145" s="76"/>
      <c r="AU145" s="76"/>
      <c r="AV145" s="76"/>
      <c r="AW145" s="76"/>
      <c r="AX145" s="76"/>
    </row>
    <row r="146" spans="1:50" ht="12.75" hidden="1" customHeight="1" x14ac:dyDescent="0.3">
      <c r="A146" s="76"/>
      <c r="B146" s="366"/>
      <c r="C146" s="76"/>
      <c r="D146" s="366"/>
      <c r="E146" s="377"/>
      <c r="F146" s="76"/>
      <c r="G146" s="366"/>
      <c r="H146" s="101"/>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76"/>
      <c r="AH146" s="76"/>
      <c r="AI146" s="103"/>
      <c r="AJ146" s="103"/>
      <c r="AK146" s="103"/>
      <c r="AL146" s="103"/>
      <c r="AM146" s="103"/>
      <c r="AN146" s="103"/>
      <c r="AO146" s="76"/>
      <c r="AP146" s="76"/>
      <c r="AQ146" s="76"/>
      <c r="AR146" s="76"/>
      <c r="AS146" s="76"/>
      <c r="AT146" s="76"/>
      <c r="AU146" s="76"/>
      <c r="AV146" s="76"/>
      <c r="AW146" s="76"/>
      <c r="AX146" s="76"/>
    </row>
    <row r="147" spans="1:50" ht="12.75" hidden="1" customHeight="1" x14ac:dyDescent="0.3">
      <c r="A147" s="76"/>
      <c r="B147" s="366"/>
      <c r="C147" s="76"/>
      <c r="D147" s="366"/>
      <c r="E147" s="377"/>
      <c r="F147" s="76"/>
      <c r="G147" s="366"/>
      <c r="H147" s="101"/>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76"/>
      <c r="AH147" s="76"/>
      <c r="AI147" s="103"/>
      <c r="AJ147" s="103"/>
      <c r="AK147" s="103"/>
      <c r="AL147" s="103"/>
      <c r="AM147" s="103"/>
      <c r="AN147" s="103"/>
      <c r="AO147" s="76"/>
      <c r="AP147" s="76"/>
      <c r="AQ147" s="76"/>
      <c r="AR147" s="76"/>
      <c r="AS147" s="76"/>
      <c r="AT147" s="76"/>
      <c r="AU147" s="76"/>
      <c r="AV147" s="76"/>
      <c r="AW147" s="76"/>
      <c r="AX147" s="76"/>
    </row>
    <row r="148" spans="1:50" ht="12.75" hidden="1" customHeight="1" x14ac:dyDescent="0.3">
      <c r="A148" s="76"/>
      <c r="B148" s="366"/>
      <c r="C148" s="76"/>
      <c r="D148" s="366"/>
      <c r="E148" s="377"/>
      <c r="F148" s="76"/>
      <c r="G148" s="366"/>
      <c r="H148" s="101"/>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76"/>
      <c r="AH148" s="76"/>
      <c r="AI148" s="103"/>
      <c r="AJ148" s="103"/>
      <c r="AK148" s="103"/>
      <c r="AL148" s="103"/>
      <c r="AM148" s="103"/>
      <c r="AN148" s="103"/>
      <c r="AO148" s="76"/>
      <c r="AP148" s="76"/>
      <c r="AQ148" s="76"/>
      <c r="AR148" s="76"/>
      <c r="AS148" s="76"/>
      <c r="AT148" s="76"/>
      <c r="AU148" s="76"/>
      <c r="AV148" s="76"/>
      <c r="AW148" s="76"/>
      <c r="AX148" s="76"/>
    </row>
    <row r="149" spans="1:50" ht="12.75" hidden="1" customHeight="1" x14ac:dyDescent="0.3">
      <c r="A149" s="76"/>
      <c r="B149" s="366"/>
      <c r="C149" s="76"/>
      <c r="D149" s="366"/>
      <c r="E149" s="377"/>
      <c r="F149" s="76"/>
      <c r="G149" s="366"/>
      <c r="H149" s="101"/>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76"/>
      <c r="AH149" s="76"/>
      <c r="AI149" s="103"/>
      <c r="AJ149" s="103"/>
      <c r="AK149" s="103"/>
      <c r="AL149" s="103"/>
      <c r="AM149" s="103"/>
      <c r="AN149" s="103"/>
      <c r="AO149" s="76"/>
      <c r="AP149" s="76"/>
      <c r="AQ149" s="76"/>
      <c r="AR149" s="76"/>
      <c r="AS149" s="76"/>
      <c r="AT149" s="76"/>
      <c r="AU149" s="76"/>
      <c r="AV149" s="76"/>
      <c r="AW149" s="76"/>
      <c r="AX149" s="76"/>
    </row>
    <row r="150" spans="1:50" ht="12.75" hidden="1" customHeight="1" x14ac:dyDescent="0.3">
      <c r="A150" s="76"/>
      <c r="B150" s="366"/>
      <c r="C150" s="76"/>
      <c r="D150" s="366"/>
      <c r="E150" s="377"/>
      <c r="F150" s="76"/>
      <c r="G150" s="366"/>
      <c r="H150" s="101"/>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76"/>
      <c r="AH150" s="76"/>
      <c r="AI150" s="103"/>
      <c r="AJ150" s="103"/>
      <c r="AK150" s="103"/>
      <c r="AL150" s="103"/>
      <c r="AM150" s="103"/>
      <c r="AN150" s="103"/>
      <c r="AO150" s="76"/>
      <c r="AP150" s="76"/>
      <c r="AQ150" s="76"/>
      <c r="AR150" s="76"/>
      <c r="AS150" s="76"/>
      <c r="AT150" s="76"/>
      <c r="AU150" s="76"/>
      <c r="AV150" s="76"/>
      <c r="AW150" s="76"/>
      <c r="AX150" s="76"/>
    </row>
    <row r="151" spans="1:50" ht="12.75" hidden="1" customHeight="1" x14ac:dyDescent="0.3">
      <c r="A151" s="76"/>
      <c r="B151" s="366"/>
      <c r="C151" s="76"/>
      <c r="D151" s="366"/>
      <c r="E151" s="377"/>
      <c r="F151" s="76"/>
      <c r="G151" s="366"/>
      <c r="H151" s="101"/>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76"/>
      <c r="AH151" s="76"/>
      <c r="AI151" s="103"/>
      <c r="AJ151" s="103"/>
      <c r="AK151" s="103"/>
      <c r="AL151" s="103"/>
      <c r="AM151" s="103"/>
      <c r="AN151" s="103"/>
      <c r="AO151" s="76"/>
      <c r="AP151" s="76"/>
      <c r="AQ151" s="76"/>
      <c r="AR151" s="76"/>
      <c r="AS151" s="76"/>
      <c r="AT151" s="76"/>
      <c r="AU151" s="76"/>
      <c r="AV151" s="76"/>
      <c r="AW151" s="76"/>
      <c r="AX151" s="76"/>
    </row>
    <row r="152" spans="1:50" ht="12.75" hidden="1" customHeight="1" x14ac:dyDescent="0.3">
      <c r="A152" s="76"/>
      <c r="B152" s="366"/>
      <c r="C152" s="76"/>
      <c r="D152" s="366"/>
      <c r="E152" s="377"/>
      <c r="F152" s="76"/>
      <c r="G152" s="366"/>
      <c r="H152" s="101"/>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76"/>
      <c r="AH152" s="76"/>
      <c r="AI152" s="103"/>
      <c r="AJ152" s="103"/>
      <c r="AK152" s="103"/>
      <c r="AL152" s="103"/>
      <c r="AM152" s="103"/>
      <c r="AN152" s="103"/>
      <c r="AO152" s="76"/>
      <c r="AP152" s="76"/>
      <c r="AQ152" s="76"/>
      <c r="AR152" s="76"/>
      <c r="AS152" s="76"/>
      <c r="AT152" s="76"/>
      <c r="AU152" s="76"/>
      <c r="AV152" s="76"/>
      <c r="AW152" s="76"/>
      <c r="AX152" s="76"/>
    </row>
    <row r="153" spans="1:50" ht="12.75" hidden="1" customHeight="1" x14ac:dyDescent="0.3">
      <c r="A153" s="76"/>
      <c r="B153" s="366"/>
      <c r="C153" s="76"/>
      <c r="D153" s="366"/>
      <c r="E153" s="377"/>
      <c r="F153" s="76"/>
      <c r="G153" s="366"/>
      <c r="H153" s="101"/>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76"/>
      <c r="AH153" s="76"/>
      <c r="AI153" s="103"/>
      <c r="AJ153" s="103"/>
      <c r="AK153" s="103"/>
      <c r="AL153" s="103"/>
      <c r="AM153" s="103"/>
      <c r="AN153" s="103"/>
      <c r="AO153" s="76"/>
      <c r="AP153" s="76"/>
      <c r="AQ153" s="76"/>
      <c r="AR153" s="76"/>
      <c r="AS153" s="76"/>
      <c r="AT153" s="76"/>
      <c r="AU153" s="76"/>
      <c r="AV153" s="76"/>
      <c r="AW153" s="76"/>
      <c r="AX153" s="76"/>
    </row>
    <row r="154" spans="1:50" ht="12.75" hidden="1" customHeight="1" x14ac:dyDescent="0.3">
      <c r="A154" s="76"/>
      <c r="B154" s="366"/>
      <c r="C154" s="76"/>
      <c r="D154" s="366"/>
      <c r="E154" s="377"/>
      <c r="F154" s="76"/>
      <c r="G154" s="366"/>
      <c r="H154" s="101"/>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76"/>
      <c r="AH154" s="76"/>
      <c r="AI154" s="103"/>
      <c r="AJ154" s="103"/>
      <c r="AK154" s="103"/>
      <c r="AL154" s="103"/>
      <c r="AM154" s="103"/>
      <c r="AN154" s="103"/>
      <c r="AO154" s="76"/>
      <c r="AP154" s="76"/>
      <c r="AQ154" s="76"/>
      <c r="AR154" s="76"/>
      <c r="AS154" s="76"/>
      <c r="AT154" s="76"/>
      <c r="AU154" s="76"/>
      <c r="AV154" s="76"/>
      <c r="AW154" s="76"/>
      <c r="AX154" s="76"/>
    </row>
    <row r="155" spans="1:50" ht="12.75" hidden="1" customHeight="1" x14ac:dyDescent="0.3">
      <c r="A155" s="76"/>
      <c r="B155" s="366"/>
      <c r="C155" s="76"/>
      <c r="D155" s="366"/>
      <c r="E155" s="377"/>
      <c r="F155" s="76"/>
      <c r="G155" s="366"/>
      <c r="H155" s="101"/>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76"/>
      <c r="AH155" s="76"/>
      <c r="AI155" s="103"/>
      <c r="AJ155" s="103"/>
      <c r="AK155" s="103"/>
      <c r="AL155" s="103"/>
      <c r="AM155" s="103"/>
      <c r="AN155" s="103"/>
      <c r="AO155" s="76"/>
      <c r="AP155" s="76"/>
      <c r="AQ155" s="76"/>
      <c r="AR155" s="76"/>
      <c r="AS155" s="76"/>
      <c r="AT155" s="76"/>
      <c r="AU155" s="76"/>
      <c r="AV155" s="76"/>
      <c r="AW155" s="76"/>
      <c r="AX155" s="76"/>
    </row>
    <row r="156" spans="1:50" ht="12.75" hidden="1" customHeight="1" x14ac:dyDescent="0.3">
      <c r="A156" s="76"/>
      <c r="B156" s="366"/>
      <c r="C156" s="76"/>
      <c r="D156" s="366"/>
      <c r="E156" s="377"/>
      <c r="F156" s="76"/>
      <c r="G156" s="366"/>
      <c r="H156" s="101"/>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76"/>
      <c r="AH156" s="76"/>
      <c r="AI156" s="103"/>
      <c r="AJ156" s="103"/>
      <c r="AK156" s="103"/>
      <c r="AL156" s="103"/>
      <c r="AM156" s="103"/>
      <c r="AN156" s="103"/>
      <c r="AO156" s="76"/>
      <c r="AP156" s="76"/>
      <c r="AQ156" s="76"/>
      <c r="AR156" s="76"/>
      <c r="AS156" s="76"/>
      <c r="AT156" s="76"/>
      <c r="AU156" s="76"/>
      <c r="AV156" s="76"/>
      <c r="AW156" s="76"/>
      <c r="AX156" s="76"/>
    </row>
    <row r="157" spans="1:50" ht="12.75" hidden="1" customHeight="1" x14ac:dyDescent="0.3">
      <c r="A157" s="76"/>
      <c r="B157" s="366"/>
      <c r="C157" s="76"/>
      <c r="D157" s="366"/>
      <c r="E157" s="377"/>
      <c r="F157" s="76"/>
      <c r="G157" s="366"/>
      <c r="H157" s="101"/>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76"/>
      <c r="AH157" s="76"/>
      <c r="AI157" s="103"/>
      <c r="AJ157" s="103"/>
      <c r="AK157" s="103"/>
      <c r="AL157" s="103"/>
      <c r="AM157" s="103"/>
      <c r="AN157" s="103"/>
      <c r="AO157" s="76"/>
      <c r="AP157" s="76"/>
      <c r="AQ157" s="76"/>
      <c r="AR157" s="76"/>
      <c r="AS157" s="76"/>
      <c r="AT157" s="76"/>
      <c r="AU157" s="76"/>
      <c r="AV157" s="76"/>
      <c r="AW157" s="76"/>
      <c r="AX157" s="76"/>
    </row>
    <row r="158" spans="1:50" ht="12.75" hidden="1" customHeight="1" x14ac:dyDescent="0.3">
      <c r="A158" s="76"/>
      <c r="B158" s="366"/>
      <c r="C158" s="76"/>
      <c r="D158" s="366"/>
      <c r="E158" s="377"/>
      <c r="F158" s="76"/>
      <c r="G158" s="366"/>
      <c r="H158" s="101"/>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76"/>
      <c r="AH158" s="76"/>
      <c r="AI158" s="103"/>
      <c r="AJ158" s="103"/>
      <c r="AK158" s="103"/>
      <c r="AL158" s="103"/>
      <c r="AM158" s="103"/>
      <c r="AN158" s="103"/>
      <c r="AO158" s="76"/>
      <c r="AP158" s="76"/>
      <c r="AQ158" s="76"/>
      <c r="AR158" s="76"/>
      <c r="AS158" s="76"/>
      <c r="AT158" s="76"/>
      <c r="AU158" s="76"/>
      <c r="AV158" s="76"/>
      <c r="AW158" s="76"/>
      <c r="AX158" s="76"/>
    </row>
    <row r="159" spans="1:50" ht="12.75" hidden="1" customHeight="1" x14ac:dyDescent="0.3">
      <c r="A159" s="76"/>
      <c r="B159" s="366"/>
      <c r="C159" s="76"/>
      <c r="D159" s="366"/>
      <c r="E159" s="377"/>
      <c r="F159" s="76"/>
      <c r="G159" s="366"/>
      <c r="H159" s="101"/>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76"/>
      <c r="AH159" s="76"/>
      <c r="AI159" s="103"/>
      <c r="AJ159" s="103"/>
      <c r="AK159" s="103"/>
      <c r="AL159" s="103"/>
      <c r="AM159" s="103"/>
      <c r="AN159" s="103"/>
      <c r="AO159" s="76"/>
      <c r="AP159" s="76"/>
      <c r="AQ159" s="76"/>
      <c r="AR159" s="76"/>
      <c r="AS159" s="76"/>
      <c r="AT159" s="76"/>
      <c r="AU159" s="76"/>
      <c r="AV159" s="76"/>
      <c r="AW159" s="76"/>
      <c r="AX159" s="76"/>
    </row>
    <row r="160" spans="1:50" ht="12.75" hidden="1" customHeight="1" x14ac:dyDescent="0.3">
      <c r="A160" s="76"/>
      <c r="B160" s="366"/>
      <c r="C160" s="76"/>
      <c r="D160" s="366"/>
      <c r="E160" s="377"/>
      <c r="F160" s="76"/>
      <c r="G160" s="366"/>
      <c r="H160" s="101"/>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76"/>
      <c r="AH160" s="76"/>
      <c r="AI160" s="103"/>
      <c r="AJ160" s="103"/>
      <c r="AK160" s="103"/>
      <c r="AL160" s="103"/>
      <c r="AM160" s="103"/>
      <c r="AN160" s="103"/>
      <c r="AO160" s="76"/>
      <c r="AP160" s="76"/>
      <c r="AQ160" s="76"/>
      <c r="AR160" s="76"/>
      <c r="AS160" s="76"/>
      <c r="AT160" s="76"/>
      <c r="AU160" s="76"/>
      <c r="AV160" s="76"/>
      <c r="AW160" s="76"/>
      <c r="AX160" s="76"/>
    </row>
    <row r="161" spans="1:50" ht="12.75" hidden="1" customHeight="1" x14ac:dyDescent="0.3">
      <c r="A161" s="76"/>
      <c r="B161" s="366"/>
      <c r="C161" s="76"/>
      <c r="D161" s="366"/>
      <c r="E161" s="377"/>
      <c r="F161" s="76"/>
      <c r="G161" s="366"/>
      <c r="H161" s="101"/>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76"/>
      <c r="AH161" s="76"/>
      <c r="AI161" s="103"/>
      <c r="AJ161" s="103"/>
      <c r="AK161" s="103"/>
      <c r="AL161" s="103"/>
      <c r="AM161" s="103"/>
      <c r="AN161" s="103"/>
      <c r="AO161" s="76"/>
      <c r="AP161" s="76"/>
      <c r="AQ161" s="76"/>
      <c r="AR161" s="76"/>
      <c r="AS161" s="76"/>
      <c r="AT161" s="76"/>
      <c r="AU161" s="76"/>
      <c r="AV161" s="76"/>
      <c r="AW161" s="76"/>
      <c r="AX161" s="76"/>
    </row>
    <row r="162" spans="1:50" ht="12.75" hidden="1" customHeight="1" x14ac:dyDescent="0.3">
      <c r="A162" s="76"/>
      <c r="B162" s="366"/>
      <c r="C162" s="76"/>
      <c r="D162" s="366"/>
      <c r="E162" s="377"/>
      <c r="F162" s="76"/>
      <c r="G162" s="366"/>
      <c r="H162" s="101"/>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76"/>
      <c r="AH162" s="76"/>
      <c r="AI162" s="103"/>
      <c r="AJ162" s="103"/>
      <c r="AK162" s="103"/>
      <c r="AL162" s="103"/>
      <c r="AM162" s="103"/>
      <c r="AN162" s="103"/>
      <c r="AO162" s="76"/>
      <c r="AP162" s="76"/>
      <c r="AQ162" s="76"/>
      <c r="AR162" s="76"/>
      <c r="AS162" s="76"/>
      <c r="AT162" s="76"/>
      <c r="AU162" s="76"/>
      <c r="AV162" s="76"/>
      <c r="AW162" s="76"/>
      <c r="AX162" s="76"/>
    </row>
    <row r="163" spans="1:50" ht="12.75" hidden="1" customHeight="1" x14ac:dyDescent="0.3">
      <c r="A163" s="76"/>
      <c r="B163" s="366"/>
      <c r="C163" s="76"/>
      <c r="D163" s="366"/>
      <c r="E163" s="377"/>
      <c r="F163" s="76"/>
      <c r="G163" s="366"/>
      <c r="H163" s="101"/>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76"/>
      <c r="AH163" s="76"/>
      <c r="AI163" s="103"/>
      <c r="AJ163" s="103"/>
      <c r="AK163" s="103"/>
      <c r="AL163" s="103"/>
      <c r="AM163" s="103"/>
      <c r="AN163" s="103"/>
      <c r="AO163" s="76"/>
      <c r="AP163" s="76"/>
      <c r="AQ163" s="76"/>
      <c r="AR163" s="76"/>
      <c r="AS163" s="76"/>
      <c r="AT163" s="76"/>
      <c r="AU163" s="76"/>
      <c r="AV163" s="76"/>
      <c r="AW163" s="76"/>
      <c r="AX163" s="76"/>
    </row>
    <row r="164" spans="1:50" ht="12.75" hidden="1" customHeight="1" x14ac:dyDescent="0.3">
      <c r="A164" s="76"/>
      <c r="B164" s="366"/>
      <c r="C164" s="76"/>
      <c r="D164" s="366"/>
      <c r="E164" s="377"/>
      <c r="F164" s="76"/>
      <c r="G164" s="366"/>
      <c r="H164" s="101"/>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76"/>
      <c r="AH164" s="76"/>
      <c r="AI164" s="103"/>
      <c r="AJ164" s="103"/>
      <c r="AK164" s="103"/>
      <c r="AL164" s="103"/>
      <c r="AM164" s="103"/>
      <c r="AN164" s="103"/>
      <c r="AO164" s="76"/>
      <c r="AP164" s="76"/>
      <c r="AQ164" s="76"/>
      <c r="AR164" s="76"/>
      <c r="AS164" s="76"/>
      <c r="AT164" s="76"/>
      <c r="AU164" s="76"/>
      <c r="AV164" s="76"/>
      <c r="AW164" s="76"/>
      <c r="AX164" s="76"/>
    </row>
    <row r="165" spans="1:50" ht="12.75" hidden="1" customHeight="1" x14ac:dyDescent="0.3">
      <c r="A165" s="76"/>
      <c r="B165" s="366"/>
      <c r="C165" s="76"/>
      <c r="D165" s="366"/>
      <c r="E165" s="377"/>
      <c r="F165" s="76"/>
      <c r="G165" s="366"/>
      <c r="H165" s="101"/>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76"/>
      <c r="AH165" s="76"/>
      <c r="AI165" s="103"/>
      <c r="AJ165" s="103"/>
      <c r="AK165" s="103"/>
      <c r="AL165" s="103"/>
      <c r="AM165" s="103"/>
      <c r="AN165" s="103"/>
      <c r="AO165" s="76"/>
      <c r="AP165" s="76"/>
      <c r="AQ165" s="76"/>
      <c r="AR165" s="76"/>
      <c r="AS165" s="76"/>
      <c r="AT165" s="76"/>
      <c r="AU165" s="76"/>
      <c r="AV165" s="76"/>
      <c r="AW165" s="76"/>
      <c r="AX165" s="76"/>
    </row>
    <row r="166" spans="1:50" ht="12.75" hidden="1" customHeight="1" x14ac:dyDescent="0.3">
      <c r="A166" s="76"/>
      <c r="B166" s="366"/>
      <c r="C166" s="76"/>
      <c r="D166" s="366"/>
      <c r="E166" s="377"/>
      <c r="F166" s="76"/>
      <c r="G166" s="366"/>
      <c r="H166" s="101"/>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76"/>
      <c r="AH166" s="76"/>
      <c r="AI166" s="103"/>
      <c r="AJ166" s="103"/>
      <c r="AK166" s="103"/>
      <c r="AL166" s="103"/>
      <c r="AM166" s="103"/>
      <c r="AN166" s="103"/>
      <c r="AO166" s="76"/>
      <c r="AP166" s="76"/>
      <c r="AQ166" s="76"/>
      <c r="AR166" s="76"/>
      <c r="AS166" s="76"/>
      <c r="AT166" s="76"/>
      <c r="AU166" s="76"/>
      <c r="AV166" s="76"/>
      <c r="AW166" s="76"/>
      <c r="AX166" s="76"/>
    </row>
    <row r="167" spans="1:50" ht="12.75" hidden="1" customHeight="1" x14ac:dyDescent="0.3">
      <c r="A167" s="76"/>
      <c r="B167" s="366"/>
      <c r="C167" s="76"/>
      <c r="D167" s="366"/>
      <c r="E167" s="377"/>
      <c r="F167" s="76"/>
      <c r="G167" s="366"/>
      <c r="H167" s="101"/>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76"/>
      <c r="AH167" s="76"/>
      <c r="AI167" s="103"/>
      <c r="AJ167" s="103"/>
      <c r="AK167" s="103"/>
      <c r="AL167" s="103"/>
      <c r="AM167" s="103"/>
      <c r="AN167" s="103"/>
      <c r="AO167" s="76"/>
      <c r="AP167" s="76"/>
      <c r="AQ167" s="76"/>
      <c r="AR167" s="76"/>
      <c r="AS167" s="76"/>
      <c r="AT167" s="76"/>
      <c r="AU167" s="76"/>
      <c r="AV167" s="76"/>
      <c r="AW167" s="76"/>
      <c r="AX167" s="76"/>
    </row>
    <row r="168" spans="1:50" ht="12.75" hidden="1" customHeight="1" x14ac:dyDescent="0.3">
      <c r="A168" s="76"/>
      <c r="B168" s="366"/>
      <c r="C168" s="76"/>
      <c r="D168" s="366"/>
      <c r="E168" s="377"/>
      <c r="F168" s="76"/>
      <c r="G168" s="366"/>
      <c r="H168" s="101"/>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76"/>
      <c r="AH168" s="76"/>
      <c r="AI168" s="103"/>
      <c r="AJ168" s="103"/>
      <c r="AK168" s="103"/>
      <c r="AL168" s="103"/>
      <c r="AM168" s="103"/>
      <c r="AN168" s="103"/>
      <c r="AO168" s="76"/>
      <c r="AP168" s="76"/>
      <c r="AQ168" s="76"/>
      <c r="AR168" s="76"/>
      <c r="AS168" s="76"/>
      <c r="AT168" s="76"/>
      <c r="AU168" s="76"/>
      <c r="AV168" s="76"/>
      <c r="AW168" s="76"/>
      <c r="AX168" s="76"/>
    </row>
    <row r="169" spans="1:50" ht="12.75" hidden="1" customHeight="1" x14ac:dyDescent="0.3">
      <c r="A169" s="76"/>
      <c r="B169" s="366"/>
      <c r="C169" s="76"/>
      <c r="D169" s="366"/>
      <c r="E169" s="377"/>
      <c r="F169" s="76"/>
      <c r="G169" s="366"/>
      <c r="H169" s="101"/>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76"/>
      <c r="AH169" s="76"/>
      <c r="AI169" s="103"/>
      <c r="AJ169" s="103"/>
      <c r="AK169" s="103"/>
      <c r="AL169" s="103"/>
      <c r="AM169" s="103"/>
      <c r="AN169" s="103"/>
      <c r="AO169" s="76"/>
      <c r="AP169" s="76"/>
      <c r="AQ169" s="76"/>
      <c r="AR169" s="76"/>
      <c r="AS169" s="76"/>
      <c r="AT169" s="76"/>
      <c r="AU169" s="76"/>
      <c r="AV169" s="76"/>
      <c r="AW169" s="76"/>
      <c r="AX169" s="76"/>
    </row>
    <row r="170" spans="1:50" ht="12.75" hidden="1" customHeight="1" x14ac:dyDescent="0.3">
      <c r="A170" s="76"/>
      <c r="B170" s="366"/>
      <c r="C170" s="76"/>
      <c r="D170" s="366"/>
      <c r="E170" s="377"/>
      <c r="F170" s="76"/>
      <c r="G170" s="366"/>
      <c r="H170" s="101"/>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76"/>
      <c r="AH170" s="76"/>
      <c r="AI170" s="103"/>
      <c r="AJ170" s="103"/>
      <c r="AK170" s="103"/>
      <c r="AL170" s="103"/>
      <c r="AM170" s="103"/>
      <c r="AN170" s="103"/>
      <c r="AO170" s="76"/>
      <c r="AP170" s="76"/>
      <c r="AQ170" s="76"/>
      <c r="AR170" s="76"/>
      <c r="AS170" s="76"/>
      <c r="AT170" s="76"/>
      <c r="AU170" s="76"/>
      <c r="AV170" s="76"/>
      <c r="AW170" s="76"/>
      <c r="AX170" s="76"/>
    </row>
    <row r="171" spans="1:50" ht="12.75" hidden="1" customHeight="1" x14ac:dyDescent="0.3">
      <c r="A171" s="76"/>
      <c r="B171" s="366"/>
      <c r="C171" s="76"/>
      <c r="D171" s="366"/>
      <c r="E171" s="377"/>
      <c r="F171" s="76"/>
      <c r="G171" s="366"/>
      <c r="H171" s="101"/>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76"/>
      <c r="AH171" s="76"/>
      <c r="AI171" s="103"/>
      <c r="AJ171" s="103"/>
      <c r="AK171" s="103"/>
      <c r="AL171" s="103"/>
      <c r="AM171" s="103"/>
      <c r="AN171" s="103"/>
      <c r="AO171" s="76"/>
      <c r="AP171" s="76"/>
      <c r="AQ171" s="76"/>
      <c r="AR171" s="76"/>
      <c r="AS171" s="76"/>
      <c r="AT171" s="76"/>
      <c r="AU171" s="76"/>
      <c r="AV171" s="76"/>
      <c r="AW171" s="76"/>
      <c r="AX171" s="76"/>
    </row>
    <row r="172" spans="1:50" ht="12.75" hidden="1" customHeight="1" x14ac:dyDescent="0.3">
      <c r="A172" s="76"/>
      <c r="B172" s="366"/>
      <c r="C172" s="76"/>
      <c r="D172" s="366"/>
      <c r="E172" s="377"/>
      <c r="F172" s="76"/>
      <c r="G172" s="366"/>
      <c r="H172" s="101"/>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76"/>
      <c r="AH172" s="76"/>
      <c r="AI172" s="103"/>
      <c r="AJ172" s="103"/>
      <c r="AK172" s="103"/>
      <c r="AL172" s="103"/>
      <c r="AM172" s="103"/>
      <c r="AN172" s="103"/>
      <c r="AO172" s="76"/>
      <c r="AP172" s="76"/>
      <c r="AQ172" s="76"/>
      <c r="AR172" s="76"/>
      <c r="AS172" s="76"/>
      <c r="AT172" s="76"/>
      <c r="AU172" s="76"/>
      <c r="AV172" s="76"/>
      <c r="AW172" s="76"/>
      <c r="AX172" s="76"/>
    </row>
    <row r="173" spans="1:50" ht="12.75" hidden="1" customHeight="1" x14ac:dyDescent="0.3">
      <c r="A173" s="76"/>
      <c r="B173" s="366"/>
      <c r="C173" s="76"/>
      <c r="D173" s="366"/>
      <c r="E173" s="377"/>
      <c r="F173" s="76"/>
      <c r="G173" s="366"/>
      <c r="H173" s="101"/>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76"/>
      <c r="AH173" s="76"/>
      <c r="AI173" s="103"/>
      <c r="AJ173" s="103"/>
      <c r="AK173" s="103"/>
      <c r="AL173" s="103"/>
      <c r="AM173" s="103"/>
      <c r="AN173" s="103"/>
      <c r="AO173" s="76"/>
      <c r="AP173" s="76"/>
      <c r="AQ173" s="76"/>
      <c r="AR173" s="76"/>
      <c r="AS173" s="76"/>
      <c r="AT173" s="76"/>
      <c r="AU173" s="76"/>
      <c r="AV173" s="76"/>
      <c r="AW173" s="76"/>
      <c r="AX173" s="76"/>
    </row>
    <row r="174" spans="1:50" ht="12.75" hidden="1" customHeight="1" x14ac:dyDescent="0.3">
      <c r="A174" s="76"/>
      <c r="B174" s="366"/>
      <c r="C174" s="76"/>
      <c r="D174" s="366"/>
      <c r="E174" s="377"/>
      <c r="F174" s="76"/>
      <c r="G174" s="366"/>
      <c r="H174" s="101"/>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76"/>
      <c r="AH174" s="76"/>
      <c r="AI174" s="103"/>
      <c r="AJ174" s="103"/>
      <c r="AK174" s="103"/>
      <c r="AL174" s="103"/>
      <c r="AM174" s="103"/>
      <c r="AN174" s="103"/>
      <c r="AO174" s="76"/>
      <c r="AP174" s="76"/>
      <c r="AQ174" s="76"/>
      <c r="AR174" s="76"/>
      <c r="AS174" s="76"/>
      <c r="AT174" s="76"/>
      <c r="AU174" s="76"/>
      <c r="AV174" s="76"/>
      <c r="AW174" s="76"/>
      <c r="AX174" s="76"/>
    </row>
    <row r="175" spans="1:50" ht="12.75" hidden="1" customHeight="1" x14ac:dyDescent="0.3">
      <c r="A175" s="76"/>
      <c r="B175" s="366"/>
      <c r="C175" s="76"/>
      <c r="D175" s="366"/>
      <c r="E175" s="377"/>
      <c r="F175" s="76"/>
      <c r="G175" s="366"/>
      <c r="H175" s="101"/>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76"/>
      <c r="AH175" s="76"/>
      <c r="AI175" s="103"/>
      <c r="AJ175" s="103"/>
      <c r="AK175" s="103"/>
      <c r="AL175" s="103"/>
      <c r="AM175" s="103"/>
      <c r="AN175" s="103"/>
      <c r="AO175" s="76"/>
      <c r="AP175" s="76"/>
      <c r="AQ175" s="76"/>
      <c r="AR175" s="76"/>
      <c r="AS175" s="76"/>
      <c r="AT175" s="76"/>
      <c r="AU175" s="76"/>
      <c r="AV175" s="76"/>
      <c r="AW175" s="76"/>
      <c r="AX175" s="76"/>
    </row>
    <row r="176" spans="1:50" ht="12.75" hidden="1" customHeight="1" x14ac:dyDescent="0.3">
      <c r="A176" s="76"/>
      <c r="B176" s="366"/>
      <c r="C176" s="76"/>
      <c r="D176" s="366"/>
      <c r="E176" s="377"/>
      <c r="F176" s="76"/>
      <c r="G176" s="366"/>
      <c r="H176" s="101"/>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76"/>
      <c r="AH176" s="76"/>
      <c r="AI176" s="103"/>
      <c r="AJ176" s="103"/>
      <c r="AK176" s="103"/>
      <c r="AL176" s="103"/>
      <c r="AM176" s="103"/>
      <c r="AN176" s="103"/>
      <c r="AO176" s="76"/>
      <c r="AP176" s="76"/>
      <c r="AQ176" s="76"/>
      <c r="AR176" s="76"/>
      <c r="AS176" s="76"/>
      <c r="AT176" s="76"/>
      <c r="AU176" s="76"/>
      <c r="AV176" s="76"/>
      <c r="AW176" s="76"/>
      <c r="AX176" s="76"/>
    </row>
    <row r="177" spans="1:50" ht="12.75" hidden="1" customHeight="1" x14ac:dyDescent="0.3">
      <c r="A177" s="76"/>
      <c r="B177" s="366"/>
      <c r="C177" s="76"/>
      <c r="D177" s="366"/>
      <c r="E177" s="377"/>
      <c r="F177" s="76"/>
      <c r="G177" s="366"/>
      <c r="H177" s="101"/>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76"/>
      <c r="AH177" s="76"/>
      <c r="AI177" s="103"/>
      <c r="AJ177" s="103"/>
      <c r="AK177" s="103"/>
      <c r="AL177" s="103"/>
      <c r="AM177" s="103"/>
      <c r="AN177" s="103"/>
      <c r="AO177" s="76"/>
      <c r="AP177" s="76"/>
      <c r="AQ177" s="76"/>
      <c r="AR177" s="76"/>
      <c r="AS177" s="76"/>
      <c r="AT177" s="76"/>
      <c r="AU177" s="76"/>
      <c r="AV177" s="76"/>
      <c r="AW177" s="76"/>
      <c r="AX177" s="76"/>
    </row>
    <row r="178" spans="1:50" ht="12.75" hidden="1" customHeight="1" x14ac:dyDescent="0.3">
      <c r="A178" s="76"/>
      <c r="B178" s="366"/>
      <c r="C178" s="76"/>
      <c r="D178" s="366"/>
      <c r="E178" s="377"/>
      <c r="F178" s="76"/>
      <c r="G178" s="366"/>
      <c r="H178" s="101"/>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76"/>
      <c r="AH178" s="76"/>
      <c r="AI178" s="103"/>
      <c r="AJ178" s="103"/>
      <c r="AK178" s="103"/>
      <c r="AL178" s="103"/>
      <c r="AM178" s="103"/>
      <c r="AN178" s="103"/>
      <c r="AO178" s="76"/>
      <c r="AP178" s="76"/>
      <c r="AQ178" s="76"/>
      <c r="AR178" s="76"/>
      <c r="AS178" s="76"/>
      <c r="AT178" s="76"/>
      <c r="AU178" s="76"/>
      <c r="AV178" s="76"/>
      <c r="AW178" s="76"/>
      <c r="AX178" s="76"/>
    </row>
    <row r="179" spans="1:50" ht="12.75" hidden="1" customHeight="1" x14ac:dyDescent="0.3">
      <c r="A179" s="76"/>
      <c r="B179" s="366"/>
      <c r="C179" s="76"/>
      <c r="D179" s="366"/>
      <c r="E179" s="377"/>
      <c r="F179" s="76"/>
      <c r="G179" s="366"/>
      <c r="H179" s="101"/>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76"/>
      <c r="AH179" s="76"/>
      <c r="AI179" s="103"/>
      <c r="AJ179" s="103"/>
      <c r="AK179" s="103"/>
      <c r="AL179" s="103"/>
      <c r="AM179" s="103"/>
      <c r="AN179" s="103"/>
      <c r="AO179" s="76"/>
      <c r="AP179" s="76"/>
      <c r="AQ179" s="76"/>
      <c r="AR179" s="76"/>
      <c r="AS179" s="76"/>
      <c r="AT179" s="76"/>
      <c r="AU179" s="76"/>
      <c r="AV179" s="76"/>
      <c r="AW179" s="76"/>
      <c r="AX179" s="76"/>
    </row>
    <row r="180" spans="1:50" ht="12.75" hidden="1" customHeight="1" x14ac:dyDescent="0.3">
      <c r="A180" s="76"/>
      <c r="B180" s="366"/>
      <c r="C180" s="76"/>
      <c r="D180" s="366"/>
      <c r="E180" s="377"/>
      <c r="F180" s="76"/>
      <c r="G180" s="366"/>
      <c r="H180" s="101"/>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76"/>
      <c r="AH180" s="76"/>
      <c r="AI180" s="103"/>
      <c r="AJ180" s="103"/>
      <c r="AK180" s="103"/>
      <c r="AL180" s="103"/>
      <c r="AM180" s="103"/>
      <c r="AN180" s="103"/>
      <c r="AO180" s="76"/>
      <c r="AP180" s="76"/>
      <c r="AQ180" s="76"/>
      <c r="AR180" s="76"/>
      <c r="AS180" s="76"/>
      <c r="AT180" s="76"/>
      <c r="AU180" s="76"/>
      <c r="AV180" s="76"/>
      <c r="AW180" s="76"/>
      <c r="AX180" s="76"/>
    </row>
    <row r="181" spans="1:50" ht="12.75" hidden="1" customHeight="1" x14ac:dyDescent="0.3">
      <c r="A181" s="76"/>
      <c r="B181" s="366"/>
      <c r="C181" s="76"/>
      <c r="D181" s="366"/>
      <c r="E181" s="377"/>
      <c r="F181" s="76"/>
      <c r="G181" s="366"/>
      <c r="H181" s="101"/>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76"/>
      <c r="AH181" s="76"/>
      <c r="AI181" s="103"/>
      <c r="AJ181" s="103"/>
      <c r="AK181" s="103"/>
      <c r="AL181" s="103"/>
      <c r="AM181" s="103"/>
      <c r="AN181" s="103"/>
      <c r="AO181" s="76"/>
      <c r="AP181" s="76"/>
      <c r="AQ181" s="76"/>
      <c r="AR181" s="76"/>
      <c r="AS181" s="76"/>
      <c r="AT181" s="76"/>
      <c r="AU181" s="76"/>
      <c r="AV181" s="76"/>
      <c r="AW181" s="76"/>
      <c r="AX181" s="76"/>
    </row>
    <row r="182" spans="1:50" ht="12.75" hidden="1" customHeight="1" x14ac:dyDescent="0.3">
      <c r="A182" s="76"/>
      <c r="B182" s="366"/>
      <c r="C182" s="76"/>
      <c r="D182" s="366"/>
      <c r="E182" s="377"/>
      <c r="F182" s="76"/>
      <c r="G182" s="366"/>
      <c r="H182" s="101"/>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76"/>
      <c r="AH182" s="76"/>
      <c r="AI182" s="103"/>
      <c r="AJ182" s="103"/>
      <c r="AK182" s="103"/>
      <c r="AL182" s="103"/>
      <c r="AM182" s="103"/>
      <c r="AN182" s="103"/>
      <c r="AO182" s="76"/>
      <c r="AP182" s="76"/>
      <c r="AQ182" s="76"/>
      <c r="AR182" s="76"/>
      <c r="AS182" s="76"/>
      <c r="AT182" s="76"/>
      <c r="AU182" s="76"/>
      <c r="AV182" s="76"/>
      <c r="AW182" s="76"/>
      <c r="AX182" s="76"/>
    </row>
    <row r="183" spans="1:50" ht="12.75" hidden="1" customHeight="1" x14ac:dyDescent="0.3">
      <c r="A183" s="76"/>
      <c r="B183" s="366"/>
      <c r="C183" s="76"/>
      <c r="D183" s="366"/>
      <c r="E183" s="377"/>
      <c r="F183" s="76"/>
      <c r="G183" s="366"/>
      <c r="H183" s="101"/>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76"/>
      <c r="AH183" s="76"/>
      <c r="AI183" s="103"/>
      <c r="AJ183" s="103"/>
      <c r="AK183" s="103"/>
      <c r="AL183" s="103"/>
      <c r="AM183" s="103"/>
      <c r="AN183" s="103"/>
      <c r="AO183" s="76"/>
      <c r="AP183" s="76"/>
      <c r="AQ183" s="76"/>
      <c r="AR183" s="76"/>
      <c r="AS183" s="76"/>
      <c r="AT183" s="76"/>
      <c r="AU183" s="76"/>
      <c r="AV183" s="76"/>
      <c r="AW183" s="76"/>
      <c r="AX183" s="76"/>
    </row>
    <row r="184" spans="1:50" ht="12.75" hidden="1" customHeight="1" x14ac:dyDescent="0.3">
      <c r="A184" s="76"/>
      <c r="B184" s="366"/>
      <c r="C184" s="76"/>
      <c r="D184" s="366"/>
      <c r="E184" s="377"/>
      <c r="F184" s="76"/>
      <c r="G184" s="366"/>
      <c r="H184" s="101"/>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76"/>
      <c r="AH184" s="76"/>
      <c r="AI184" s="103"/>
      <c r="AJ184" s="103"/>
      <c r="AK184" s="103"/>
      <c r="AL184" s="103"/>
      <c r="AM184" s="103"/>
      <c r="AN184" s="103"/>
      <c r="AO184" s="76"/>
      <c r="AP184" s="76"/>
      <c r="AQ184" s="76"/>
      <c r="AR184" s="76"/>
      <c r="AS184" s="76"/>
      <c r="AT184" s="76"/>
      <c r="AU184" s="76"/>
      <c r="AV184" s="76"/>
      <c r="AW184" s="76"/>
      <c r="AX184" s="76"/>
    </row>
    <row r="185" spans="1:50" ht="12.75" hidden="1" customHeight="1" x14ac:dyDescent="0.3">
      <c r="A185" s="76"/>
      <c r="B185" s="366"/>
      <c r="C185" s="76"/>
      <c r="D185" s="366"/>
      <c r="E185" s="377"/>
      <c r="F185" s="76"/>
      <c r="G185" s="366"/>
      <c r="H185" s="101"/>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76"/>
      <c r="AH185" s="76"/>
      <c r="AI185" s="103"/>
      <c r="AJ185" s="103"/>
      <c r="AK185" s="103"/>
      <c r="AL185" s="103"/>
      <c r="AM185" s="103"/>
      <c r="AN185" s="103"/>
      <c r="AO185" s="76"/>
      <c r="AP185" s="76"/>
      <c r="AQ185" s="76"/>
      <c r="AR185" s="76"/>
      <c r="AS185" s="76"/>
      <c r="AT185" s="76"/>
      <c r="AU185" s="76"/>
      <c r="AV185" s="76"/>
      <c r="AW185" s="76"/>
      <c r="AX185" s="76"/>
    </row>
    <row r="186" spans="1:50" ht="12.75" hidden="1" customHeight="1" x14ac:dyDescent="0.3">
      <c r="A186" s="76"/>
      <c r="B186" s="366"/>
      <c r="C186" s="76"/>
      <c r="D186" s="366"/>
      <c r="E186" s="377"/>
      <c r="F186" s="76"/>
      <c r="G186" s="366"/>
      <c r="H186" s="101"/>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76"/>
      <c r="AH186" s="76"/>
      <c r="AI186" s="103"/>
      <c r="AJ186" s="103"/>
      <c r="AK186" s="103"/>
      <c r="AL186" s="103"/>
      <c r="AM186" s="103"/>
      <c r="AN186" s="103"/>
      <c r="AO186" s="76"/>
      <c r="AP186" s="76"/>
      <c r="AQ186" s="76"/>
      <c r="AR186" s="76"/>
      <c r="AS186" s="76"/>
      <c r="AT186" s="76"/>
      <c r="AU186" s="76"/>
      <c r="AV186" s="76"/>
      <c r="AW186" s="76"/>
      <c r="AX186" s="76"/>
    </row>
    <row r="187" spans="1:50" ht="12.75" hidden="1" customHeight="1" x14ac:dyDescent="0.3">
      <c r="A187" s="76"/>
      <c r="B187" s="366"/>
      <c r="C187" s="76"/>
      <c r="D187" s="366"/>
      <c r="E187" s="377"/>
      <c r="F187" s="76"/>
      <c r="G187" s="366"/>
      <c r="H187" s="101"/>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76"/>
      <c r="AH187" s="76"/>
      <c r="AI187" s="103"/>
      <c r="AJ187" s="103"/>
      <c r="AK187" s="103"/>
      <c r="AL187" s="103"/>
      <c r="AM187" s="103"/>
      <c r="AN187" s="103"/>
      <c r="AO187" s="76"/>
      <c r="AP187" s="76"/>
      <c r="AQ187" s="76"/>
      <c r="AR187" s="76"/>
      <c r="AS187" s="76"/>
      <c r="AT187" s="76"/>
      <c r="AU187" s="76"/>
      <c r="AV187" s="76"/>
      <c r="AW187" s="76"/>
      <c r="AX187" s="76"/>
    </row>
    <row r="188" spans="1:50" ht="12.75" hidden="1" customHeight="1" x14ac:dyDescent="0.3">
      <c r="A188" s="76"/>
      <c r="B188" s="366"/>
      <c r="C188" s="76"/>
      <c r="D188" s="366"/>
      <c r="E188" s="377"/>
      <c r="F188" s="76"/>
      <c r="G188" s="366"/>
      <c r="H188" s="101"/>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76"/>
      <c r="AH188" s="76"/>
      <c r="AI188" s="103"/>
      <c r="AJ188" s="103"/>
      <c r="AK188" s="103"/>
      <c r="AL188" s="103"/>
      <c r="AM188" s="103"/>
      <c r="AN188" s="103"/>
      <c r="AO188" s="76"/>
      <c r="AP188" s="76"/>
      <c r="AQ188" s="76"/>
      <c r="AR188" s="76"/>
      <c r="AS188" s="76"/>
      <c r="AT188" s="76"/>
      <c r="AU188" s="76"/>
      <c r="AV188" s="76"/>
      <c r="AW188" s="76"/>
      <c r="AX188" s="76"/>
    </row>
    <row r="189" spans="1:50" ht="12.75" hidden="1" customHeight="1" x14ac:dyDescent="0.3">
      <c r="A189" s="76"/>
      <c r="B189" s="366"/>
      <c r="C189" s="76"/>
      <c r="D189" s="366"/>
      <c r="E189" s="377"/>
      <c r="F189" s="76"/>
      <c r="G189" s="366"/>
      <c r="H189" s="101"/>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76"/>
      <c r="AH189" s="76"/>
      <c r="AI189" s="103"/>
      <c r="AJ189" s="103"/>
      <c r="AK189" s="103"/>
      <c r="AL189" s="103"/>
      <c r="AM189" s="103"/>
      <c r="AN189" s="103"/>
      <c r="AO189" s="76"/>
      <c r="AP189" s="76"/>
      <c r="AQ189" s="76"/>
      <c r="AR189" s="76"/>
      <c r="AS189" s="76"/>
      <c r="AT189" s="76"/>
      <c r="AU189" s="76"/>
      <c r="AV189" s="76"/>
      <c r="AW189" s="76"/>
      <c r="AX189" s="76"/>
    </row>
    <row r="190" spans="1:50" ht="12.75" hidden="1" customHeight="1" x14ac:dyDescent="0.3">
      <c r="A190" s="76"/>
      <c r="B190" s="366"/>
      <c r="C190" s="76"/>
      <c r="D190" s="366"/>
      <c r="E190" s="377"/>
      <c r="F190" s="76"/>
      <c r="G190" s="366"/>
      <c r="H190" s="101"/>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76"/>
      <c r="AH190" s="76"/>
      <c r="AI190" s="103"/>
      <c r="AJ190" s="103"/>
      <c r="AK190" s="103"/>
      <c r="AL190" s="103"/>
      <c r="AM190" s="103"/>
      <c r="AN190" s="103"/>
      <c r="AO190" s="76"/>
      <c r="AP190" s="76"/>
      <c r="AQ190" s="76"/>
      <c r="AR190" s="76"/>
      <c r="AS190" s="76"/>
      <c r="AT190" s="76"/>
      <c r="AU190" s="76"/>
      <c r="AV190" s="76"/>
      <c r="AW190" s="76"/>
      <c r="AX190" s="76"/>
    </row>
    <row r="191" spans="1:50" ht="12.75" hidden="1" customHeight="1" x14ac:dyDescent="0.3">
      <c r="A191" s="76"/>
      <c r="B191" s="366"/>
      <c r="C191" s="76"/>
      <c r="D191" s="366"/>
      <c r="E191" s="377"/>
      <c r="F191" s="76"/>
      <c r="G191" s="366"/>
      <c r="H191" s="101"/>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76"/>
      <c r="AH191" s="76"/>
      <c r="AI191" s="103"/>
      <c r="AJ191" s="103"/>
      <c r="AK191" s="103"/>
      <c r="AL191" s="103"/>
      <c r="AM191" s="103"/>
      <c r="AN191" s="103"/>
      <c r="AO191" s="76"/>
      <c r="AP191" s="76"/>
      <c r="AQ191" s="76"/>
      <c r="AR191" s="76"/>
      <c r="AS191" s="76"/>
      <c r="AT191" s="76"/>
      <c r="AU191" s="76"/>
      <c r="AV191" s="76"/>
      <c r="AW191" s="76"/>
      <c r="AX191" s="76"/>
    </row>
    <row r="192" spans="1:50" ht="12.75" hidden="1" customHeight="1" x14ac:dyDescent="0.3">
      <c r="A192" s="76"/>
      <c r="B192" s="366"/>
      <c r="C192" s="76"/>
      <c r="D192" s="366"/>
      <c r="E192" s="377"/>
      <c r="F192" s="76"/>
      <c r="G192" s="366"/>
      <c r="H192" s="101"/>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76"/>
      <c r="AH192" s="76"/>
      <c r="AI192" s="103"/>
      <c r="AJ192" s="103"/>
      <c r="AK192" s="103"/>
      <c r="AL192" s="103"/>
      <c r="AM192" s="103"/>
      <c r="AN192" s="103"/>
      <c r="AO192" s="76"/>
      <c r="AP192" s="76"/>
      <c r="AQ192" s="76"/>
      <c r="AR192" s="76"/>
      <c r="AS192" s="76"/>
      <c r="AT192" s="76"/>
      <c r="AU192" s="76"/>
      <c r="AV192" s="76"/>
      <c r="AW192" s="76"/>
      <c r="AX192" s="76"/>
    </row>
    <row r="193" spans="1:50" ht="12.75" hidden="1" customHeight="1" x14ac:dyDescent="0.3">
      <c r="A193" s="76"/>
      <c r="B193" s="366"/>
      <c r="C193" s="76"/>
      <c r="D193" s="366"/>
      <c r="E193" s="377"/>
      <c r="F193" s="76"/>
      <c r="G193" s="366"/>
      <c r="H193" s="101"/>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76"/>
      <c r="AH193" s="76"/>
      <c r="AI193" s="103"/>
      <c r="AJ193" s="103"/>
      <c r="AK193" s="103"/>
      <c r="AL193" s="103"/>
      <c r="AM193" s="103"/>
      <c r="AN193" s="103"/>
      <c r="AO193" s="76"/>
      <c r="AP193" s="76"/>
      <c r="AQ193" s="76"/>
      <c r="AR193" s="76"/>
      <c r="AS193" s="76"/>
      <c r="AT193" s="76"/>
      <c r="AU193" s="76"/>
      <c r="AV193" s="76"/>
      <c r="AW193" s="76"/>
      <c r="AX193" s="76"/>
    </row>
    <row r="194" spans="1:50" ht="12.75" hidden="1" customHeight="1" x14ac:dyDescent="0.3">
      <c r="A194" s="76"/>
      <c r="B194" s="366"/>
      <c r="C194" s="76"/>
      <c r="D194" s="366"/>
      <c r="E194" s="377"/>
      <c r="F194" s="76"/>
      <c r="G194" s="366"/>
      <c r="H194" s="101"/>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76"/>
      <c r="AH194" s="76"/>
      <c r="AI194" s="103"/>
      <c r="AJ194" s="103"/>
      <c r="AK194" s="103"/>
      <c r="AL194" s="103"/>
      <c r="AM194" s="103"/>
      <c r="AN194" s="103"/>
      <c r="AO194" s="76"/>
      <c r="AP194" s="76"/>
      <c r="AQ194" s="76"/>
      <c r="AR194" s="76"/>
      <c r="AS194" s="76"/>
      <c r="AT194" s="76"/>
      <c r="AU194" s="76"/>
      <c r="AV194" s="76"/>
      <c r="AW194" s="76"/>
      <c r="AX194" s="76"/>
    </row>
    <row r="195" spans="1:50" ht="12.75" hidden="1" customHeight="1" x14ac:dyDescent="0.3">
      <c r="A195" s="76"/>
      <c r="B195" s="366"/>
      <c r="C195" s="76"/>
      <c r="D195" s="366"/>
      <c r="E195" s="377"/>
      <c r="F195" s="76"/>
      <c r="G195" s="366"/>
      <c r="H195" s="101"/>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76"/>
      <c r="AH195" s="76"/>
      <c r="AI195" s="103"/>
      <c r="AJ195" s="103"/>
      <c r="AK195" s="103"/>
      <c r="AL195" s="103"/>
      <c r="AM195" s="103"/>
      <c r="AN195" s="103"/>
      <c r="AO195" s="76"/>
      <c r="AP195" s="76"/>
      <c r="AQ195" s="76"/>
      <c r="AR195" s="76"/>
      <c r="AS195" s="76"/>
      <c r="AT195" s="76"/>
      <c r="AU195" s="76"/>
      <c r="AV195" s="76"/>
      <c r="AW195" s="76"/>
      <c r="AX195" s="76"/>
    </row>
    <row r="196" spans="1:50" ht="12.75" hidden="1" customHeight="1" x14ac:dyDescent="0.3">
      <c r="A196" s="76"/>
      <c r="B196" s="366"/>
      <c r="C196" s="76"/>
      <c r="D196" s="366"/>
      <c r="E196" s="377"/>
      <c r="F196" s="76"/>
      <c r="G196" s="366"/>
      <c r="H196" s="101"/>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76"/>
      <c r="AH196" s="76"/>
      <c r="AI196" s="103"/>
      <c r="AJ196" s="103"/>
      <c r="AK196" s="103"/>
      <c r="AL196" s="103"/>
      <c r="AM196" s="103"/>
      <c r="AN196" s="103"/>
      <c r="AO196" s="76"/>
      <c r="AP196" s="76"/>
      <c r="AQ196" s="76"/>
      <c r="AR196" s="76"/>
      <c r="AS196" s="76"/>
      <c r="AT196" s="76"/>
      <c r="AU196" s="76"/>
      <c r="AV196" s="76"/>
      <c r="AW196" s="76"/>
      <c r="AX196" s="76"/>
    </row>
    <row r="197" spans="1:50" ht="12.75" hidden="1" customHeight="1" x14ac:dyDescent="0.3">
      <c r="A197" s="76"/>
      <c r="B197" s="366"/>
      <c r="C197" s="76"/>
      <c r="D197" s="366"/>
      <c r="E197" s="377"/>
      <c r="F197" s="76"/>
      <c r="G197" s="366"/>
      <c r="H197" s="101"/>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76"/>
      <c r="AH197" s="76"/>
      <c r="AI197" s="103"/>
      <c r="AJ197" s="103"/>
      <c r="AK197" s="103"/>
      <c r="AL197" s="103"/>
      <c r="AM197" s="103"/>
      <c r="AN197" s="103"/>
      <c r="AO197" s="76"/>
      <c r="AP197" s="76"/>
      <c r="AQ197" s="76"/>
      <c r="AR197" s="76"/>
      <c r="AS197" s="76"/>
      <c r="AT197" s="76"/>
      <c r="AU197" s="76"/>
      <c r="AV197" s="76"/>
      <c r="AW197" s="76"/>
      <c r="AX197" s="76"/>
    </row>
    <row r="198" spans="1:50" ht="12.75" hidden="1" customHeight="1" x14ac:dyDescent="0.3">
      <c r="A198" s="76"/>
      <c r="B198" s="366"/>
      <c r="C198" s="76"/>
      <c r="D198" s="366"/>
      <c r="E198" s="377"/>
      <c r="F198" s="76"/>
      <c r="G198" s="366"/>
      <c r="H198" s="101"/>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76"/>
      <c r="AH198" s="76"/>
      <c r="AI198" s="103"/>
      <c r="AJ198" s="103"/>
      <c r="AK198" s="103"/>
      <c r="AL198" s="103"/>
      <c r="AM198" s="103"/>
      <c r="AN198" s="103"/>
      <c r="AO198" s="76"/>
      <c r="AP198" s="76"/>
      <c r="AQ198" s="76"/>
      <c r="AR198" s="76"/>
      <c r="AS198" s="76"/>
      <c r="AT198" s="76"/>
      <c r="AU198" s="76"/>
      <c r="AV198" s="76"/>
      <c r="AW198" s="76"/>
      <c r="AX198" s="76"/>
    </row>
    <row r="199" spans="1:50" ht="12.75" hidden="1" customHeight="1" x14ac:dyDescent="0.3">
      <c r="A199" s="76"/>
      <c r="B199" s="366"/>
      <c r="C199" s="76"/>
      <c r="D199" s="366"/>
      <c r="E199" s="377"/>
      <c r="F199" s="76"/>
      <c r="G199" s="366"/>
      <c r="H199" s="101"/>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76"/>
      <c r="AH199" s="76"/>
      <c r="AI199" s="103"/>
      <c r="AJ199" s="103"/>
      <c r="AK199" s="103"/>
      <c r="AL199" s="103"/>
      <c r="AM199" s="103"/>
      <c r="AN199" s="103"/>
      <c r="AO199" s="76"/>
      <c r="AP199" s="76"/>
      <c r="AQ199" s="76"/>
      <c r="AR199" s="76"/>
      <c r="AS199" s="76"/>
      <c r="AT199" s="76"/>
      <c r="AU199" s="76"/>
      <c r="AV199" s="76"/>
      <c r="AW199" s="76"/>
      <c r="AX199" s="76"/>
    </row>
    <row r="200" spans="1:50" ht="12.75" hidden="1" customHeight="1" x14ac:dyDescent="0.3">
      <c r="A200" s="76"/>
      <c r="B200" s="366"/>
      <c r="C200" s="76"/>
      <c r="D200" s="366"/>
      <c r="E200" s="377"/>
      <c r="F200" s="76"/>
      <c r="G200" s="366"/>
      <c r="H200" s="101"/>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76"/>
      <c r="AH200" s="76"/>
      <c r="AI200" s="103"/>
      <c r="AJ200" s="103"/>
      <c r="AK200" s="103"/>
      <c r="AL200" s="103"/>
      <c r="AM200" s="103"/>
      <c r="AN200" s="103"/>
      <c r="AO200" s="76"/>
      <c r="AP200" s="76"/>
      <c r="AQ200" s="76"/>
      <c r="AR200" s="76"/>
      <c r="AS200" s="76"/>
      <c r="AT200" s="76"/>
      <c r="AU200" s="76"/>
      <c r="AV200" s="76"/>
      <c r="AW200" s="76"/>
      <c r="AX200" s="76"/>
    </row>
    <row r="201" spans="1:50" ht="12.75" hidden="1" customHeight="1" x14ac:dyDescent="0.3">
      <c r="A201" s="76"/>
      <c r="B201" s="366"/>
      <c r="C201" s="76"/>
      <c r="D201" s="366"/>
      <c r="E201" s="377"/>
      <c r="F201" s="76"/>
      <c r="G201" s="366"/>
      <c r="H201" s="101"/>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76"/>
      <c r="AH201" s="76"/>
      <c r="AI201" s="103"/>
      <c r="AJ201" s="103"/>
      <c r="AK201" s="103"/>
      <c r="AL201" s="103"/>
      <c r="AM201" s="103"/>
      <c r="AN201" s="103"/>
      <c r="AO201" s="76"/>
      <c r="AP201" s="76"/>
      <c r="AQ201" s="76"/>
      <c r="AR201" s="76"/>
      <c r="AS201" s="76"/>
      <c r="AT201" s="76"/>
      <c r="AU201" s="76"/>
      <c r="AV201" s="76"/>
      <c r="AW201" s="76"/>
      <c r="AX201" s="76"/>
    </row>
    <row r="202" spans="1:50" ht="12.75" hidden="1" customHeight="1" x14ac:dyDescent="0.3">
      <c r="A202" s="76"/>
      <c r="B202" s="366"/>
      <c r="C202" s="76"/>
      <c r="D202" s="366"/>
      <c r="E202" s="377"/>
      <c r="F202" s="76"/>
      <c r="G202" s="366"/>
      <c r="H202" s="101"/>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76"/>
      <c r="AH202" s="76"/>
      <c r="AI202" s="103"/>
      <c r="AJ202" s="103"/>
      <c r="AK202" s="103"/>
      <c r="AL202" s="103"/>
      <c r="AM202" s="103"/>
      <c r="AN202" s="103"/>
      <c r="AO202" s="76"/>
      <c r="AP202" s="76"/>
      <c r="AQ202" s="76"/>
      <c r="AR202" s="76"/>
      <c r="AS202" s="76"/>
      <c r="AT202" s="76"/>
      <c r="AU202" s="76"/>
      <c r="AV202" s="76"/>
      <c r="AW202" s="76"/>
      <c r="AX202" s="76"/>
    </row>
    <row r="203" spans="1:50" ht="12.75" hidden="1" customHeight="1" x14ac:dyDescent="0.3">
      <c r="A203" s="76"/>
      <c r="B203" s="366"/>
      <c r="C203" s="76"/>
      <c r="D203" s="366"/>
      <c r="E203" s="377"/>
      <c r="F203" s="76"/>
      <c r="G203" s="366"/>
      <c r="H203" s="101"/>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76"/>
      <c r="AH203" s="76"/>
      <c r="AI203" s="103"/>
      <c r="AJ203" s="103"/>
      <c r="AK203" s="103"/>
      <c r="AL203" s="103"/>
      <c r="AM203" s="103"/>
      <c r="AN203" s="103"/>
      <c r="AO203" s="76"/>
      <c r="AP203" s="76"/>
      <c r="AQ203" s="76"/>
      <c r="AR203" s="76"/>
      <c r="AS203" s="76"/>
      <c r="AT203" s="76"/>
      <c r="AU203" s="76"/>
      <c r="AV203" s="76"/>
      <c r="AW203" s="76"/>
      <c r="AX203" s="76"/>
    </row>
    <row r="204" spans="1:50" ht="12.75" hidden="1" customHeight="1" x14ac:dyDescent="0.3">
      <c r="A204" s="76"/>
      <c r="B204" s="366"/>
      <c r="C204" s="76"/>
      <c r="D204" s="366"/>
      <c r="E204" s="377"/>
      <c r="F204" s="76"/>
      <c r="G204" s="366"/>
      <c r="H204" s="101"/>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76"/>
      <c r="AH204" s="76"/>
      <c r="AI204" s="103"/>
      <c r="AJ204" s="103"/>
      <c r="AK204" s="103"/>
      <c r="AL204" s="103"/>
      <c r="AM204" s="103"/>
      <c r="AN204" s="103"/>
      <c r="AO204" s="76"/>
      <c r="AP204" s="76"/>
      <c r="AQ204" s="76"/>
      <c r="AR204" s="76"/>
      <c r="AS204" s="76"/>
      <c r="AT204" s="76"/>
      <c r="AU204" s="76"/>
      <c r="AV204" s="76"/>
      <c r="AW204" s="76"/>
      <c r="AX204" s="76"/>
    </row>
    <row r="205" spans="1:50" ht="12.75" hidden="1" customHeight="1" x14ac:dyDescent="0.3">
      <c r="A205" s="76"/>
      <c r="B205" s="366"/>
      <c r="C205" s="76"/>
      <c r="D205" s="366"/>
      <c r="E205" s="377"/>
      <c r="F205" s="76"/>
      <c r="G205" s="366"/>
      <c r="H205" s="101"/>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76"/>
      <c r="AH205" s="76"/>
      <c r="AI205" s="103"/>
      <c r="AJ205" s="103"/>
      <c r="AK205" s="103"/>
      <c r="AL205" s="103"/>
      <c r="AM205" s="103"/>
      <c r="AN205" s="103"/>
      <c r="AO205" s="76"/>
      <c r="AP205" s="76"/>
      <c r="AQ205" s="76"/>
      <c r="AR205" s="76"/>
      <c r="AS205" s="76"/>
      <c r="AT205" s="76"/>
      <c r="AU205" s="76"/>
      <c r="AV205" s="76"/>
      <c r="AW205" s="76"/>
      <c r="AX205" s="76"/>
    </row>
    <row r="206" spans="1:50" ht="12.75" hidden="1" customHeight="1" x14ac:dyDescent="0.3">
      <c r="A206" s="76"/>
      <c r="B206" s="366"/>
      <c r="C206" s="76"/>
      <c r="D206" s="366"/>
      <c r="E206" s="377"/>
      <c r="F206" s="76"/>
      <c r="G206" s="366"/>
      <c r="H206" s="101"/>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76"/>
      <c r="AH206" s="76"/>
      <c r="AI206" s="103"/>
      <c r="AJ206" s="103"/>
      <c r="AK206" s="103"/>
      <c r="AL206" s="103"/>
      <c r="AM206" s="103"/>
      <c r="AN206" s="103"/>
      <c r="AO206" s="76"/>
      <c r="AP206" s="76"/>
      <c r="AQ206" s="76"/>
      <c r="AR206" s="76"/>
      <c r="AS206" s="76"/>
      <c r="AT206" s="76"/>
      <c r="AU206" s="76"/>
      <c r="AV206" s="76"/>
      <c r="AW206" s="76"/>
      <c r="AX206" s="76"/>
    </row>
    <row r="207" spans="1:50" ht="12.75" hidden="1" customHeight="1" x14ac:dyDescent="0.3">
      <c r="A207" s="76"/>
      <c r="B207" s="366"/>
      <c r="C207" s="76"/>
      <c r="D207" s="366"/>
      <c r="E207" s="377"/>
      <c r="F207" s="76"/>
      <c r="G207" s="366"/>
      <c r="H207" s="101"/>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76"/>
      <c r="AH207" s="76"/>
      <c r="AI207" s="103"/>
      <c r="AJ207" s="103"/>
      <c r="AK207" s="103"/>
      <c r="AL207" s="103"/>
      <c r="AM207" s="103"/>
      <c r="AN207" s="103"/>
      <c r="AO207" s="76"/>
      <c r="AP207" s="76"/>
      <c r="AQ207" s="76"/>
      <c r="AR207" s="76"/>
      <c r="AS207" s="76"/>
      <c r="AT207" s="76"/>
      <c r="AU207" s="76"/>
      <c r="AV207" s="76"/>
      <c r="AW207" s="76"/>
      <c r="AX207" s="76"/>
    </row>
    <row r="208" spans="1:50" ht="12.75" hidden="1" customHeight="1" x14ac:dyDescent="0.3">
      <c r="A208" s="76"/>
      <c r="B208" s="366"/>
      <c r="C208" s="76"/>
      <c r="D208" s="366"/>
      <c r="E208" s="377"/>
      <c r="F208" s="76"/>
      <c r="G208" s="366"/>
      <c r="H208" s="101"/>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76"/>
      <c r="AH208" s="76"/>
      <c r="AI208" s="103"/>
      <c r="AJ208" s="103"/>
      <c r="AK208" s="103"/>
      <c r="AL208" s="103"/>
      <c r="AM208" s="103"/>
      <c r="AN208" s="103"/>
      <c r="AO208" s="76"/>
      <c r="AP208" s="76"/>
      <c r="AQ208" s="76"/>
      <c r="AR208" s="76"/>
      <c r="AS208" s="76"/>
      <c r="AT208" s="76"/>
      <c r="AU208" s="76"/>
      <c r="AV208" s="76"/>
      <c r="AW208" s="76"/>
      <c r="AX208" s="76"/>
    </row>
    <row r="209" spans="1:50" ht="12.75" hidden="1" customHeight="1" x14ac:dyDescent="0.3">
      <c r="A209" s="76"/>
      <c r="B209" s="366"/>
      <c r="C209" s="76"/>
      <c r="D209" s="366"/>
      <c r="E209" s="377"/>
      <c r="F209" s="76"/>
      <c r="G209" s="366"/>
      <c r="H209" s="101"/>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76"/>
      <c r="AH209" s="76"/>
      <c r="AI209" s="103"/>
      <c r="AJ209" s="103"/>
      <c r="AK209" s="103"/>
      <c r="AL209" s="103"/>
      <c r="AM209" s="103"/>
      <c r="AN209" s="103"/>
      <c r="AO209" s="76"/>
      <c r="AP209" s="76"/>
      <c r="AQ209" s="76"/>
      <c r="AR209" s="76"/>
      <c r="AS209" s="76"/>
      <c r="AT209" s="76"/>
      <c r="AU209" s="76"/>
      <c r="AV209" s="76"/>
      <c r="AW209" s="76"/>
      <c r="AX209" s="76"/>
    </row>
    <row r="210" spans="1:50" ht="12.75" hidden="1" customHeight="1" x14ac:dyDescent="0.3">
      <c r="A210" s="76"/>
      <c r="B210" s="366"/>
      <c r="C210" s="76"/>
      <c r="D210" s="366"/>
      <c r="E210" s="377"/>
      <c r="F210" s="76"/>
      <c r="G210" s="366"/>
      <c r="H210" s="101"/>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76"/>
      <c r="AH210" s="76"/>
      <c r="AI210" s="103"/>
      <c r="AJ210" s="103"/>
      <c r="AK210" s="103"/>
      <c r="AL210" s="103"/>
      <c r="AM210" s="103"/>
      <c r="AN210" s="103"/>
      <c r="AO210" s="76"/>
      <c r="AP210" s="76"/>
      <c r="AQ210" s="76"/>
      <c r="AR210" s="76"/>
      <c r="AS210" s="76"/>
      <c r="AT210" s="76"/>
      <c r="AU210" s="76"/>
      <c r="AV210" s="76"/>
      <c r="AW210" s="76"/>
      <c r="AX210" s="76"/>
    </row>
    <row r="211" spans="1:50" ht="12.75" hidden="1" customHeight="1" x14ac:dyDescent="0.3">
      <c r="A211" s="76"/>
      <c r="B211" s="366"/>
      <c r="C211" s="76"/>
      <c r="D211" s="366"/>
      <c r="E211" s="377"/>
      <c r="F211" s="76"/>
      <c r="G211" s="366"/>
      <c r="H211" s="101"/>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76"/>
      <c r="AH211" s="76"/>
      <c r="AI211" s="103"/>
      <c r="AJ211" s="103"/>
      <c r="AK211" s="103"/>
      <c r="AL211" s="103"/>
      <c r="AM211" s="103"/>
      <c r="AN211" s="103"/>
      <c r="AO211" s="76"/>
      <c r="AP211" s="76"/>
      <c r="AQ211" s="76"/>
      <c r="AR211" s="76"/>
      <c r="AS211" s="76"/>
      <c r="AT211" s="76"/>
      <c r="AU211" s="76"/>
      <c r="AV211" s="76"/>
      <c r="AW211" s="76"/>
      <c r="AX211" s="76"/>
    </row>
    <row r="212" spans="1:50" ht="12.75" hidden="1" customHeight="1" x14ac:dyDescent="0.3">
      <c r="A212" s="76"/>
      <c r="B212" s="366"/>
      <c r="C212" s="76"/>
      <c r="D212" s="366"/>
      <c r="E212" s="377"/>
      <c r="F212" s="76"/>
      <c r="G212" s="366"/>
      <c r="H212" s="101"/>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76"/>
      <c r="AH212" s="76"/>
      <c r="AI212" s="103"/>
      <c r="AJ212" s="103"/>
      <c r="AK212" s="103"/>
      <c r="AL212" s="103"/>
      <c r="AM212" s="103"/>
      <c r="AN212" s="103"/>
      <c r="AO212" s="76"/>
      <c r="AP212" s="76"/>
      <c r="AQ212" s="76"/>
      <c r="AR212" s="76"/>
      <c r="AS212" s="76"/>
      <c r="AT212" s="76"/>
      <c r="AU212" s="76"/>
      <c r="AV212" s="76"/>
      <c r="AW212" s="76"/>
      <c r="AX212" s="76"/>
    </row>
    <row r="213" spans="1:50" ht="12.75" hidden="1" customHeight="1" x14ac:dyDescent="0.3">
      <c r="A213" s="76"/>
      <c r="B213" s="366"/>
      <c r="C213" s="76"/>
      <c r="D213" s="366"/>
      <c r="E213" s="377"/>
      <c r="F213" s="76"/>
      <c r="G213" s="366"/>
      <c r="H213" s="101"/>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76"/>
      <c r="AH213" s="76"/>
      <c r="AI213" s="103"/>
      <c r="AJ213" s="103"/>
      <c r="AK213" s="103"/>
      <c r="AL213" s="103"/>
      <c r="AM213" s="103"/>
      <c r="AN213" s="103"/>
      <c r="AO213" s="76"/>
      <c r="AP213" s="76"/>
      <c r="AQ213" s="76"/>
      <c r="AR213" s="76"/>
      <c r="AS213" s="76"/>
      <c r="AT213" s="76"/>
      <c r="AU213" s="76"/>
      <c r="AV213" s="76"/>
      <c r="AW213" s="76"/>
      <c r="AX213" s="76"/>
    </row>
    <row r="214" spans="1:50" ht="12.75" hidden="1" customHeight="1" x14ac:dyDescent="0.3">
      <c r="A214" s="76"/>
      <c r="B214" s="366"/>
      <c r="C214" s="76"/>
      <c r="D214" s="366"/>
      <c r="E214" s="377"/>
      <c r="F214" s="76"/>
      <c r="G214" s="366"/>
      <c r="H214" s="101"/>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76"/>
      <c r="AH214" s="76"/>
      <c r="AI214" s="103"/>
      <c r="AJ214" s="103"/>
      <c r="AK214" s="103"/>
      <c r="AL214" s="103"/>
      <c r="AM214" s="103"/>
      <c r="AN214" s="103"/>
      <c r="AO214" s="76"/>
      <c r="AP214" s="76"/>
      <c r="AQ214" s="76"/>
      <c r="AR214" s="76"/>
      <c r="AS214" s="76"/>
      <c r="AT214" s="76"/>
      <c r="AU214" s="76"/>
      <c r="AV214" s="76"/>
      <c r="AW214" s="76"/>
      <c r="AX214" s="76"/>
    </row>
    <row r="215" spans="1:50" ht="12.75" hidden="1" customHeight="1" x14ac:dyDescent="0.3">
      <c r="A215" s="76"/>
      <c r="B215" s="366"/>
      <c r="C215" s="76"/>
      <c r="D215" s="366"/>
      <c r="E215" s="377"/>
      <c r="F215" s="76"/>
      <c r="G215" s="366"/>
      <c r="H215" s="101"/>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76"/>
      <c r="AH215" s="76"/>
      <c r="AI215" s="103"/>
      <c r="AJ215" s="103"/>
      <c r="AK215" s="103"/>
      <c r="AL215" s="103"/>
      <c r="AM215" s="103"/>
      <c r="AN215" s="103"/>
      <c r="AO215" s="76"/>
      <c r="AP215" s="76"/>
      <c r="AQ215" s="76"/>
      <c r="AR215" s="76"/>
      <c r="AS215" s="76"/>
      <c r="AT215" s="76"/>
      <c r="AU215" s="76"/>
      <c r="AV215" s="76"/>
      <c r="AW215" s="76"/>
      <c r="AX215" s="76"/>
    </row>
    <row r="216" spans="1:50" ht="12.75" hidden="1" customHeight="1" x14ac:dyDescent="0.3">
      <c r="A216" s="76"/>
      <c r="B216" s="366"/>
      <c r="C216" s="76"/>
      <c r="D216" s="366"/>
      <c r="E216" s="377"/>
      <c r="F216" s="76"/>
      <c r="G216" s="366"/>
      <c r="H216" s="101"/>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76"/>
      <c r="AH216" s="76"/>
      <c r="AI216" s="103"/>
      <c r="AJ216" s="103"/>
      <c r="AK216" s="103"/>
      <c r="AL216" s="103"/>
      <c r="AM216" s="103"/>
      <c r="AN216" s="103"/>
      <c r="AO216" s="76"/>
      <c r="AP216" s="76"/>
      <c r="AQ216" s="76"/>
      <c r="AR216" s="76"/>
      <c r="AS216" s="76"/>
      <c r="AT216" s="76"/>
      <c r="AU216" s="76"/>
      <c r="AV216" s="76"/>
      <c r="AW216" s="76"/>
      <c r="AX216" s="76"/>
    </row>
    <row r="217" spans="1:50" ht="12.75" hidden="1" customHeight="1" x14ac:dyDescent="0.3">
      <c r="A217" s="76"/>
      <c r="B217" s="366"/>
      <c r="C217" s="76"/>
      <c r="D217" s="366"/>
      <c r="E217" s="377"/>
      <c r="F217" s="76"/>
      <c r="G217" s="366"/>
      <c r="H217" s="101"/>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76"/>
      <c r="AH217" s="76"/>
      <c r="AI217" s="103"/>
      <c r="AJ217" s="103"/>
      <c r="AK217" s="103"/>
      <c r="AL217" s="103"/>
      <c r="AM217" s="103"/>
      <c r="AN217" s="103"/>
      <c r="AO217" s="76"/>
      <c r="AP217" s="76"/>
      <c r="AQ217" s="76"/>
      <c r="AR217" s="76"/>
      <c r="AS217" s="76"/>
      <c r="AT217" s="76"/>
      <c r="AU217" s="76"/>
      <c r="AV217" s="76"/>
      <c r="AW217" s="76"/>
      <c r="AX217" s="76"/>
    </row>
    <row r="218" spans="1:50" ht="12.75" hidden="1" customHeight="1" x14ac:dyDescent="0.3">
      <c r="A218" s="76"/>
      <c r="B218" s="366"/>
      <c r="C218" s="76"/>
      <c r="D218" s="366"/>
      <c r="E218" s="377"/>
      <c r="F218" s="76"/>
      <c r="G218" s="366"/>
      <c r="H218" s="101"/>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76"/>
      <c r="AH218" s="76"/>
      <c r="AI218" s="103"/>
      <c r="AJ218" s="103"/>
      <c r="AK218" s="103"/>
      <c r="AL218" s="103"/>
      <c r="AM218" s="103"/>
      <c r="AN218" s="103"/>
      <c r="AO218" s="76"/>
      <c r="AP218" s="76"/>
      <c r="AQ218" s="76"/>
      <c r="AR218" s="76"/>
      <c r="AS218" s="76"/>
      <c r="AT218" s="76"/>
      <c r="AU218" s="76"/>
      <c r="AV218" s="76"/>
      <c r="AW218" s="76"/>
      <c r="AX218" s="76"/>
    </row>
    <row r="219" spans="1:50" ht="15" hidden="1" customHeight="1" x14ac:dyDescent="0.3">
      <c r="A219" s="79"/>
      <c r="B219" s="370"/>
      <c r="C219" s="79"/>
      <c r="D219" s="370"/>
      <c r="E219" s="107"/>
      <c r="F219" s="79"/>
      <c r="G219" s="370"/>
      <c r="H219" s="107"/>
      <c r="I219" s="108"/>
      <c r="J219" s="108"/>
      <c r="K219" s="108"/>
      <c r="L219" s="108"/>
      <c r="M219" s="108"/>
      <c r="N219" s="108"/>
      <c r="O219" s="108"/>
      <c r="P219" s="108"/>
      <c r="Q219" s="108"/>
      <c r="R219" s="108"/>
      <c r="S219" s="108"/>
      <c r="T219" s="108"/>
      <c r="U219" s="108"/>
      <c r="V219" s="108"/>
      <c r="W219" s="108"/>
      <c r="X219" s="108"/>
      <c r="Y219" s="108"/>
      <c r="Z219" s="108"/>
      <c r="AA219" s="108"/>
      <c r="AB219" s="108"/>
      <c r="AC219" s="108"/>
      <c r="AD219" s="108"/>
      <c r="AE219" s="108"/>
      <c r="AF219" s="108"/>
      <c r="AG219" s="79"/>
      <c r="AH219" s="79"/>
      <c r="AI219" s="109"/>
      <c r="AJ219" s="109"/>
      <c r="AK219" s="109"/>
      <c r="AL219" s="109"/>
      <c r="AM219" s="109"/>
      <c r="AN219" s="109"/>
      <c r="AO219" s="79"/>
      <c r="AP219" s="79"/>
      <c r="AQ219" s="79"/>
      <c r="AR219" s="79"/>
      <c r="AS219" s="79"/>
      <c r="AT219" s="79"/>
      <c r="AU219" s="79"/>
      <c r="AV219" s="79"/>
      <c r="AW219" s="79"/>
      <c r="AX219" s="79"/>
    </row>
    <row r="220" spans="1:50" ht="15" hidden="1" customHeight="1" x14ac:dyDescent="0.3">
      <c r="A220" s="79"/>
      <c r="B220" s="370"/>
      <c r="C220" s="79"/>
      <c r="D220" s="370"/>
      <c r="E220" s="107"/>
      <c r="F220" s="79"/>
      <c r="G220" s="370"/>
      <c r="H220" s="107"/>
      <c r="I220" s="108"/>
      <c r="J220" s="108"/>
      <c r="K220" s="108"/>
      <c r="L220" s="108"/>
      <c r="M220" s="108"/>
      <c r="N220" s="108"/>
      <c r="O220" s="108"/>
      <c r="P220" s="108"/>
      <c r="Q220" s="108"/>
      <c r="R220" s="108"/>
      <c r="S220" s="108"/>
      <c r="T220" s="108"/>
      <c r="U220" s="108"/>
      <c r="V220" s="108"/>
      <c r="W220" s="108"/>
      <c r="X220" s="108"/>
      <c r="Y220" s="108"/>
      <c r="Z220" s="108"/>
      <c r="AA220" s="108"/>
      <c r="AB220" s="108"/>
      <c r="AC220" s="108"/>
      <c r="AD220" s="108"/>
      <c r="AE220" s="108"/>
      <c r="AF220" s="108"/>
      <c r="AG220" s="79"/>
      <c r="AH220" s="79"/>
      <c r="AI220" s="109"/>
      <c r="AJ220" s="109"/>
      <c r="AK220" s="109"/>
      <c r="AL220" s="109"/>
      <c r="AM220" s="109"/>
      <c r="AN220" s="109"/>
      <c r="AO220" s="79"/>
      <c r="AP220" s="79"/>
      <c r="AQ220" s="79"/>
      <c r="AR220" s="79"/>
      <c r="AS220" s="79"/>
      <c r="AT220" s="79"/>
      <c r="AU220" s="79"/>
      <c r="AV220" s="79"/>
      <c r="AW220" s="79"/>
      <c r="AX220" s="79"/>
    </row>
    <row r="221" spans="1:50" ht="15" hidden="1" customHeight="1" x14ac:dyDescent="0.3">
      <c r="A221" s="79"/>
      <c r="B221" s="370"/>
      <c r="C221" s="79"/>
      <c r="D221" s="370"/>
      <c r="E221" s="107"/>
      <c r="F221" s="79"/>
      <c r="G221" s="370"/>
      <c r="H221" s="107"/>
      <c r="I221" s="108"/>
      <c r="J221" s="108"/>
      <c r="K221" s="108"/>
      <c r="L221" s="108"/>
      <c r="M221" s="108"/>
      <c r="N221" s="108"/>
      <c r="O221" s="108"/>
      <c r="P221" s="108"/>
      <c r="Q221" s="108"/>
      <c r="R221" s="108"/>
      <c r="S221" s="108"/>
      <c r="T221" s="108"/>
      <c r="U221" s="108"/>
      <c r="V221" s="108"/>
      <c r="W221" s="108"/>
      <c r="X221" s="108"/>
      <c r="Y221" s="108"/>
      <c r="Z221" s="108"/>
      <c r="AA221" s="108"/>
      <c r="AB221" s="108"/>
      <c r="AC221" s="108"/>
      <c r="AD221" s="108"/>
      <c r="AE221" s="108"/>
      <c r="AF221" s="108"/>
      <c r="AG221" s="79"/>
      <c r="AH221" s="79"/>
      <c r="AI221" s="109"/>
      <c r="AJ221" s="109"/>
      <c r="AK221" s="109"/>
      <c r="AL221" s="109"/>
      <c r="AM221" s="109"/>
      <c r="AN221" s="109"/>
      <c r="AO221" s="79"/>
      <c r="AP221" s="79"/>
      <c r="AQ221" s="79"/>
      <c r="AR221" s="79"/>
      <c r="AS221" s="79"/>
      <c r="AT221" s="79"/>
      <c r="AU221" s="79"/>
      <c r="AV221" s="79"/>
      <c r="AW221" s="79"/>
      <c r="AX221" s="79"/>
    </row>
    <row r="222" spans="1:50" ht="15" hidden="1" customHeight="1" x14ac:dyDescent="0.3">
      <c r="A222" s="79"/>
      <c r="B222" s="370"/>
      <c r="C222" s="79"/>
      <c r="D222" s="370"/>
      <c r="E222" s="107"/>
      <c r="F222" s="79"/>
      <c r="G222" s="370"/>
      <c r="H222" s="107"/>
      <c r="I222" s="108"/>
      <c r="J222" s="108"/>
      <c r="K222" s="108"/>
      <c r="L222" s="108"/>
      <c r="M222" s="108"/>
      <c r="N222" s="108"/>
      <c r="O222" s="108"/>
      <c r="P222" s="108"/>
      <c r="Q222" s="108"/>
      <c r="R222" s="108"/>
      <c r="S222" s="108"/>
      <c r="T222" s="108"/>
      <c r="U222" s="108"/>
      <c r="V222" s="108"/>
      <c r="W222" s="108"/>
      <c r="X222" s="108"/>
      <c r="Y222" s="108"/>
      <c r="Z222" s="108"/>
      <c r="AA222" s="108"/>
      <c r="AB222" s="108"/>
      <c r="AC222" s="108"/>
      <c r="AD222" s="108"/>
      <c r="AE222" s="108"/>
      <c r="AF222" s="108"/>
      <c r="AG222" s="79"/>
      <c r="AH222" s="79"/>
      <c r="AI222" s="109"/>
      <c r="AJ222" s="109"/>
      <c r="AK222" s="109"/>
      <c r="AL222" s="109"/>
      <c r="AM222" s="109"/>
      <c r="AN222" s="109"/>
      <c r="AO222" s="79"/>
      <c r="AP222" s="79"/>
      <c r="AQ222" s="79"/>
      <c r="AR222" s="79"/>
      <c r="AS222" s="79"/>
      <c r="AT222" s="79"/>
      <c r="AU222" s="79"/>
      <c r="AV222" s="79"/>
      <c r="AW222" s="79"/>
      <c r="AX222" s="79"/>
    </row>
  </sheetData>
  <autoFilter ref="A3:AX3" xr:uid="{00000000-0009-0000-0000-000002000000}"/>
  <mergeCells count="106">
    <mergeCell ref="AA4:AA5"/>
    <mergeCell ref="AB4:AB5"/>
    <mergeCell ref="AC4:AC5"/>
    <mergeCell ref="O2:T2"/>
    <mergeCell ref="U2:Z2"/>
    <mergeCell ref="AA2:AF2"/>
    <mergeCell ref="O7:O10"/>
    <mergeCell ref="P7:P10"/>
    <mergeCell ref="Q7:Q10"/>
    <mergeCell ref="V7:V10"/>
    <mergeCell ref="W7:W10"/>
    <mergeCell ref="O4:O5"/>
    <mergeCell ref="P4:P5"/>
    <mergeCell ref="Q4:Q5"/>
    <mergeCell ref="V4:V5"/>
    <mergeCell ref="W4:W5"/>
    <mergeCell ref="I2:N2"/>
    <mergeCell ref="U7:U10"/>
    <mergeCell ref="U13:U14"/>
    <mergeCell ref="U11:U12"/>
    <mergeCell ref="U4:U5"/>
    <mergeCell ref="O11:O12"/>
    <mergeCell ref="P11:P12"/>
    <mergeCell ref="O15:O16"/>
    <mergeCell ref="N13:N14"/>
    <mergeCell ref="O13:O14"/>
    <mergeCell ref="Q11:Q12"/>
    <mergeCell ref="T11:T12"/>
    <mergeCell ref="P13:P14"/>
    <mergeCell ref="K4:K5"/>
    <mergeCell ref="K7:K10"/>
    <mergeCell ref="K11:K12"/>
    <mergeCell ref="K15:K16"/>
    <mergeCell ref="K13:K14"/>
    <mergeCell ref="I4:I5"/>
    <mergeCell ref="J4:J5"/>
    <mergeCell ref="I11:I12"/>
    <mergeCell ref="J11:J12"/>
    <mergeCell ref="I7:I10"/>
    <mergeCell ref="J7:J10"/>
    <mergeCell ref="I13:I14"/>
    <mergeCell ref="J13:J14"/>
    <mergeCell ref="I15:I16"/>
    <mergeCell ref="J15:J16"/>
    <mergeCell ref="AB7:AB10"/>
    <mergeCell ref="AB11:AB12"/>
    <mergeCell ref="AB13:AB14"/>
    <mergeCell ref="AC13:AC14"/>
    <mergeCell ref="AA15:AA16"/>
    <mergeCell ref="AB15:AB16"/>
    <mergeCell ref="V13:V14"/>
    <mergeCell ref="W13:W14"/>
    <mergeCell ref="V15:V16"/>
    <mergeCell ref="V11:V12"/>
    <mergeCell ref="AA7:AA10"/>
    <mergeCell ref="AC7:AC10"/>
    <mergeCell ref="AC11:AC12"/>
    <mergeCell ref="AC15:AC16"/>
    <mergeCell ref="AA11:AA12"/>
    <mergeCell ref="AA13:AA14"/>
    <mergeCell ref="W11:W12"/>
    <mergeCell ref="AM4:AM5"/>
    <mergeCell ref="AN4:AN5"/>
    <mergeCell ref="AL7:AL10"/>
    <mergeCell ref="AM7:AM10"/>
    <mergeCell ref="AN7:AN10"/>
    <mergeCell ref="AI2:AK2"/>
    <mergeCell ref="AL2:AN2"/>
    <mergeCell ref="AI1:AN1"/>
    <mergeCell ref="AL4:AL5"/>
    <mergeCell ref="AM11:AM12"/>
    <mergeCell ref="AN11:AN12"/>
    <mergeCell ref="AL11:AL12"/>
    <mergeCell ref="AL13:AL14"/>
    <mergeCell ref="AM13:AM14"/>
    <mergeCell ref="AN13:AN14"/>
    <mergeCell ref="AL15:AL16"/>
    <mergeCell ref="AM15:AM16"/>
    <mergeCell ref="AN15:AN16"/>
    <mergeCell ref="F2:H2"/>
    <mergeCell ref="A4:A6"/>
    <mergeCell ref="B4:B6"/>
    <mergeCell ref="C4:C5"/>
    <mergeCell ref="D4:D5"/>
    <mergeCell ref="E4:E5"/>
    <mergeCell ref="A11:A12"/>
    <mergeCell ref="B11:B12"/>
    <mergeCell ref="C11:C12"/>
    <mergeCell ref="D11:D12"/>
    <mergeCell ref="A7:A10"/>
    <mergeCell ref="B7:B10"/>
    <mergeCell ref="C7:C10"/>
    <mergeCell ref="D7:D10"/>
    <mergeCell ref="E7:E10"/>
    <mergeCell ref="E11:E12"/>
    <mergeCell ref="C13:C14"/>
    <mergeCell ref="D13:D14"/>
    <mergeCell ref="C15:C16"/>
    <mergeCell ref="D15:D16"/>
    <mergeCell ref="E15:E16"/>
    <mergeCell ref="A13:A14"/>
    <mergeCell ref="A15:A17"/>
    <mergeCell ref="B15:B17"/>
    <mergeCell ref="C2:E2"/>
    <mergeCell ref="B13:B14"/>
    <mergeCell ref="E13:E14"/>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08E00"/>
  </sheetPr>
  <dimension ref="A1:BV220"/>
  <sheetViews>
    <sheetView topLeftCell="X1" workbookViewId="0">
      <selection activeCell="AD5" sqref="AD5:AD7"/>
    </sheetView>
  </sheetViews>
  <sheetFormatPr baseColWidth="10" defaultColWidth="0" defaultRowHeight="15" customHeight="1" zeroHeight="1" x14ac:dyDescent="0.3"/>
  <cols>
    <col min="1" max="1" width="13.33203125" hidden="1" customWidth="1"/>
    <col min="2" max="2" width="12.5546875" hidden="1" customWidth="1"/>
    <col min="3" max="3" width="15.44140625" hidden="1" customWidth="1"/>
    <col min="4" max="7" width="13.44140625" hidden="1" customWidth="1"/>
    <col min="8" max="10" width="10.6640625" hidden="1" customWidth="1"/>
    <col min="11" max="11" width="11.44140625" hidden="1" customWidth="1"/>
    <col min="12" max="13" width="13.44140625" hidden="1" customWidth="1"/>
    <col min="14" max="15" width="7.109375" hidden="1" customWidth="1"/>
    <col min="16" max="17" width="9.5546875" hidden="1" customWidth="1"/>
    <col min="18" max="18" width="8.44140625" hidden="1" customWidth="1"/>
    <col min="19" max="19" width="11.6640625" hidden="1" customWidth="1"/>
    <col min="20" max="20" width="11.88671875" hidden="1" customWidth="1"/>
    <col min="21" max="21" width="12.44140625" hidden="1" customWidth="1"/>
    <col min="22" max="22" width="13.44140625" hidden="1" customWidth="1"/>
    <col min="23" max="23" width="21" hidden="1" customWidth="1"/>
    <col min="24" max="24" width="10.44140625" style="371" customWidth="1"/>
    <col min="25" max="25" width="24.109375" style="371" customWidth="1"/>
    <col min="26" max="26" width="10.6640625" style="371" customWidth="1"/>
    <col min="27" max="27" width="11.44140625" customWidth="1"/>
    <col min="28" max="30" width="9.5546875" style="371" customWidth="1"/>
    <col min="31" max="31" width="42.88671875" style="371" customWidth="1"/>
    <col min="32" max="32" width="33.33203125" style="371" customWidth="1"/>
    <col min="33" max="35" width="9.5546875" style="426" customWidth="1"/>
    <col min="36" max="36" width="26.6640625" style="371" customWidth="1"/>
    <col min="37" max="37" width="22.6640625" style="371" customWidth="1"/>
    <col min="38" max="40" width="9.5546875" hidden="1" customWidth="1"/>
    <col min="41" max="41" width="26.6640625" hidden="1" customWidth="1"/>
    <col min="42" max="42" width="13.44140625" hidden="1" customWidth="1"/>
    <col min="43" max="45" width="9.5546875" hidden="1" customWidth="1"/>
    <col min="46" max="47" width="13.44140625" hidden="1" customWidth="1"/>
    <col min="48" max="48" width="51.33203125" style="427" customWidth="1"/>
    <col min="49" max="49" width="16.33203125" customWidth="1"/>
    <col min="50" max="50" width="27.44140625" customWidth="1"/>
    <col min="51" max="51" width="5.88671875" style="350" customWidth="1"/>
    <col min="52" max="54" width="11.5546875" customWidth="1"/>
    <col min="55" max="55" width="13.44140625" style="350" customWidth="1"/>
    <col min="56" max="74" width="13.44140625" hidden="1" customWidth="1"/>
    <col min="75" max="16384" width="12.5546875" hidden="1"/>
  </cols>
  <sheetData>
    <row r="1" spans="1:74" s="350" customFormat="1" ht="36" customHeight="1" x14ac:dyDescent="0.3">
      <c r="A1" s="412"/>
      <c r="B1" s="412"/>
      <c r="C1" s="412"/>
      <c r="D1" s="412"/>
      <c r="E1" s="412"/>
      <c r="F1" s="412"/>
      <c r="G1" s="412"/>
      <c r="H1" s="412"/>
      <c r="I1" s="412"/>
      <c r="J1" s="412"/>
      <c r="K1" s="412"/>
      <c r="L1" s="412"/>
      <c r="M1" s="412"/>
      <c r="N1" s="412"/>
      <c r="O1" s="412"/>
      <c r="P1" s="412"/>
      <c r="Q1" s="412"/>
      <c r="R1" s="412"/>
      <c r="S1" s="412"/>
      <c r="T1" s="412"/>
      <c r="U1" s="412"/>
      <c r="V1" s="412"/>
      <c r="W1" s="412"/>
      <c r="X1" s="416"/>
      <c r="Y1" s="416"/>
      <c r="Z1" s="416"/>
      <c r="AA1" s="412"/>
      <c r="AB1" s="416"/>
      <c r="AC1" s="416"/>
      <c r="AD1" s="416"/>
      <c r="AE1" s="416"/>
      <c r="AF1" s="416"/>
      <c r="AG1" s="425"/>
      <c r="AH1" s="425"/>
      <c r="AI1" s="425"/>
      <c r="AJ1" s="416"/>
      <c r="AK1" s="416"/>
      <c r="AL1" s="417"/>
      <c r="AM1" s="412"/>
      <c r="AN1" s="412"/>
      <c r="AO1" s="412"/>
      <c r="AP1" s="412"/>
      <c r="AQ1" s="412"/>
      <c r="AR1" s="417"/>
      <c r="AS1" s="417"/>
      <c r="AT1" s="417"/>
      <c r="AU1" s="417"/>
      <c r="AV1" s="419"/>
      <c r="AW1" s="417"/>
      <c r="AX1" s="417"/>
      <c r="AY1" s="412"/>
      <c r="AZ1" s="581" t="s">
        <v>281</v>
      </c>
      <c r="BA1" s="469"/>
      <c r="BB1" s="470"/>
      <c r="BC1" s="412"/>
      <c r="BD1" s="412"/>
      <c r="BE1" s="412"/>
      <c r="BF1" s="412"/>
      <c r="BG1" s="412"/>
      <c r="BH1" s="412"/>
      <c r="BI1" s="412"/>
      <c r="BJ1" s="412"/>
      <c r="BK1" s="412"/>
      <c r="BL1" s="412"/>
      <c r="BM1" s="412"/>
      <c r="BN1" s="412"/>
      <c r="BO1" s="412"/>
      <c r="BP1" s="412"/>
      <c r="BQ1" s="412"/>
      <c r="BR1" s="412"/>
      <c r="BS1" s="412"/>
      <c r="BT1" s="412"/>
      <c r="BU1" s="412"/>
      <c r="BV1" s="412"/>
    </row>
    <row r="2" spans="1:74" s="428" customFormat="1" ht="18.75" customHeight="1" x14ac:dyDescent="0.25">
      <c r="A2" s="608" t="s">
        <v>341</v>
      </c>
      <c r="B2" s="589"/>
      <c r="C2" s="589"/>
      <c r="D2" s="589"/>
      <c r="E2" s="590"/>
      <c r="F2" s="608" t="s">
        <v>342</v>
      </c>
      <c r="G2" s="589"/>
      <c r="H2" s="589"/>
      <c r="I2" s="589"/>
      <c r="J2" s="589"/>
      <c r="K2" s="589"/>
      <c r="L2" s="589"/>
      <c r="M2" s="589"/>
      <c r="N2" s="589"/>
      <c r="O2" s="589"/>
      <c r="P2" s="589"/>
      <c r="Q2" s="589"/>
      <c r="R2" s="589"/>
      <c r="S2" s="590"/>
      <c r="T2" s="429"/>
      <c r="U2" s="429"/>
      <c r="V2" s="605" t="s">
        <v>343</v>
      </c>
      <c r="W2" s="605" t="s">
        <v>344</v>
      </c>
      <c r="X2" s="622" t="s">
        <v>345</v>
      </c>
      <c r="Y2" s="623"/>
      <c r="Z2" s="624"/>
      <c r="AA2" s="648" t="s">
        <v>346</v>
      </c>
      <c r="AB2" s="588" t="s">
        <v>284</v>
      </c>
      <c r="AC2" s="620"/>
      <c r="AD2" s="620"/>
      <c r="AE2" s="620"/>
      <c r="AF2" s="621"/>
      <c r="AG2" s="588" t="s">
        <v>285</v>
      </c>
      <c r="AH2" s="620"/>
      <c r="AI2" s="620"/>
      <c r="AJ2" s="620"/>
      <c r="AK2" s="621"/>
      <c r="AL2" s="588" t="s">
        <v>286</v>
      </c>
      <c r="AM2" s="589"/>
      <c r="AN2" s="589"/>
      <c r="AO2" s="589"/>
      <c r="AP2" s="590"/>
      <c r="AQ2" s="588" t="s">
        <v>287</v>
      </c>
      <c r="AR2" s="589"/>
      <c r="AS2" s="589"/>
      <c r="AT2" s="589"/>
      <c r="AU2" s="590"/>
      <c r="AV2" s="591" t="s">
        <v>347</v>
      </c>
      <c r="AW2" s="589"/>
      <c r="AX2" s="590"/>
      <c r="AY2" s="430"/>
      <c r="AZ2" s="582" t="s">
        <v>348</v>
      </c>
      <c r="BA2" s="583"/>
      <c r="BB2" s="584"/>
      <c r="BC2" s="430"/>
      <c r="BD2" s="431"/>
      <c r="BE2" s="431"/>
      <c r="BF2" s="431"/>
      <c r="BG2" s="431"/>
      <c r="BH2" s="431"/>
      <c r="BI2" s="431"/>
      <c r="BJ2" s="431"/>
      <c r="BK2" s="431"/>
      <c r="BL2" s="431"/>
      <c r="BM2" s="431"/>
      <c r="BN2" s="431"/>
      <c r="BO2" s="431"/>
      <c r="BP2" s="431"/>
      <c r="BQ2" s="431"/>
      <c r="BR2" s="431"/>
      <c r="BS2" s="431"/>
      <c r="BT2" s="431"/>
      <c r="BU2" s="431"/>
      <c r="BV2" s="431"/>
    </row>
    <row r="3" spans="1:74" s="428" customFormat="1" ht="23.25" customHeight="1" x14ac:dyDescent="0.25">
      <c r="A3" s="598" t="s">
        <v>349</v>
      </c>
      <c r="B3" s="598" t="s">
        <v>350</v>
      </c>
      <c r="C3" s="598" t="s">
        <v>351</v>
      </c>
      <c r="D3" s="598" t="s">
        <v>352</v>
      </c>
      <c r="E3" s="618" t="s">
        <v>353</v>
      </c>
      <c r="F3" s="613" t="s">
        <v>354</v>
      </c>
      <c r="G3" s="614"/>
      <c r="H3" s="614"/>
      <c r="I3" s="614"/>
      <c r="J3" s="614"/>
      <c r="K3" s="615"/>
      <c r="L3" s="599" t="s">
        <v>355</v>
      </c>
      <c r="M3" s="599" t="s">
        <v>356</v>
      </c>
      <c r="N3" s="609" t="s">
        <v>357</v>
      </c>
      <c r="O3" s="610"/>
      <c r="P3" s="616" t="s">
        <v>358</v>
      </c>
      <c r="Q3" s="617"/>
      <c r="R3" s="609" t="s">
        <v>359</v>
      </c>
      <c r="S3" s="610"/>
      <c r="T3" s="599" t="s">
        <v>360</v>
      </c>
      <c r="U3" s="599" t="s">
        <v>361</v>
      </c>
      <c r="V3" s="606"/>
      <c r="W3" s="606"/>
      <c r="X3" s="642" t="s">
        <v>362</v>
      </c>
      <c r="Y3" s="644" t="s">
        <v>363</v>
      </c>
      <c r="Z3" s="601" t="s">
        <v>364</v>
      </c>
      <c r="AA3" s="649"/>
      <c r="AB3" s="603" t="str">
        <f>AB2&amp;": Programado Meta"</f>
        <v>Ene-Mar: Programado Meta</v>
      </c>
      <c r="AC3" s="603" t="str">
        <f>AB2&amp;": Ejecutado Meta"</f>
        <v>Ene-Mar: Ejecutado Meta</v>
      </c>
      <c r="AD3" s="646" t="s">
        <v>365</v>
      </c>
      <c r="AE3" s="640" t="s">
        <v>366</v>
      </c>
      <c r="AF3" s="640" t="s">
        <v>367</v>
      </c>
      <c r="AG3" s="577" t="str">
        <f>AG2&amp;": Programado Meta"</f>
        <v>Abr-Jun: Programado Meta</v>
      </c>
      <c r="AH3" s="579" t="str">
        <f>AG2&amp;": Ejecutado Meta"</f>
        <v>Abr-Jun: Ejecutado Meta</v>
      </c>
      <c r="AI3" s="597" t="s">
        <v>365</v>
      </c>
      <c r="AJ3" s="633" t="s">
        <v>366</v>
      </c>
      <c r="AK3" s="635" t="s">
        <v>367</v>
      </c>
      <c r="AL3" s="577" t="str">
        <f>AL2&amp;": Programado Meta"</f>
        <v>Jul-Sep: Programado Meta</v>
      </c>
      <c r="AM3" s="579" t="str">
        <f>AL2&amp;": Ejecutado Meta"</f>
        <v>Jul-Sep: Ejecutado Meta</v>
      </c>
      <c r="AN3" s="597" t="s">
        <v>365</v>
      </c>
      <c r="AO3" s="596" t="s">
        <v>366</v>
      </c>
      <c r="AP3" s="594" t="s">
        <v>367</v>
      </c>
      <c r="AQ3" s="577" t="str">
        <f>AQ2&amp;": Programado Meta"</f>
        <v>Oct-Dic: Programado Meta</v>
      </c>
      <c r="AR3" s="579" t="str">
        <f>AQ2&amp;": Ejecutado Meta"</f>
        <v>Oct-Dic: Ejecutado Meta</v>
      </c>
      <c r="AS3" s="597" t="s">
        <v>365</v>
      </c>
      <c r="AT3" s="596" t="s">
        <v>366</v>
      </c>
      <c r="AU3" s="594" t="s">
        <v>367</v>
      </c>
      <c r="AV3" s="592" t="s">
        <v>368</v>
      </c>
      <c r="AW3" s="587" t="s">
        <v>369</v>
      </c>
      <c r="AX3" s="587" t="s">
        <v>370</v>
      </c>
      <c r="AY3" s="430"/>
      <c r="AZ3" s="585" t="s">
        <v>371</v>
      </c>
      <c r="BA3" s="585" t="s">
        <v>372</v>
      </c>
      <c r="BB3" s="585" t="s">
        <v>373</v>
      </c>
      <c r="BC3" s="430"/>
      <c r="BD3" s="431"/>
      <c r="BE3" s="431"/>
      <c r="BF3" s="431"/>
      <c r="BG3" s="431"/>
      <c r="BH3" s="431"/>
      <c r="BI3" s="431"/>
      <c r="BJ3" s="431"/>
      <c r="BK3" s="431"/>
      <c r="BL3" s="431"/>
      <c r="BM3" s="431"/>
      <c r="BN3" s="431"/>
      <c r="BO3" s="431"/>
      <c r="BP3" s="431"/>
      <c r="BQ3" s="431"/>
      <c r="BR3" s="431"/>
      <c r="BS3" s="431"/>
      <c r="BT3" s="431"/>
      <c r="BU3" s="431"/>
      <c r="BV3" s="431"/>
    </row>
    <row r="4" spans="1:74" s="428" customFormat="1" ht="45.75" customHeight="1" x14ac:dyDescent="0.25">
      <c r="A4" s="580"/>
      <c r="B4" s="580"/>
      <c r="C4" s="580"/>
      <c r="D4" s="580"/>
      <c r="E4" s="619"/>
      <c r="F4" s="429" t="s">
        <v>374</v>
      </c>
      <c r="G4" s="432" t="s">
        <v>375</v>
      </c>
      <c r="H4" s="432" t="s">
        <v>376</v>
      </c>
      <c r="I4" s="432" t="s">
        <v>377</v>
      </c>
      <c r="J4" s="432" t="s">
        <v>378</v>
      </c>
      <c r="K4" s="432" t="s">
        <v>379</v>
      </c>
      <c r="L4" s="600"/>
      <c r="M4" s="600"/>
      <c r="N4" s="611"/>
      <c r="O4" s="612"/>
      <c r="P4" s="433" t="s">
        <v>380</v>
      </c>
      <c r="Q4" s="433" t="s">
        <v>381</v>
      </c>
      <c r="R4" s="611"/>
      <c r="S4" s="612"/>
      <c r="T4" s="600"/>
      <c r="U4" s="600"/>
      <c r="V4" s="607"/>
      <c r="W4" s="607"/>
      <c r="X4" s="643"/>
      <c r="Y4" s="645"/>
      <c r="Z4" s="602"/>
      <c r="AA4" s="650"/>
      <c r="AB4" s="604"/>
      <c r="AC4" s="604"/>
      <c r="AD4" s="647"/>
      <c r="AE4" s="641"/>
      <c r="AF4" s="641"/>
      <c r="AG4" s="637"/>
      <c r="AH4" s="638"/>
      <c r="AI4" s="639"/>
      <c r="AJ4" s="634"/>
      <c r="AK4" s="636"/>
      <c r="AL4" s="578"/>
      <c r="AM4" s="580"/>
      <c r="AN4" s="595"/>
      <c r="AO4" s="578"/>
      <c r="AP4" s="595"/>
      <c r="AQ4" s="578"/>
      <c r="AR4" s="580"/>
      <c r="AS4" s="595"/>
      <c r="AT4" s="578"/>
      <c r="AU4" s="595"/>
      <c r="AV4" s="593"/>
      <c r="AW4" s="580"/>
      <c r="AX4" s="580"/>
      <c r="AY4" s="430"/>
      <c r="AZ4" s="586"/>
      <c r="BA4" s="586"/>
      <c r="BB4" s="586"/>
      <c r="BC4" s="430"/>
      <c r="BD4" s="431"/>
      <c r="BE4" s="431"/>
      <c r="BF4" s="431"/>
      <c r="BG4" s="431"/>
      <c r="BH4" s="431"/>
      <c r="BI4" s="431"/>
      <c r="BJ4" s="431"/>
      <c r="BK4" s="431"/>
      <c r="BL4" s="431"/>
      <c r="BM4" s="431"/>
      <c r="BN4" s="431"/>
      <c r="BO4" s="431"/>
      <c r="BP4" s="431"/>
      <c r="BQ4" s="431"/>
      <c r="BR4" s="431"/>
      <c r="BS4" s="431"/>
      <c r="BT4" s="431"/>
      <c r="BU4" s="431"/>
      <c r="BV4" s="431"/>
    </row>
    <row r="5" spans="1:74" s="380" customFormat="1" ht="56.25" customHeight="1" x14ac:dyDescent="0.25">
      <c r="A5" s="625" t="s">
        <v>382</v>
      </c>
      <c r="B5" s="625" t="s">
        <v>383</v>
      </c>
      <c r="C5" s="625" t="s">
        <v>384</v>
      </c>
      <c r="D5" s="625" t="s">
        <v>385</v>
      </c>
      <c r="E5" s="625" t="s">
        <v>386</v>
      </c>
      <c r="F5" s="625" t="s">
        <v>387</v>
      </c>
      <c r="G5" s="625" t="s">
        <v>388</v>
      </c>
      <c r="H5" s="625" t="s">
        <v>389</v>
      </c>
      <c r="I5" s="382" t="s">
        <v>73</v>
      </c>
      <c r="J5" s="382" t="s">
        <v>73</v>
      </c>
      <c r="K5" s="631" t="s">
        <v>390</v>
      </c>
      <c r="L5" s="628" t="s">
        <v>391</v>
      </c>
      <c r="M5" s="628" t="s">
        <v>392</v>
      </c>
      <c r="N5" s="382" t="s">
        <v>393</v>
      </c>
      <c r="O5" s="382" t="s">
        <v>73</v>
      </c>
      <c r="P5" s="382" t="s">
        <v>73</v>
      </c>
      <c r="Q5" s="382" t="s">
        <v>73</v>
      </c>
      <c r="R5" s="628" t="s">
        <v>394</v>
      </c>
      <c r="S5" s="632" t="s">
        <v>395</v>
      </c>
      <c r="T5" s="628">
        <v>249905400</v>
      </c>
      <c r="U5" s="628" t="s">
        <v>396</v>
      </c>
      <c r="V5" s="385">
        <v>264</v>
      </c>
      <c r="W5" s="384" t="s">
        <v>397</v>
      </c>
      <c r="X5" s="652">
        <v>1</v>
      </c>
      <c r="Y5" s="652" t="s">
        <v>306</v>
      </c>
      <c r="Z5" s="659">
        <v>0.05</v>
      </c>
      <c r="AA5" s="632" t="s">
        <v>394</v>
      </c>
      <c r="AB5" s="660">
        <f>((('2.Actividades_Tareas_vig'!I4*'2.Actividades_Tareas_vig'!$E$4)*$Z$5)/'2.Actividades_Tareas_vig'!$E$4)+((('2.Actividades_Tareas_vig'!I6*'2.Actividades_Tareas_vig'!$E$6)*$Z$5)/'2.Actividades_Tareas_vig'!$E$6)</f>
        <v>2.9862297391923871E-2</v>
      </c>
      <c r="AC5" s="660">
        <f>((('2.Actividades_Tareas_vig'!J4*'2.Actividades_Tareas_vig'!$E$4)*$Z$5)/'2.Actividades_Tareas_vig'!$E$4)+((('2.Actividades_Tareas_vig'!J6*'2.Actividades_Tareas_vig'!$E$6)*$Z$5)/'2.Actividades_Tareas_vig'!$E$6)</f>
        <v>2.9862297391923871E-2</v>
      </c>
      <c r="AD5" s="661">
        <f>IFERROR(AC5/AB5, AC5)</f>
        <v>1</v>
      </c>
      <c r="AE5" s="652" t="s">
        <v>398</v>
      </c>
      <c r="AF5" s="652" t="s">
        <v>399</v>
      </c>
      <c r="AG5" s="655">
        <f>((('2.Actividades_Tareas_vig'!O4*'2.Actividades_Tareas_vig'!$E$4)*$Z$5)/'2.Actividades_Tareas_vig'!$E$4)+((('2.Actividades_Tareas_vig'!O6*'2.Actividades_Tareas_vig'!$E$6)*$Z$5)/'2.Actividades_Tareas_vig'!$E$6)</f>
        <v>2.0137702608076131E-2</v>
      </c>
      <c r="AH5" s="655">
        <f>((('2.Actividades_Tareas_vig'!P4*'2.Actividades_Tareas_vig'!$E$4)*$Z$5)/'2.Actividades_Tareas_vig'!$E$4)+((('2.Actividades_Tareas_vig'!P6*'2.Actividades_Tareas_vig'!$E$6)*$Z$5)/'2.Actividades_Tareas_vig'!$E$6)</f>
        <v>2.0137702608076131E-2</v>
      </c>
      <c r="AI5" s="658">
        <f>IFERROR(AH5/AG5, AH5)</f>
        <v>1</v>
      </c>
      <c r="AJ5" s="652" t="s">
        <v>400</v>
      </c>
      <c r="AK5" s="652" t="s">
        <v>401</v>
      </c>
      <c r="AL5" s="655">
        <f>((('2.Actividades_Tareas_vig'!U4*'2.Actividades_Tareas_vig'!$E$4)*$Z$5)/'2.Actividades_Tareas_vig'!$E$4)+((('2.Actividades_Tareas_vig'!U6*'2.Actividades_Tareas_vig'!$E$6)*$Z$5)/'2.Actividades_Tareas_vig'!$E$6)</f>
        <v>0</v>
      </c>
      <c r="AM5" s="655">
        <f>((('2.Actividades_Tareas_vig'!V4*'2.Actividades_Tareas_vig'!$E$4)*$Z$5)/'2.Actividades_Tareas_vig'!$E$4)++((('2.Actividades_Tareas_vig'!V6*'2.Actividades_Tareas_vig'!$E$6)*$Z$5)/'2.Actividades_Tareas_vig'!$E$6)</f>
        <v>0</v>
      </c>
      <c r="AN5" s="655">
        <f>IFERROR(AM5/AL5, AM5)</f>
        <v>0</v>
      </c>
      <c r="AO5" s="632"/>
      <c r="AP5" s="632"/>
      <c r="AQ5" s="655">
        <f>((('2.Actividades_Tareas_vig'!AA4*'2.Actividades_Tareas_vig'!$E$4)*$Z$5)/'2.Actividades_Tareas_vig'!$E$4)+((('2.Actividades_Tareas_vig'!AA6*'2.Actividades_Tareas_vig'!$E$6)*$Z$5)/'2.Actividades_Tareas_vig'!$E$6)</f>
        <v>0</v>
      </c>
      <c r="AR5" s="655">
        <f>((('2.Actividades_Tareas_vig'!AB4*'2.Actividades_Tareas_vig'!$E$4)*$Z$5)/'2.Actividades_Tareas_vig'!$E$4)+((('2.Actividades_Tareas_vig'!AB6*'2.Actividades_Tareas_vig'!$E$6)*$Z$5)/'2.Actividades_Tareas_vig'!$E$6)</f>
        <v>0</v>
      </c>
      <c r="AS5" s="655">
        <f>IFERROR(AR5/AQ5, AR5)</f>
        <v>0</v>
      </c>
      <c r="AT5" s="632"/>
      <c r="AU5" s="632"/>
      <c r="AV5" s="652" t="s">
        <v>402</v>
      </c>
      <c r="AW5" s="632" t="s">
        <v>403</v>
      </c>
      <c r="AX5" s="632" t="s">
        <v>404</v>
      </c>
      <c r="AY5" s="414"/>
      <c r="AZ5" s="651">
        <f>AB5+AG5+AL5+AQ5</f>
        <v>0.05</v>
      </c>
      <c r="BA5" s="651">
        <f>AC5+AM5+AR5+AH5</f>
        <v>0.05</v>
      </c>
      <c r="BB5" s="651">
        <f>BA5/AZ5</f>
        <v>1</v>
      </c>
      <c r="BC5" s="414"/>
      <c r="BD5" s="381"/>
      <c r="BE5" s="381"/>
      <c r="BF5" s="381"/>
      <c r="BG5" s="381"/>
      <c r="BH5" s="381"/>
      <c r="BI5" s="381"/>
      <c r="BJ5" s="381"/>
      <c r="BK5" s="381"/>
      <c r="BL5" s="381"/>
      <c r="BM5" s="381"/>
      <c r="BN5" s="381"/>
      <c r="BO5" s="381"/>
      <c r="BP5" s="381"/>
      <c r="BQ5" s="381"/>
      <c r="BR5" s="381"/>
      <c r="BS5" s="381"/>
      <c r="BT5" s="381"/>
      <c r="BU5" s="381"/>
      <c r="BV5" s="381"/>
    </row>
    <row r="6" spans="1:74" s="380" customFormat="1" ht="56.25" customHeight="1" x14ac:dyDescent="0.25">
      <c r="A6" s="626"/>
      <c r="B6" s="626"/>
      <c r="C6" s="626"/>
      <c r="D6" s="626"/>
      <c r="E6" s="626"/>
      <c r="F6" s="626"/>
      <c r="G6" s="626"/>
      <c r="H6" s="626"/>
      <c r="I6" s="382" t="s">
        <v>405</v>
      </c>
      <c r="J6" s="382" t="s">
        <v>406</v>
      </c>
      <c r="K6" s="629"/>
      <c r="L6" s="629"/>
      <c r="M6" s="629"/>
      <c r="N6" s="382"/>
      <c r="O6" s="382"/>
      <c r="P6" s="382" t="s">
        <v>73</v>
      </c>
      <c r="Q6" s="382" t="s">
        <v>73</v>
      </c>
      <c r="R6" s="629"/>
      <c r="S6" s="629"/>
      <c r="T6" s="629"/>
      <c r="U6" s="629"/>
      <c r="V6" s="387">
        <v>381</v>
      </c>
      <c r="W6" s="382" t="s">
        <v>407</v>
      </c>
      <c r="X6" s="653"/>
      <c r="Y6" s="653"/>
      <c r="Z6" s="653"/>
      <c r="AA6" s="629"/>
      <c r="AB6" s="653"/>
      <c r="AC6" s="653"/>
      <c r="AD6" s="653"/>
      <c r="AE6" s="653"/>
      <c r="AF6" s="653"/>
      <c r="AG6" s="656"/>
      <c r="AH6" s="656"/>
      <c r="AI6" s="656"/>
      <c r="AJ6" s="653"/>
      <c r="AK6" s="653"/>
      <c r="AL6" s="629"/>
      <c r="AM6" s="629"/>
      <c r="AN6" s="629"/>
      <c r="AO6" s="629"/>
      <c r="AP6" s="629"/>
      <c r="AQ6" s="629"/>
      <c r="AR6" s="629"/>
      <c r="AS6" s="629"/>
      <c r="AT6" s="629"/>
      <c r="AU6" s="629"/>
      <c r="AV6" s="662"/>
      <c r="AW6" s="629"/>
      <c r="AX6" s="629"/>
      <c r="AY6" s="414"/>
      <c r="AZ6" s="629"/>
      <c r="BA6" s="629"/>
      <c r="BB6" s="629"/>
      <c r="BC6" s="414"/>
      <c r="BD6" s="381"/>
      <c r="BE6" s="381"/>
      <c r="BF6" s="381"/>
      <c r="BG6" s="381"/>
      <c r="BH6" s="381"/>
      <c r="BI6" s="381"/>
      <c r="BJ6" s="381"/>
      <c r="BK6" s="381"/>
      <c r="BL6" s="381"/>
      <c r="BM6" s="381"/>
      <c r="BN6" s="381"/>
      <c r="BO6" s="381"/>
      <c r="BP6" s="381"/>
      <c r="BQ6" s="381"/>
      <c r="BR6" s="381"/>
      <c r="BS6" s="381"/>
      <c r="BT6" s="381"/>
      <c r="BU6" s="381"/>
      <c r="BV6" s="381"/>
    </row>
    <row r="7" spans="1:74" s="380" customFormat="1" ht="56.25" customHeight="1" x14ac:dyDescent="0.25">
      <c r="A7" s="627"/>
      <c r="B7" s="627"/>
      <c r="C7" s="627"/>
      <c r="D7" s="627"/>
      <c r="E7" s="627"/>
      <c r="F7" s="627"/>
      <c r="G7" s="627"/>
      <c r="H7" s="627"/>
      <c r="I7" s="382" t="s">
        <v>405</v>
      </c>
      <c r="J7" s="382" t="s">
        <v>408</v>
      </c>
      <c r="K7" s="630"/>
      <c r="L7" s="630"/>
      <c r="M7" s="630"/>
      <c r="N7" s="382"/>
      <c r="O7" s="382"/>
      <c r="P7" s="382" t="s">
        <v>409</v>
      </c>
      <c r="Q7" s="382" t="s">
        <v>410</v>
      </c>
      <c r="R7" s="630"/>
      <c r="S7" s="630"/>
      <c r="T7" s="630"/>
      <c r="U7" s="630"/>
      <c r="V7" s="387">
        <v>388</v>
      </c>
      <c r="W7" s="382" t="s">
        <v>411</v>
      </c>
      <c r="X7" s="654"/>
      <c r="Y7" s="654"/>
      <c r="Z7" s="654"/>
      <c r="AA7" s="630"/>
      <c r="AB7" s="654"/>
      <c r="AC7" s="654"/>
      <c r="AD7" s="654"/>
      <c r="AE7" s="654"/>
      <c r="AF7" s="654"/>
      <c r="AG7" s="657"/>
      <c r="AH7" s="657"/>
      <c r="AI7" s="657"/>
      <c r="AJ7" s="654"/>
      <c r="AK7" s="654"/>
      <c r="AL7" s="630"/>
      <c r="AM7" s="630"/>
      <c r="AN7" s="630"/>
      <c r="AO7" s="630"/>
      <c r="AP7" s="630"/>
      <c r="AQ7" s="630"/>
      <c r="AR7" s="630"/>
      <c r="AS7" s="630"/>
      <c r="AT7" s="630"/>
      <c r="AU7" s="630"/>
      <c r="AV7" s="663"/>
      <c r="AW7" s="630"/>
      <c r="AX7" s="630"/>
      <c r="AY7" s="414"/>
      <c r="AZ7" s="630"/>
      <c r="BA7" s="630"/>
      <c r="BB7" s="630"/>
      <c r="BC7" s="414"/>
      <c r="BD7" s="381"/>
      <c r="BE7" s="381"/>
      <c r="BF7" s="381"/>
      <c r="BG7" s="381"/>
      <c r="BH7" s="381"/>
      <c r="BI7" s="381"/>
      <c r="BJ7" s="381"/>
      <c r="BK7" s="381"/>
      <c r="BL7" s="381"/>
      <c r="BM7" s="381"/>
      <c r="BN7" s="381"/>
      <c r="BO7" s="381"/>
      <c r="BP7" s="381"/>
      <c r="BQ7" s="381"/>
      <c r="BR7" s="381"/>
      <c r="BS7" s="381"/>
      <c r="BT7" s="381"/>
      <c r="BU7" s="381"/>
      <c r="BV7" s="381"/>
    </row>
    <row r="8" spans="1:74" s="380" customFormat="1" ht="163.5" customHeight="1" x14ac:dyDescent="0.25">
      <c r="A8" s="384" t="s">
        <v>412</v>
      </c>
      <c r="B8" s="384" t="s">
        <v>413</v>
      </c>
      <c r="C8" s="384" t="s">
        <v>414</v>
      </c>
      <c r="D8" s="388" t="s">
        <v>385</v>
      </c>
      <c r="E8" s="382" t="s">
        <v>386</v>
      </c>
      <c r="F8" s="382" t="s">
        <v>387</v>
      </c>
      <c r="G8" s="382" t="s">
        <v>388</v>
      </c>
      <c r="H8" s="382" t="s">
        <v>73</v>
      </c>
      <c r="I8" s="382" t="s">
        <v>73</v>
      </c>
      <c r="J8" s="382" t="s">
        <v>73</v>
      </c>
      <c r="K8" s="382" t="s">
        <v>73</v>
      </c>
      <c r="L8" s="382" t="s">
        <v>391</v>
      </c>
      <c r="M8" s="382" t="s">
        <v>392</v>
      </c>
      <c r="N8" s="382" t="s">
        <v>393</v>
      </c>
      <c r="O8" s="382" t="s">
        <v>73</v>
      </c>
      <c r="P8" s="382" t="s">
        <v>73</v>
      </c>
      <c r="Q8" s="382" t="s">
        <v>73</v>
      </c>
      <c r="R8" s="382" t="s">
        <v>394</v>
      </c>
      <c r="S8" s="389" t="s">
        <v>415</v>
      </c>
      <c r="T8" s="384">
        <v>249905400</v>
      </c>
      <c r="U8" s="384" t="s">
        <v>396</v>
      </c>
      <c r="V8" s="390">
        <v>266</v>
      </c>
      <c r="W8" s="382" t="s">
        <v>416</v>
      </c>
      <c r="X8" s="400">
        <v>2</v>
      </c>
      <c r="Y8" s="400" t="s">
        <v>314</v>
      </c>
      <c r="Z8" s="401">
        <v>0.02</v>
      </c>
      <c r="AA8" s="384" t="s">
        <v>394</v>
      </c>
      <c r="AB8" s="405">
        <f>+((('2.Actividades_Tareas_vig'!I7*'2.Actividades_Tareas_vig'!$E$7)*$Z$8)/'2.Actividades_Tareas_vig'!$E$7)</f>
        <v>1.2E-2</v>
      </c>
      <c r="AC8" s="406">
        <f>+((('2.Actividades_Tareas_vig'!J7*'2.Actividades_Tareas_vig'!$E$7)*$Z$8)/'2.Actividades_Tareas_vig'!$E$7)</f>
        <v>1.2E-2</v>
      </c>
      <c r="AD8" s="407">
        <v>1</v>
      </c>
      <c r="AE8" s="408" t="s">
        <v>417</v>
      </c>
      <c r="AF8" s="408" t="s">
        <v>418</v>
      </c>
      <c r="AG8" s="386">
        <f>+((('2.Actividades_Tareas_vig'!O7*'2.Actividades_Tareas_vig'!$E$7)*$Z$8)/'2.Actividades_Tareas_vig'!$E$7)</f>
        <v>8.0000000000000002E-3</v>
      </c>
      <c r="AH8" s="386">
        <f>+((('2.Actividades_Tareas_vig'!P7*'2.Actividades_Tareas_vig'!$E$7)*$Z$8)/'2.Actividades_Tareas_vig'!$E$7)</f>
        <v>8.0000000000000002E-3</v>
      </c>
      <c r="AI8" s="391">
        <v>1</v>
      </c>
      <c r="AJ8" s="400" t="s">
        <v>419</v>
      </c>
      <c r="AK8" s="382" t="s">
        <v>420</v>
      </c>
      <c r="AL8" s="386">
        <v>0</v>
      </c>
      <c r="AM8" s="386">
        <v>0</v>
      </c>
      <c r="AN8" s="391">
        <v>1</v>
      </c>
      <c r="AO8" s="383"/>
      <c r="AP8" s="383"/>
      <c r="AQ8" s="386">
        <v>0</v>
      </c>
      <c r="AR8" s="386">
        <v>0</v>
      </c>
      <c r="AS8" s="391">
        <f t="shared" ref="AS8:AS12" si="0">IFERROR(AR8/AQ8, AR8)</f>
        <v>0</v>
      </c>
      <c r="AT8" s="388"/>
      <c r="AU8" s="388"/>
      <c r="AV8" s="402" t="s">
        <v>419</v>
      </c>
      <c r="AW8" s="382" t="s">
        <v>403</v>
      </c>
      <c r="AX8" s="382" t="s">
        <v>421</v>
      </c>
      <c r="AY8" s="413"/>
      <c r="AZ8" s="392">
        <f t="shared" ref="AZ8:AZ12" si="1">AB8+AG8+AL8+AQ8</f>
        <v>0.02</v>
      </c>
      <c r="BA8" s="392">
        <f t="shared" ref="BA8:BA12" si="2">AC8+AM8+AR8+AH8</f>
        <v>0.02</v>
      </c>
      <c r="BB8" s="392">
        <f t="shared" ref="BB8:BB12" si="3">BA8/AZ8</f>
        <v>1</v>
      </c>
      <c r="BC8" s="413"/>
      <c r="BD8" s="379"/>
      <c r="BE8" s="379"/>
      <c r="BF8" s="379"/>
      <c r="BG8" s="379"/>
      <c r="BH8" s="379"/>
      <c r="BI8" s="379"/>
      <c r="BJ8" s="379"/>
      <c r="BK8" s="381"/>
      <c r="BL8" s="381"/>
      <c r="BM8" s="381"/>
      <c r="BN8" s="381"/>
      <c r="BO8" s="381"/>
      <c r="BP8" s="381"/>
      <c r="BQ8" s="381"/>
      <c r="BR8" s="381"/>
      <c r="BS8" s="381"/>
      <c r="BT8" s="381"/>
      <c r="BU8" s="381"/>
      <c r="BV8" s="381"/>
    </row>
    <row r="9" spans="1:74" s="380" customFormat="1" ht="161.25" customHeight="1" x14ac:dyDescent="0.25">
      <c r="A9" s="384" t="s">
        <v>382</v>
      </c>
      <c r="B9" s="384" t="s">
        <v>422</v>
      </c>
      <c r="C9" s="384" t="s">
        <v>384</v>
      </c>
      <c r="D9" s="388" t="s">
        <v>385</v>
      </c>
      <c r="E9" s="382" t="s">
        <v>423</v>
      </c>
      <c r="F9" s="382" t="s">
        <v>424</v>
      </c>
      <c r="G9" s="382" t="s">
        <v>388</v>
      </c>
      <c r="H9" s="382" t="s">
        <v>73</v>
      </c>
      <c r="I9" s="382" t="s">
        <v>73</v>
      </c>
      <c r="J9" s="382" t="s">
        <v>73</v>
      </c>
      <c r="K9" s="382" t="s">
        <v>73</v>
      </c>
      <c r="L9" s="382" t="s">
        <v>391</v>
      </c>
      <c r="M9" s="382" t="s">
        <v>425</v>
      </c>
      <c r="N9" s="382" t="s">
        <v>393</v>
      </c>
      <c r="O9" s="382" t="s">
        <v>73</v>
      </c>
      <c r="P9" s="382" t="s">
        <v>73</v>
      </c>
      <c r="Q9" s="382" t="s">
        <v>73</v>
      </c>
      <c r="R9" s="382" t="s">
        <v>393</v>
      </c>
      <c r="S9" s="389" t="s">
        <v>73</v>
      </c>
      <c r="T9" s="384">
        <v>249905500</v>
      </c>
      <c r="U9" s="384" t="s">
        <v>426</v>
      </c>
      <c r="V9" s="393">
        <v>265</v>
      </c>
      <c r="W9" s="394" t="s">
        <v>427</v>
      </c>
      <c r="X9" s="400">
        <v>3</v>
      </c>
      <c r="Y9" s="400" t="s">
        <v>428</v>
      </c>
      <c r="Z9" s="401">
        <v>0.05</v>
      </c>
      <c r="AA9" s="384" t="s">
        <v>394</v>
      </c>
      <c r="AB9" s="405">
        <f>((('2.Actividades_Tareas_vig'!I11*'2.Actividades_Tareas_vig'!E11)*$Z$9)/'2.Actividades_Tareas_vig'!E11)</f>
        <v>3.4384495664418584E-2</v>
      </c>
      <c r="AC9" s="406">
        <f>((('2.Actividades_Tareas_vig'!J11*'2.Actividades_Tareas_vig'!$E$11)*$Z$9)/'2.Actividades_Tareas_vig'!$E$11)</f>
        <v>3.4384495664418584E-2</v>
      </c>
      <c r="AD9" s="407">
        <f t="shared" ref="AD9:AD11" si="4">IFERROR(AC9/AB9, AC9)</f>
        <v>1</v>
      </c>
      <c r="AE9" s="408" t="s">
        <v>429</v>
      </c>
      <c r="AF9" s="408" t="s">
        <v>430</v>
      </c>
      <c r="AG9" s="386">
        <f>((('2.Actividades_Tareas_vig'!O11*'2.Actividades_Tareas_vig'!$E$11)*$Z$9)/'2.Actividades_Tareas_vig'!$E$11)</f>
        <v>1.5615504335581412E-2</v>
      </c>
      <c r="AH9" s="386">
        <f>((('2.Actividades_Tareas_vig'!P11*'2.Actividades_Tareas_vig'!$E$11)*$Z$9)/'2.Actividades_Tareas_vig'!$E$11)</f>
        <v>1.5615504335581412E-2</v>
      </c>
      <c r="AI9" s="391">
        <f t="shared" ref="AI9:AI11" si="5">IFERROR(AH9/AG9, AH9)</f>
        <v>1</v>
      </c>
      <c r="AJ9" s="400" t="s">
        <v>431</v>
      </c>
      <c r="AK9" s="400" t="s">
        <v>432</v>
      </c>
      <c r="AL9" s="386">
        <f>((('2.Actividades_Tareas_vig'!U11*'2.Actividades_Tareas_vig'!$E$11)*$Z$9)/'2.Actividades_Tareas_vig'!$E$11)</f>
        <v>0</v>
      </c>
      <c r="AM9" s="386">
        <f>((('2.Actividades_Tareas_vig'!V11*'2.Actividades_Tareas_vig'!$E$11)*$Z$9)/'2.Actividades_Tareas_vig'!$E$11)</f>
        <v>0</v>
      </c>
      <c r="AN9" s="391">
        <f t="shared" ref="AN9:AN11" si="6">IFERROR(AM9/AL9, AM9)</f>
        <v>0</v>
      </c>
      <c r="AO9" s="382"/>
      <c r="AP9" s="382"/>
      <c r="AQ9" s="386">
        <f>((('2.Actividades_Tareas_vig'!AA11*'2.Actividades_Tareas_vig'!$E$11)*$Z$9)/'2.Actividades_Tareas_vig'!$E$11)</f>
        <v>0</v>
      </c>
      <c r="AR9" s="386">
        <f>((('2.Actividades_Tareas_vig'!AB11*'2.Actividades_Tareas_vig'!$E$11)*$Z$9)/'2.Actividades_Tareas_vig'!$E$11)</f>
        <v>0</v>
      </c>
      <c r="AS9" s="391">
        <f t="shared" si="0"/>
        <v>0</v>
      </c>
      <c r="AT9" s="395"/>
      <c r="AU9" s="395"/>
      <c r="AV9" s="402" t="s">
        <v>433</v>
      </c>
      <c r="AW9" s="382" t="s">
        <v>403</v>
      </c>
      <c r="AX9" s="382" t="s">
        <v>421</v>
      </c>
      <c r="AY9" s="413"/>
      <c r="AZ9" s="392">
        <f t="shared" si="1"/>
        <v>4.9999999999999996E-2</v>
      </c>
      <c r="BA9" s="392">
        <f t="shared" si="2"/>
        <v>4.9999999999999996E-2</v>
      </c>
      <c r="BB9" s="392">
        <f t="shared" si="3"/>
        <v>1</v>
      </c>
      <c r="BC9" s="413"/>
      <c r="BD9" s="379"/>
      <c r="BE9" s="379"/>
      <c r="BF9" s="379"/>
      <c r="BG9" s="379"/>
      <c r="BH9" s="379"/>
      <c r="BI9" s="379"/>
      <c r="BJ9" s="379"/>
      <c r="BK9" s="381"/>
      <c r="BL9" s="381"/>
      <c r="BM9" s="381"/>
      <c r="BN9" s="381"/>
      <c r="BO9" s="381"/>
      <c r="BP9" s="381"/>
      <c r="BQ9" s="381"/>
      <c r="BR9" s="381"/>
      <c r="BS9" s="381"/>
      <c r="BT9" s="381"/>
      <c r="BU9" s="381"/>
      <c r="BV9" s="381"/>
    </row>
    <row r="10" spans="1:74" s="380" customFormat="1" ht="161.25" customHeight="1" x14ac:dyDescent="0.25">
      <c r="A10" s="384" t="s">
        <v>382</v>
      </c>
      <c r="B10" s="384" t="s">
        <v>422</v>
      </c>
      <c r="C10" s="384" t="s">
        <v>414</v>
      </c>
      <c r="D10" s="388" t="s">
        <v>385</v>
      </c>
      <c r="E10" s="382" t="s">
        <v>423</v>
      </c>
      <c r="F10" s="382" t="s">
        <v>424</v>
      </c>
      <c r="G10" s="382" t="s">
        <v>388</v>
      </c>
      <c r="H10" s="382" t="s">
        <v>73</v>
      </c>
      <c r="I10" s="382" t="s">
        <v>73</v>
      </c>
      <c r="J10" s="382" t="s">
        <v>73</v>
      </c>
      <c r="K10" s="382" t="s">
        <v>73</v>
      </c>
      <c r="L10" s="382" t="s">
        <v>434</v>
      </c>
      <c r="M10" s="382" t="s">
        <v>435</v>
      </c>
      <c r="N10" s="382" t="s">
        <v>393</v>
      </c>
      <c r="O10" s="382" t="s">
        <v>73</v>
      </c>
      <c r="P10" s="382" t="s">
        <v>73</v>
      </c>
      <c r="Q10" s="382" t="s">
        <v>73</v>
      </c>
      <c r="R10" s="382" t="s">
        <v>394</v>
      </c>
      <c r="S10" s="389" t="s">
        <v>395</v>
      </c>
      <c r="T10" s="384">
        <v>249905500</v>
      </c>
      <c r="U10" s="384" t="s">
        <v>426</v>
      </c>
      <c r="V10" s="396">
        <v>271</v>
      </c>
      <c r="W10" s="388" t="s">
        <v>436</v>
      </c>
      <c r="X10" s="400">
        <v>4</v>
      </c>
      <c r="Y10" s="400" t="s">
        <v>325</v>
      </c>
      <c r="Z10" s="401">
        <v>0.05</v>
      </c>
      <c r="AA10" s="384" t="s">
        <v>394</v>
      </c>
      <c r="AB10" s="405">
        <f>((('2.Actividades_Tareas_vig'!I13*'2.Actividades_Tareas_vig'!$E$13)*$Z$10)/'2.Actividades_Tareas_vig'!$E$13)</f>
        <v>4.0727241169834248E-2</v>
      </c>
      <c r="AC10" s="405">
        <f>((('2.Actividades_Tareas_vig'!J13*'2.Actividades_Tareas_vig'!$E$13)*$Z$10)/'2.Actividades_Tareas_vig'!$E$13)</f>
        <v>4.0727241169834248E-2</v>
      </c>
      <c r="AD10" s="407">
        <f t="shared" si="4"/>
        <v>1</v>
      </c>
      <c r="AE10" s="408" t="s">
        <v>437</v>
      </c>
      <c r="AF10" s="408" t="s">
        <v>438</v>
      </c>
      <c r="AG10" s="386">
        <f>((('2.Actividades_Tareas_vig'!O13*'2.Actividades_Tareas_vig'!$E$13)*$Z$10)/'2.Actividades_Tareas_vig'!$E$13)</f>
        <v>9.2727588301657563E-3</v>
      </c>
      <c r="AH10" s="386">
        <f>((('2.Actividades_Tareas_vig'!P13*'2.Actividades_Tareas_vig'!$E$13)*$Z$10)/'2.Actividades_Tareas_vig'!$E$13)</f>
        <v>9.2727588301657563E-3</v>
      </c>
      <c r="AI10" s="391">
        <f t="shared" si="5"/>
        <v>1</v>
      </c>
      <c r="AJ10" s="400" t="s">
        <v>439</v>
      </c>
      <c r="AK10" s="400" t="s">
        <v>440</v>
      </c>
      <c r="AL10" s="386">
        <f>((('2.Actividades_Tareas_vig'!U13*'2.Actividades_Tareas_vig'!$E$13)*$Z$10)/'2.Actividades_Tareas_vig'!$E$13)</f>
        <v>0</v>
      </c>
      <c r="AM10" s="386">
        <f>((('2.Actividades_Tareas_vig'!V13*'2.Actividades_Tareas_vig'!$E$13)*$Z$10)/'2.Actividades_Tareas_vig'!$E$13)</f>
        <v>0</v>
      </c>
      <c r="AN10" s="391">
        <f t="shared" si="6"/>
        <v>0</v>
      </c>
      <c r="AO10" s="382"/>
      <c r="AP10" s="382"/>
      <c r="AQ10" s="386">
        <f>((('2.Actividades_Tareas_vig'!AA13*'2.Actividades_Tareas_vig'!$E$13)*$Z$10)/'2.Actividades_Tareas_vig'!$E$13)</f>
        <v>0</v>
      </c>
      <c r="AR10" s="386">
        <f>((('2.Actividades_Tareas_vig'!AB13*'2.Actividades_Tareas_vig'!$E$13)*$Z$10)/'2.Actividades_Tareas_vig'!$E$13)</f>
        <v>0</v>
      </c>
      <c r="AS10" s="391">
        <f t="shared" si="0"/>
        <v>0</v>
      </c>
      <c r="AT10" s="395"/>
      <c r="AU10" s="395"/>
      <c r="AV10" s="402" t="s">
        <v>441</v>
      </c>
      <c r="AW10" s="382" t="s">
        <v>403</v>
      </c>
      <c r="AX10" s="382" t="s">
        <v>442</v>
      </c>
      <c r="AY10" s="413"/>
      <c r="AZ10" s="392">
        <f t="shared" si="1"/>
        <v>0.05</v>
      </c>
      <c r="BA10" s="392">
        <f t="shared" si="2"/>
        <v>0.05</v>
      </c>
      <c r="BB10" s="392">
        <f t="shared" si="3"/>
        <v>1</v>
      </c>
      <c r="BC10" s="413"/>
      <c r="BD10" s="379"/>
      <c r="BE10" s="379"/>
      <c r="BF10" s="379"/>
      <c r="BG10" s="379"/>
      <c r="BH10" s="379"/>
      <c r="BI10" s="379"/>
      <c r="BJ10" s="379"/>
      <c r="BK10" s="381"/>
      <c r="BL10" s="381"/>
      <c r="BM10" s="381"/>
      <c r="BN10" s="381"/>
      <c r="BO10" s="381"/>
      <c r="BP10" s="381"/>
      <c r="BQ10" s="381"/>
      <c r="BR10" s="381"/>
      <c r="BS10" s="381"/>
      <c r="BT10" s="381"/>
      <c r="BU10" s="381"/>
      <c r="BV10" s="381"/>
    </row>
    <row r="11" spans="1:74" s="380" customFormat="1" ht="150" customHeight="1" x14ac:dyDescent="0.25">
      <c r="A11" s="382" t="s">
        <v>412</v>
      </c>
      <c r="B11" s="382" t="s">
        <v>413</v>
      </c>
      <c r="C11" s="382" t="s">
        <v>414</v>
      </c>
      <c r="D11" s="395" t="s">
        <v>443</v>
      </c>
      <c r="E11" s="382" t="s">
        <v>386</v>
      </c>
      <c r="F11" s="382" t="s">
        <v>424</v>
      </c>
      <c r="G11" s="382" t="s">
        <v>388</v>
      </c>
      <c r="H11" s="382" t="s">
        <v>73</v>
      </c>
      <c r="I11" s="382" t="s">
        <v>73</v>
      </c>
      <c r="J11" s="382" t="s">
        <v>73</v>
      </c>
      <c r="K11" s="382" t="s">
        <v>73</v>
      </c>
      <c r="L11" s="382" t="s">
        <v>434</v>
      </c>
      <c r="M11" s="382" t="s">
        <v>435</v>
      </c>
      <c r="N11" s="382" t="s">
        <v>393</v>
      </c>
      <c r="O11" s="382" t="s">
        <v>73</v>
      </c>
      <c r="P11" s="382" t="s">
        <v>73</v>
      </c>
      <c r="Q11" s="382" t="s">
        <v>73</v>
      </c>
      <c r="R11" s="382" t="s">
        <v>394</v>
      </c>
      <c r="S11" s="397" t="s">
        <v>395</v>
      </c>
      <c r="T11" s="382">
        <v>249905500</v>
      </c>
      <c r="U11" s="382" t="s">
        <v>426</v>
      </c>
      <c r="V11" s="396">
        <v>271</v>
      </c>
      <c r="W11" s="388" t="s">
        <v>436</v>
      </c>
      <c r="X11" s="402">
        <v>5</v>
      </c>
      <c r="Y11" s="402" t="s">
        <v>330</v>
      </c>
      <c r="Z11" s="403">
        <v>0.05</v>
      </c>
      <c r="AA11" s="382" t="s">
        <v>394</v>
      </c>
      <c r="AB11" s="409">
        <f>((('2.Actividades_Tareas_vig'!I15*'2.Actividades_Tareas_vig'!$E$15)*$Z$11)/'2.Actividades_Tareas_vig'!$E$15)+((('2.Actividades_Tareas_vig'!I17*'2.Actividades_Tareas_vig'!$E$17)*$Z$11)/'2.Actividades_Tareas_vig'!$E$17)</f>
        <v>2.2481999874613745E-2</v>
      </c>
      <c r="AC11" s="409">
        <f>((('2.Actividades_Tareas_vig'!J15*'2.Actividades_Tareas_vig'!$E$15)*$Z$11)/'2.Actividades_Tareas_vig'!$E$15)+((('2.Actividades_Tareas_vig'!J17*'2.Actividades_Tareas_vig'!$E$17)*$Z$11)/'2.Actividades_Tareas_vig'!$E$17)</f>
        <v>2.2481999874613745E-2</v>
      </c>
      <c r="AD11" s="407">
        <f t="shared" si="4"/>
        <v>1</v>
      </c>
      <c r="AE11" s="410" t="s">
        <v>444</v>
      </c>
      <c r="AF11" s="410" t="s">
        <v>445</v>
      </c>
      <c r="AG11" s="392">
        <f>((('2.Actividades_Tareas_vig'!O15*'2.Actividades_Tareas_vig'!$E$15)*$Z$11)/'2.Actividades_Tareas_vig'!$E$15)+((('2.Actividades_Tareas_vig'!O17*'2.Actividades_Tareas_vig'!$E$17)*$Z$11)/'2.Actividades_Tareas_vig'!$E$17)</f>
        <v>2.7518000125386254E-2</v>
      </c>
      <c r="AH11" s="392">
        <f>((('2.Actividades_Tareas_vig'!P15*'2.Actividades_Tareas_vig'!$E$15)*$Z$11)/'2.Actividades_Tareas_vig'!$E$15)+((('2.Actividades_Tareas_vig'!P17*'2.Actividades_Tareas_vig'!$E$17)*$Z$11)/'2.Actividades_Tareas_vig'!$E$17)</f>
        <v>2.7518000125386254E-2</v>
      </c>
      <c r="AI11" s="391">
        <f t="shared" si="5"/>
        <v>1</v>
      </c>
      <c r="AJ11" s="402" t="s">
        <v>446</v>
      </c>
      <c r="AK11" s="411" t="s">
        <v>447</v>
      </c>
      <c r="AL11" s="392">
        <f>((('2.Actividades_Tareas_vig'!U15*'2.Actividades_Tareas_vig'!$E$15)*$Z$11)/'2.Actividades_Tareas_vig'!$E$15)+((('2.Actividades_Tareas_vig'!U17*'2.Actividades_Tareas_vig'!$E$17)*$Z$11)/'2.Actividades_Tareas_vig'!$E$17)</f>
        <v>0</v>
      </c>
      <c r="AM11" s="392">
        <f>((('2.Actividades_Tareas_vig'!V15*'2.Actividades_Tareas_vig'!$E$15)*$Z$11)/'2.Actividades_Tareas_vig'!$E$15)+((('2.Actividades_Tareas_vig'!V17*'2.Actividades_Tareas_vig'!$E$17)*$Z$11)/'2.Actividades_Tareas_vig'!$E$17)</f>
        <v>0</v>
      </c>
      <c r="AN11" s="391">
        <f t="shared" si="6"/>
        <v>0</v>
      </c>
      <c r="AO11" s="398"/>
      <c r="AP11" s="398"/>
      <c r="AQ11" s="392">
        <f>((('2.Actividades_Tareas_vig'!AA15*'2.Actividades_Tareas_vig'!$E$15)*$Z$11)/'2.Actividades_Tareas_vig'!$E$15)+((('2.Actividades_Tareas_vig'!AA17*'2.Actividades_Tareas_vig'!$E$17)*$Z$11)/'2.Actividades_Tareas_vig'!$E$17)</f>
        <v>0</v>
      </c>
      <c r="AR11" s="392">
        <f>((('2.Actividades_Tareas_vig'!AB15*'2.Actividades_Tareas_vig'!$E$15)*$Z$11)/'2.Actividades_Tareas_vig'!$E$15)+((('2.Actividades_Tareas_vig'!AB17*'2.Actividades_Tareas_vig'!$E$17)*$Z$11)/'2.Actividades_Tareas_vig'!$E$17)</f>
        <v>0</v>
      </c>
      <c r="AS11" s="391">
        <f t="shared" si="0"/>
        <v>0</v>
      </c>
      <c r="AT11" s="395"/>
      <c r="AU11" s="395"/>
      <c r="AV11" s="402" t="s">
        <v>448</v>
      </c>
      <c r="AW11" s="382" t="s">
        <v>403</v>
      </c>
      <c r="AX11" s="382" t="s">
        <v>421</v>
      </c>
      <c r="AY11" s="413"/>
      <c r="AZ11" s="392">
        <f t="shared" si="1"/>
        <v>0.05</v>
      </c>
      <c r="BA11" s="392">
        <f t="shared" si="2"/>
        <v>0.05</v>
      </c>
      <c r="BB11" s="392">
        <f t="shared" si="3"/>
        <v>1</v>
      </c>
      <c r="BC11" s="413"/>
      <c r="BD11" s="379"/>
      <c r="BE11" s="379"/>
      <c r="BF11" s="379"/>
      <c r="BG11" s="379"/>
      <c r="BH11" s="379"/>
      <c r="BI11" s="379"/>
      <c r="BJ11" s="379"/>
      <c r="BK11" s="381"/>
      <c r="BL11" s="381"/>
      <c r="BM11" s="381"/>
      <c r="BN11" s="381"/>
      <c r="BO11" s="381"/>
      <c r="BP11" s="381"/>
      <c r="BQ11" s="381"/>
      <c r="BR11" s="381"/>
      <c r="BS11" s="381"/>
      <c r="BT11" s="381"/>
      <c r="BU11" s="381"/>
      <c r="BV11" s="381"/>
    </row>
    <row r="12" spans="1:74" s="380" customFormat="1" ht="112.5" customHeight="1" x14ac:dyDescent="0.25">
      <c r="A12" s="382" t="s">
        <v>382</v>
      </c>
      <c r="B12" s="382" t="s">
        <v>422</v>
      </c>
      <c r="C12" s="382" t="s">
        <v>414</v>
      </c>
      <c r="D12" s="395" t="s">
        <v>443</v>
      </c>
      <c r="E12" s="382" t="s">
        <v>386</v>
      </c>
      <c r="F12" s="382" t="s">
        <v>424</v>
      </c>
      <c r="G12" s="382" t="s">
        <v>388</v>
      </c>
      <c r="H12" s="382" t="s">
        <v>73</v>
      </c>
      <c r="I12" s="382" t="s">
        <v>73</v>
      </c>
      <c r="J12" s="382" t="s">
        <v>73</v>
      </c>
      <c r="K12" s="382" t="s">
        <v>73</v>
      </c>
      <c r="L12" s="382" t="s">
        <v>391</v>
      </c>
      <c r="M12" s="382" t="s">
        <v>392</v>
      </c>
      <c r="N12" s="382" t="s">
        <v>393</v>
      </c>
      <c r="O12" s="382" t="s">
        <v>73</v>
      </c>
      <c r="P12" s="382" t="s">
        <v>73</v>
      </c>
      <c r="Q12" s="382" t="s">
        <v>73</v>
      </c>
      <c r="R12" s="382" t="s">
        <v>393</v>
      </c>
      <c r="S12" s="397" t="s">
        <v>73</v>
      </c>
      <c r="T12" s="382">
        <v>249905500</v>
      </c>
      <c r="U12" s="382" t="s">
        <v>426</v>
      </c>
      <c r="V12" s="390">
        <v>267</v>
      </c>
      <c r="W12" s="382" t="s">
        <v>449</v>
      </c>
      <c r="X12" s="402">
        <v>6</v>
      </c>
      <c r="Y12" s="402" t="s">
        <v>338</v>
      </c>
      <c r="Z12" s="403">
        <v>0</v>
      </c>
      <c r="AA12" s="382" t="s">
        <v>394</v>
      </c>
      <c r="AB12" s="409">
        <v>0</v>
      </c>
      <c r="AC12" s="409">
        <v>0</v>
      </c>
      <c r="AD12" s="407">
        <v>1</v>
      </c>
      <c r="AE12" s="410" t="s">
        <v>73</v>
      </c>
      <c r="AF12" s="410" t="s">
        <v>73</v>
      </c>
      <c r="AG12" s="392">
        <v>0</v>
      </c>
      <c r="AH12" s="392">
        <v>0</v>
      </c>
      <c r="AI12" s="391">
        <v>1</v>
      </c>
      <c r="AJ12" s="410" t="s">
        <v>73</v>
      </c>
      <c r="AK12" s="410" t="s">
        <v>73</v>
      </c>
      <c r="AL12" s="392">
        <v>0</v>
      </c>
      <c r="AM12" s="392">
        <v>0</v>
      </c>
      <c r="AN12" s="391">
        <v>1</v>
      </c>
      <c r="AO12" s="398"/>
      <c r="AP12" s="398"/>
      <c r="AQ12" s="392">
        <v>0</v>
      </c>
      <c r="AR12" s="392">
        <v>0</v>
      </c>
      <c r="AS12" s="391">
        <f t="shared" si="0"/>
        <v>0</v>
      </c>
      <c r="AT12" s="395"/>
      <c r="AU12" s="395"/>
      <c r="AV12" s="402" t="s">
        <v>73</v>
      </c>
      <c r="AW12" s="382" t="s">
        <v>73</v>
      </c>
      <c r="AX12" s="382" t="s">
        <v>450</v>
      </c>
      <c r="AY12" s="413"/>
      <c r="AZ12" s="392">
        <f t="shared" si="1"/>
        <v>0</v>
      </c>
      <c r="BA12" s="392">
        <f t="shared" si="2"/>
        <v>0</v>
      </c>
      <c r="BB12" s="392" t="e">
        <f t="shared" si="3"/>
        <v>#DIV/0!</v>
      </c>
      <c r="BC12" s="413"/>
      <c r="BD12" s="379"/>
      <c r="BE12" s="379"/>
      <c r="BF12" s="379"/>
      <c r="BG12" s="379"/>
      <c r="BH12" s="379"/>
      <c r="BI12" s="379"/>
      <c r="BJ12" s="379"/>
      <c r="BK12" s="381"/>
      <c r="BL12" s="381"/>
      <c r="BM12" s="381"/>
      <c r="BN12" s="381"/>
      <c r="BO12" s="381"/>
      <c r="BP12" s="381"/>
      <c r="BQ12" s="381"/>
      <c r="BR12" s="381"/>
      <c r="BS12" s="381"/>
      <c r="BT12" s="381"/>
      <c r="BU12" s="381"/>
      <c r="BV12" s="381"/>
    </row>
    <row r="13" spans="1:74" s="350" customFormat="1" ht="12.75" customHeight="1" x14ac:dyDescent="0.3">
      <c r="A13" s="412"/>
      <c r="B13" s="412"/>
      <c r="C13" s="412"/>
      <c r="D13" s="412"/>
      <c r="E13" s="412"/>
      <c r="F13" s="412"/>
      <c r="G13" s="412"/>
      <c r="H13" s="412"/>
      <c r="I13" s="412"/>
      <c r="J13" s="412"/>
      <c r="K13" s="412"/>
      <c r="L13" s="412"/>
      <c r="M13" s="412"/>
      <c r="N13" s="412"/>
      <c r="O13" s="412"/>
      <c r="P13" s="412"/>
      <c r="Q13" s="412"/>
      <c r="R13" s="412"/>
      <c r="S13" s="412"/>
      <c r="T13" s="412"/>
      <c r="U13" s="412"/>
      <c r="V13" s="418"/>
      <c r="W13" s="412"/>
      <c r="X13" s="416"/>
      <c r="Y13" s="416"/>
      <c r="Z13" s="419"/>
      <c r="AA13" s="417"/>
      <c r="AB13" s="419"/>
      <c r="AC13" s="419"/>
      <c r="AD13" s="419"/>
      <c r="AE13" s="419"/>
      <c r="AF13" s="419"/>
      <c r="AG13" s="420"/>
      <c r="AH13" s="420"/>
      <c r="AI13" s="420"/>
      <c r="AJ13" s="419"/>
      <c r="AK13" s="419"/>
      <c r="AL13" s="420"/>
      <c r="AM13" s="420"/>
      <c r="AN13" s="420"/>
      <c r="AO13" s="420"/>
      <c r="AP13" s="420"/>
      <c r="AQ13" s="420"/>
      <c r="AR13" s="420"/>
      <c r="AS13" s="420"/>
      <c r="AT13" s="417"/>
      <c r="AU13" s="417"/>
      <c r="AV13" s="419"/>
      <c r="AW13" s="420"/>
      <c r="AX13" s="420"/>
      <c r="AY13" s="412"/>
      <c r="AZ13" s="420"/>
      <c r="BA13" s="420"/>
      <c r="BB13" s="420"/>
      <c r="BC13" s="412"/>
      <c r="BD13" s="412"/>
      <c r="BE13" s="412"/>
      <c r="BF13" s="412"/>
      <c r="BG13" s="412"/>
      <c r="BH13" s="412"/>
      <c r="BI13" s="412"/>
      <c r="BJ13" s="412"/>
      <c r="BK13" s="417"/>
      <c r="BL13" s="417"/>
      <c r="BM13" s="417"/>
      <c r="BN13" s="417"/>
      <c r="BO13" s="417"/>
      <c r="BP13" s="417"/>
      <c r="BQ13" s="417"/>
      <c r="BR13" s="417"/>
      <c r="BS13" s="417"/>
      <c r="BT13" s="417"/>
      <c r="BU13" s="417"/>
      <c r="BV13" s="417"/>
    </row>
    <row r="14" spans="1:74" ht="12.75" hidden="1" customHeight="1" x14ac:dyDescent="0.3">
      <c r="A14" s="110"/>
      <c r="B14" s="110"/>
      <c r="C14" s="110"/>
      <c r="D14" s="110"/>
      <c r="E14" s="110"/>
      <c r="F14" s="110"/>
      <c r="G14" s="110"/>
      <c r="H14" s="110"/>
      <c r="I14" s="110"/>
      <c r="J14" s="110"/>
      <c r="K14" s="110"/>
      <c r="L14" s="110"/>
      <c r="M14" s="110"/>
      <c r="N14" s="110"/>
      <c r="O14" s="110"/>
      <c r="P14" s="110"/>
      <c r="Q14" s="110"/>
      <c r="R14" s="110"/>
      <c r="S14" s="110"/>
      <c r="T14" s="110"/>
      <c r="U14" s="110"/>
      <c r="V14" s="112"/>
      <c r="W14" s="110"/>
      <c r="X14" s="399"/>
      <c r="Y14" s="399"/>
      <c r="Z14" s="399"/>
      <c r="AA14" s="110"/>
      <c r="AB14" s="399"/>
      <c r="AC14" s="399"/>
      <c r="AD14" s="399"/>
      <c r="AE14" s="399"/>
      <c r="AF14" s="399"/>
      <c r="AG14" s="114"/>
      <c r="AH14" s="114"/>
      <c r="AI14" s="114"/>
      <c r="AJ14" s="399"/>
      <c r="AK14" s="399"/>
      <c r="AL14" s="114"/>
      <c r="AM14" s="114"/>
      <c r="AN14" s="114"/>
      <c r="AO14" s="114"/>
      <c r="AP14" s="114"/>
      <c r="AQ14" s="114"/>
      <c r="AR14" s="114"/>
      <c r="AS14" s="114"/>
      <c r="AT14" s="110"/>
      <c r="AU14" s="110"/>
      <c r="AV14" s="399"/>
      <c r="AW14" s="114"/>
      <c r="AX14" s="114"/>
      <c r="AY14" s="412"/>
      <c r="AZ14" s="113"/>
      <c r="BA14" s="113"/>
      <c r="BB14" s="113"/>
      <c r="BC14" s="412"/>
      <c r="BD14" s="110"/>
      <c r="BE14" s="110"/>
      <c r="BF14" s="110"/>
      <c r="BG14" s="110"/>
      <c r="BH14" s="110"/>
      <c r="BI14" s="110"/>
      <c r="BJ14" s="110"/>
      <c r="BK14" s="111"/>
      <c r="BL14" s="111"/>
      <c r="BM14" s="111"/>
      <c r="BN14" s="111"/>
      <c r="BO14" s="111"/>
      <c r="BP14" s="111"/>
      <c r="BQ14" s="111"/>
      <c r="BR14" s="111"/>
      <c r="BS14" s="111"/>
      <c r="BT14" s="111"/>
      <c r="BU14" s="111"/>
      <c r="BV14" s="111"/>
    </row>
    <row r="15" spans="1:74" ht="12.75" hidden="1" customHeight="1" x14ac:dyDescent="0.3">
      <c r="A15" s="110"/>
      <c r="B15" s="110"/>
      <c r="C15" s="110"/>
      <c r="D15" s="110"/>
      <c r="E15" s="110"/>
      <c r="F15" s="110"/>
      <c r="G15" s="110"/>
      <c r="H15" s="110"/>
      <c r="I15" s="110"/>
      <c r="J15" s="110"/>
      <c r="K15" s="110"/>
      <c r="L15" s="110"/>
      <c r="M15" s="110"/>
      <c r="N15" s="110"/>
      <c r="O15" s="110"/>
      <c r="P15" s="110"/>
      <c r="Q15" s="110"/>
      <c r="R15" s="110"/>
      <c r="S15" s="110"/>
      <c r="T15" s="110"/>
      <c r="U15" s="110"/>
      <c r="V15" s="112"/>
      <c r="W15" s="110"/>
      <c r="X15" s="399"/>
      <c r="Y15" s="399" t="s">
        <v>451</v>
      </c>
      <c r="Z15" s="399"/>
      <c r="AA15" s="110"/>
      <c r="AB15" s="399"/>
      <c r="AC15" s="399"/>
      <c r="AD15" s="399"/>
      <c r="AE15" s="399"/>
      <c r="AF15" s="399"/>
      <c r="AG15" s="114"/>
      <c r="AH15" s="114"/>
      <c r="AI15" s="114"/>
      <c r="AJ15" s="399"/>
      <c r="AK15" s="399"/>
      <c r="AL15" s="114"/>
      <c r="AM15" s="114"/>
      <c r="AN15" s="114"/>
      <c r="AO15" s="114"/>
      <c r="AP15" s="114"/>
      <c r="AQ15" s="114"/>
      <c r="AR15" s="114"/>
      <c r="AS15" s="114"/>
      <c r="AT15" s="110"/>
      <c r="AU15" s="110"/>
      <c r="AV15" s="399"/>
      <c r="AW15" s="114"/>
      <c r="AX15" s="114"/>
      <c r="AY15" s="412"/>
      <c r="AZ15" s="113"/>
      <c r="BA15" s="113"/>
      <c r="BB15" s="113"/>
      <c r="BC15" s="412"/>
      <c r="BD15" s="110"/>
      <c r="BE15" s="110"/>
      <c r="BF15" s="110"/>
      <c r="BG15" s="110"/>
      <c r="BH15" s="110"/>
      <c r="BI15" s="110"/>
      <c r="BJ15" s="110"/>
      <c r="BK15" s="111"/>
      <c r="BL15" s="111"/>
      <c r="BM15" s="111"/>
      <c r="BN15" s="111"/>
      <c r="BO15" s="111"/>
      <c r="BP15" s="111"/>
      <c r="BQ15" s="111"/>
      <c r="BR15" s="111"/>
      <c r="BS15" s="111"/>
      <c r="BT15" s="111"/>
      <c r="BU15" s="111"/>
      <c r="BV15" s="111"/>
    </row>
    <row r="16" spans="1:74" ht="12.75" hidden="1" customHeight="1" x14ac:dyDescent="0.3">
      <c r="A16" s="115"/>
      <c r="B16" s="115"/>
      <c r="C16" s="115"/>
      <c r="D16" s="115"/>
      <c r="E16" s="115"/>
      <c r="F16" s="115"/>
      <c r="G16" s="115"/>
      <c r="H16" s="115"/>
      <c r="I16" s="115"/>
      <c r="J16" s="115"/>
      <c r="K16" s="115"/>
      <c r="L16" s="115"/>
      <c r="M16" s="115"/>
      <c r="N16" s="115"/>
      <c r="O16" s="115"/>
      <c r="P16" s="115"/>
      <c r="Q16" s="115"/>
      <c r="R16" s="115"/>
      <c r="S16" s="115"/>
      <c r="T16" s="115"/>
      <c r="U16" s="115"/>
      <c r="V16" s="116"/>
      <c r="W16" s="115"/>
      <c r="X16" s="404"/>
      <c r="Y16" s="404"/>
      <c r="Z16" s="404"/>
      <c r="AA16" s="115"/>
      <c r="AB16" s="404"/>
      <c r="AC16" s="404"/>
      <c r="AD16" s="404"/>
      <c r="AE16" s="404"/>
      <c r="AF16" s="404"/>
      <c r="AG16" s="117"/>
      <c r="AH16" s="117"/>
      <c r="AI16" s="117"/>
      <c r="AJ16" s="404"/>
      <c r="AK16" s="404"/>
      <c r="AL16" s="117"/>
      <c r="AM16" s="117"/>
      <c r="AN16" s="117"/>
      <c r="AO16" s="117"/>
      <c r="AP16" s="117"/>
      <c r="AQ16" s="117"/>
      <c r="AR16" s="117"/>
      <c r="AS16" s="117"/>
      <c r="AT16" s="115"/>
      <c r="AU16" s="115"/>
      <c r="AV16" s="404"/>
      <c r="AW16" s="117"/>
      <c r="AX16" s="117"/>
      <c r="AY16" s="412"/>
      <c r="AZ16" s="118"/>
      <c r="BA16" s="118"/>
      <c r="BB16" s="118"/>
      <c r="BC16" s="412"/>
      <c r="BD16" s="110"/>
      <c r="BE16" s="110"/>
      <c r="BF16" s="110"/>
      <c r="BG16" s="110"/>
      <c r="BH16" s="110"/>
      <c r="BI16" s="110"/>
      <c r="BJ16" s="110"/>
      <c r="BK16" s="111"/>
      <c r="BL16" s="111"/>
      <c r="BM16" s="111"/>
      <c r="BN16" s="111"/>
      <c r="BO16" s="111"/>
      <c r="BP16" s="111"/>
      <c r="BQ16" s="111"/>
      <c r="BR16" s="111"/>
      <c r="BS16" s="111"/>
      <c r="BT16" s="111"/>
      <c r="BU16" s="111"/>
      <c r="BV16" s="111"/>
    </row>
    <row r="17" spans="1:74" ht="12.75" hidden="1" customHeight="1" x14ac:dyDescent="0.3">
      <c r="A17" s="115"/>
      <c r="B17" s="115"/>
      <c r="C17" s="115"/>
      <c r="D17" s="115"/>
      <c r="E17" s="115"/>
      <c r="F17" s="115"/>
      <c r="G17" s="115"/>
      <c r="H17" s="115"/>
      <c r="I17" s="115"/>
      <c r="J17" s="115"/>
      <c r="K17" s="115"/>
      <c r="L17" s="115"/>
      <c r="M17" s="115"/>
      <c r="N17" s="115"/>
      <c r="O17" s="115"/>
      <c r="P17" s="115"/>
      <c r="Q17" s="115"/>
      <c r="R17" s="115"/>
      <c r="S17" s="115"/>
      <c r="T17" s="115"/>
      <c r="U17" s="115"/>
      <c r="V17" s="116"/>
      <c r="W17" s="115"/>
      <c r="X17" s="404"/>
      <c r="Y17" s="404"/>
      <c r="Z17" s="404"/>
      <c r="AA17" s="115"/>
      <c r="AB17" s="404"/>
      <c r="AC17" s="404"/>
      <c r="AD17" s="404"/>
      <c r="AE17" s="404"/>
      <c r="AF17" s="404"/>
      <c r="AG17" s="117"/>
      <c r="AH17" s="117"/>
      <c r="AI17" s="117"/>
      <c r="AJ17" s="404"/>
      <c r="AK17" s="404"/>
      <c r="AL17" s="117"/>
      <c r="AM17" s="117"/>
      <c r="AN17" s="117"/>
      <c r="AO17" s="117"/>
      <c r="AP17" s="117"/>
      <c r="AQ17" s="117"/>
      <c r="AR17" s="117"/>
      <c r="AS17" s="117"/>
      <c r="AT17" s="115"/>
      <c r="AU17" s="115"/>
      <c r="AV17" s="404"/>
      <c r="AW17" s="117"/>
      <c r="AX17" s="117"/>
      <c r="AY17" s="412"/>
      <c r="AZ17" s="118"/>
      <c r="BA17" s="118"/>
      <c r="BB17" s="118"/>
      <c r="BC17" s="412"/>
      <c r="BD17" s="110"/>
      <c r="BE17" s="110"/>
      <c r="BF17" s="110"/>
      <c r="BG17" s="110"/>
      <c r="BH17" s="110"/>
      <c r="BI17" s="110"/>
      <c r="BJ17" s="110"/>
      <c r="BK17" s="111"/>
      <c r="BL17" s="111"/>
      <c r="BM17" s="111"/>
      <c r="BN17" s="111"/>
      <c r="BO17" s="111"/>
      <c r="BP17" s="111"/>
      <c r="BQ17" s="111"/>
      <c r="BR17" s="111"/>
      <c r="BS17" s="111"/>
      <c r="BT17" s="111"/>
      <c r="BU17" s="111"/>
      <c r="BV17" s="111"/>
    </row>
    <row r="18" spans="1:74" ht="12.75" hidden="1" customHeight="1" x14ac:dyDescent="0.3">
      <c r="A18" s="115"/>
      <c r="B18" s="115"/>
      <c r="C18" s="115"/>
      <c r="D18" s="115"/>
      <c r="E18" s="115"/>
      <c r="F18" s="115"/>
      <c r="G18" s="115"/>
      <c r="H18" s="115"/>
      <c r="I18" s="115"/>
      <c r="J18" s="115"/>
      <c r="K18" s="115"/>
      <c r="L18" s="115"/>
      <c r="M18" s="115"/>
      <c r="N18" s="115"/>
      <c r="O18" s="115"/>
      <c r="P18" s="115"/>
      <c r="Q18" s="115"/>
      <c r="R18" s="115"/>
      <c r="S18" s="115"/>
      <c r="T18" s="115"/>
      <c r="U18" s="115"/>
      <c r="V18" s="116"/>
      <c r="W18" s="115"/>
      <c r="X18" s="404"/>
      <c r="Y18" s="404"/>
      <c r="Z18" s="404"/>
      <c r="AA18" s="115"/>
      <c r="AB18" s="404"/>
      <c r="AC18" s="404"/>
      <c r="AD18" s="404"/>
      <c r="AE18" s="404"/>
      <c r="AF18" s="404"/>
      <c r="AG18" s="117"/>
      <c r="AH18" s="117"/>
      <c r="AI18" s="117"/>
      <c r="AJ18" s="404"/>
      <c r="AK18" s="404"/>
      <c r="AL18" s="117"/>
      <c r="AM18" s="117"/>
      <c r="AN18" s="117"/>
      <c r="AO18" s="117"/>
      <c r="AP18" s="117"/>
      <c r="AQ18" s="117"/>
      <c r="AR18" s="117"/>
      <c r="AS18" s="117"/>
      <c r="AT18" s="115"/>
      <c r="AU18" s="115"/>
      <c r="AV18" s="404"/>
      <c r="AW18" s="117"/>
      <c r="AX18" s="117"/>
      <c r="AY18" s="412"/>
      <c r="AZ18" s="118"/>
      <c r="BA18" s="118"/>
      <c r="BB18" s="118"/>
      <c r="BC18" s="412"/>
      <c r="BD18" s="110"/>
      <c r="BE18" s="110"/>
      <c r="BF18" s="110"/>
      <c r="BG18" s="110"/>
      <c r="BH18" s="110"/>
      <c r="BI18" s="110"/>
      <c r="BJ18" s="110"/>
      <c r="BK18" s="111"/>
      <c r="BL18" s="111"/>
      <c r="BM18" s="111"/>
      <c r="BN18" s="111"/>
      <c r="BO18" s="111"/>
      <c r="BP18" s="111"/>
      <c r="BQ18" s="111"/>
      <c r="BR18" s="111"/>
      <c r="BS18" s="111"/>
      <c r="BT18" s="111"/>
      <c r="BU18" s="111"/>
      <c r="BV18" s="111"/>
    </row>
    <row r="19" spans="1:74" ht="12.75" hidden="1" customHeight="1" x14ac:dyDescent="0.3">
      <c r="A19" s="115"/>
      <c r="B19" s="115"/>
      <c r="C19" s="115"/>
      <c r="D19" s="115"/>
      <c r="E19" s="115"/>
      <c r="F19" s="115"/>
      <c r="G19" s="115"/>
      <c r="H19" s="115"/>
      <c r="I19" s="115"/>
      <c r="J19" s="115"/>
      <c r="K19" s="115"/>
      <c r="L19" s="115"/>
      <c r="M19" s="115"/>
      <c r="N19" s="115"/>
      <c r="O19" s="115"/>
      <c r="P19" s="115"/>
      <c r="Q19" s="115"/>
      <c r="R19" s="115"/>
      <c r="S19" s="115"/>
      <c r="T19" s="115"/>
      <c r="U19" s="115"/>
      <c r="V19" s="116"/>
      <c r="W19" s="115"/>
      <c r="X19" s="404"/>
      <c r="Y19" s="404"/>
      <c r="Z19" s="404"/>
      <c r="AA19" s="115"/>
      <c r="AB19" s="404"/>
      <c r="AC19" s="404"/>
      <c r="AD19" s="404"/>
      <c r="AE19" s="404"/>
      <c r="AF19" s="404"/>
      <c r="AG19" s="117"/>
      <c r="AH19" s="117"/>
      <c r="AI19" s="117"/>
      <c r="AJ19" s="404"/>
      <c r="AK19" s="404"/>
      <c r="AL19" s="117"/>
      <c r="AM19" s="117"/>
      <c r="AN19" s="117"/>
      <c r="AO19" s="117"/>
      <c r="AP19" s="117"/>
      <c r="AQ19" s="117"/>
      <c r="AR19" s="117"/>
      <c r="AS19" s="117"/>
      <c r="AT19" s="115"/>
      <c r="AU19" s="115"/>
      <c r="AV19" s="404"/>
      <c r="AW19" s="117"/>
      <c r="AX19" s="117"/>
      <c r="AY19" s="412"/>
      <c r="AZ19" s="118"/>
      <c r="BA19" s="118"/>
      <c r="BB19" s="118"/>
      <c r="BC19" s="412"/>
      <c r="BD19" s="110"/>
      <c r="BE19" s="110"/>
      <c r="BF19" s="110"/>
      <c r="BG19" s="110"/>
      <c r="BH19" s="110"/>
      <c r="BI19" s="110"/>
      <c r="BJ19" s="110"/>
      <c r="BK19" s="111"/>
      <c r="BL19" s="111"/>
      <c r="BM19" s="111"/>
      <c r="BN19" s="111"/>
      <c r="BO19" s="111"/>
      <c r="BP19" s="111"/>
      <c r="BQ19" s="111"/>
      <c r="BR19" s="111"/>
      <c r="BS19" s="111"/>
      <c r="BT19" s="111"/>
      <c r="BU19" s="111"/>
      <c r="BV19" s="111"/>
    </row>
    <row r="20" spans="1:74" ht="12.75" hidden="1" customHeight="1" x14ac:dyDescent="0.3">
      <c r="A20" s="115"/>
      <c r="B20" s="115"/>
      <c r="C20" s="115"/>
      <c r="D20" s="115"/>
      <c r="E20" s="115"/>
      <c r="F20" s="115"/>
      <c r="G20" s="115"/>
      <c r="H20" s="115"/>
      <c r="I20" s="115"/>
      <c r="J20" s="115"/>
      <c r="K20" s="115"/>
      <c r="L20" s="115"/>
      <c r="M20" s="115"/>
      <c r="N20" s="115"/>
      <c r="O20" s="115"/>
      <c r="P20" s="115"/>
      <c r="Q20" s="115"/>
      <c r="R20" s="115"/>
      <c r="S20" s="115"/>
      <c r="T20" s="115"/>
      <c r="U20" s="115"/>
      <c r="V20" s="116"/>
      <c r="W20" s="115"/>
      <c r="X20" s="404"/>
      <c r="Y20" s="404"/>
      <c r="Z20" s="404"/>
      <c r="AA20" s="115"/>
      <c r="AB20" s="404"/>
      <c r="AC20" s="404"/>
      <c r="AD20" s="404"/>
      <c r="AE20" s="404"/>
      <c r="AF20" s="404"/>
      <c r="AG20" s="117"/>
      <c r="AH20" s="117"/>
      <c r="AI20" s="117"/>
      <c r="AJ20" s="404"/>
      <c r="AK20" s="404"/>
      <c r="AL20" s="117"/>
      <c r="AM20" s="117"/>
      <c r="AN20" s="117"/>
      <c r="AO20" s="117"/>
      <c r="AP20" s="117"/>
      <c r="AQ20" s="117"/>
      <c r="AR20" s="117"/>
      <c r="AS20" s="117"/>
      <c r="AT20" s="115"/>
      <c r="AU20" s="115"/>
      <c r="AV20" s="404"/>
      <c r="AW20" s="117"/>
      <c r="AX20" s="117"/>
      <c r="AY20" s="412"/>
      <c r="AZ20" s="118"/>
      <c r="BA20" s="118"/>
      <c r="BB20" s="118"/>
      <c r="BC20" s="412"/>
      <c r="BD20" s="110"/>
      <c r="BE20" s="110"/>
      <c r="BF20" s="110"/>
      <c r="BG20" s="110"/>
      <c r="BH20" s="110"/>
      <c r="BI20" s="110"/>
      <c r="BJ20" s="110"/>
      <c r="BK20" s="111"/>
      <c r="BL20" s="111"/>
      <c r="BM20" s="111"/>
      <c r="BN20" s="111"/>
      <c r="BO20" s="111"/>
      <c r="BP20" s="111"/>
      <c r="BQ20" s="111"/>
      <c r="BR20" s="111"/>
      <c r="BS20" s="111"/>
      <c r="BT20" s="111"/>
      <c r="BU20" s="111"/>
      <c r="BV20" s="111"/>
    </row>
    <row r="21" spans="1:74" ht="12.75" hidden="1" customHeight="1" x14ac:dyDescent="0.3">
      <c r="A21" s="115"/>
      <c r="B21" s="115"/>
      <c r="C21" s="115"/>
      <c r="D21" s="115"/>
      <c r="E21" s="115"/>
      <c r="F21" s="115"/>
      <c r="G21" s="115"/>
      <c r="H21" s="115"/>
      <c r="I21" s="115"/>
      <c r="J21" s="115"/>
      <c r="K21" s="115"/>
      <c r="L21" s="115"/>
      <c r="M21" s="115"/>
      <c r="N21" s="115"/>
      <c r="O21" s="115"/>
      <c r="P21" s="115"/>
      <c r="Q21" s="115"/>
      <c r="R21" s="115"/>
      <c r="S21" s="115"/>
      <c r="T21" s="115"/>
      <c r="U21" s="115"/>
      <c r="V21" s="116"/>
      <c r="W21" s="115"/>
      <c r="X21" s="404"/>
      <c r="Y21" s="404"/>
      <c r="Z21" s="404"/>
      <c r="AA21" s="115"/>
      <c r="AB21" s="404"/>
      <c r="AC21" s="404"/>
      <c r="AD21" s="404"/>
      <c r="AE21" s="404"/>
      <c r="AF21" s="404"/>
      <c r="AG21" s="117"/>
      <c r="AH21" s="117"/>
      <c r="AI21" s="117"/>
      <c r="AJ21" s="404"/>
      <c r="AK21" s="404"/>
      <c r="AL21" s="117"/>
      <c r="AM21" s="117"/>
      <c r="AN21" s="117"/>
      <c r="AO21" s="117"/>
      <c r="AP21" s="117"/>
      <c r="AQ21" s="117"/>
      <c r="AR21" s="117"/>
      <c r="AS21" s="117"/>
      <c r="AT21" s="115"/>
      <c r="AU21" s="115"/>
      <c r="AV21" s="404"/>
      <c r="AW21" s="117"/>
      <c r="AX21" s="117"/>
      <c r="AY21" s="412"/>
      <c r="AZ21" s="118"/>
      <c r="BA21" s="118"/>
      <c r="BB21" s="118"/>
      <c r="BC21" s="412"/>
      <c r="BD21" s="110"/>
      <c r="BE21" s="110"/>
      <c r="BF21" s="110"/>
      <c r="BG21" s="110"/>
      <c r="BH21" s="110"/>
      <c r="BI21" s="110"/>
      <c r="BJ21" s="110"/>
      <c r="BK21" s="111"/>
      <c r="BL21" s="111"/>
      <c r="BM21" s="111"/>
      <c r="BN21" s="111"/>
      <c r="BO21" s="111"/>
      <c r="BP21" s="111"/>
      <c r="BQ21" s="111"/>
      <c r="BR21" s="111"/>
      <c r="BS21" s="111"/>
      <c r="BT21" s="111"/>
      <c r="BU21" s="111"/>
      <c r="BV21" s="111"/>
    </row>
    <row r="22" spans="1:74" ht="12.75" hidden="1" customHeight="1" x14ac:dyDescent="0.3">
      <c r="A22" s="115"/>
      <c r="B22" s="115"/>
      <c r="C22" s="115"/>
      <c r="D22" s="115"/>
      <c r="E22" s="115"/>
      <c r="F22" s="115"/>
      <c r="G22" s="115"/>
      <c r="H22" s="115"/>
      <c r="I22" s="115"/>
      <c r="J22" s="115"/>
      <c r="K22" s="115"/>
      <c r="L22" s="115"/>
      <c r="M22" s="115"/>
      <c r="N22" s="115"/>
      <c r="O22" s="115"/>
      <c r="P22" s="115"/>
      <c r="Q22" s="115"/>
      <c r="R22" s="115"/>
      <c r="S22" s="115"/>
      <c r="T22" s="115"/>
      <c r="U22" s="115"/>
      <c r="V22" s="116"/>
      <c r="W22" s="115"/>
      <c r="X22" s="404"/>
      <c r="Y22" s="404"/>
      <c r="Z22" s="404"/>
      <c r="AA22" s="115"/>
      <c r="AB22" s="404"/>
      <c r="AC22" s="404"/>
      <c r="AD22" s="404"/>
      <c r="AE22" s="404"/>
      <c r="AF22" s="404"/>
      <c r="AG22" s="117"/>
      <c r="AH22" s="117"/>
      <c r="AI22" s="117"/>
      <c r="AJ22" s="404"/>
      <c r="AK22" s="404"/>
      <c r="AL22" s="117"/>
      <c r="AM22" s="117"/>
      <c r="AN22" s="117"/>
      <c r="AO22" s="117"/>
      <c r="AP22" s="117"/>
      <c r="AQ22" s="117"/>
      <c r="AR22" s="117"/>
      <c r="AS22" s="117"/>
      <c r="AT22" s="115"/>
      <c r="AU22" s="115"/>
      <c r="AV22" s="404"/>
      <c r="AW22" s="117"/>
      <c r="AX22" s="117"/>
      <c r="AY22" s="412"/>
      <c r="AZ22" s="118"/>
      <c r="BA22" s="118"/>
      <c r="BB22" s="118"/>
      <c r="BC22" s="412"/>
      <c r="BD22" s="110"/>
      <c r="BE22" s="110"/>
      <c r="BF22" s="110"/>
      <c r="BG22" s="110"/>
      <c r="BH22" s="110"/>
      <c r="BI22" s="110"/>
      <c r="BJ22" s="110"/>
      <c r="BK22" s="111"/>
      <c r="BL22" s="111"/>
      <c r="BM22" s="111"/>
      <c r="BN22" s="111"/>
      <c r="BO22" s="111"/>
      <c r="BP22" s="111"/>
      <c r="BQ22" s="111"/>
      <c r="BR22" s="111"/>
      <c r="BS22" s="111"/>
      <c r="BT22" s="111"/>
      <c r="BU22" s="111"/>
      <c r="BV22" s="111"/>
    </row>
    <row r="23" spans="1:74" ht="12.75" hidden="1" customHeight="1" x14ac:dyDescent="0.3">
      <c r="A23" s="115"/>
      <c r="B23" s="115"/>
      <c r="C23" s="115"/>
      <c r="D23" s="115"/>
      <c r="E23" s="115"/>
      <c r="F23" s="115"/>
      <c r="G23" s="115"/>
      <c r="H23" s="115"/>
      <c r="I23" s="115"/>
      <c r="J23" s="115"/>
      <c r="K23" s="115"/>
      <c r="L23" s="115"/>
      <c r="M23" s="115"/>
      <c r="N23" s="115"/>
      <c r="O23" s="115"/>
      <c r="P23" s="115"/>
      <c r="Q23" s="115"/>
      <c r="R23" s="115"/>
      <c r="S23" s="115"/>
      <c r="T23" s="115"/>
      <c r="U23" s="115"/>
      <c r="V23" s="116"/>
      <c r="W23" s="115"/>
      <c r="X23" s="404"/>
      <c r="Y23" s="404"/>
      <c r="Z23" s="404"/>
      <c r="AA23" s="115"/>
      <c r="AB23" s="404"/>
      <c r="AC23" s="404"/>
      <c r="AD23" s="404"/>
      <c r="AE23" s="404"/>
      <c r="AF23" s="404"/>
      <c r="AG23" s="117"/>
      <c r="AH23" s="117"/>
      <c r="AI23" s="117"/>
      <c r="AJ23" s="404"/>
      <c r="AK23" s="404"/>
      <c r="AL23" s="117"/>
      <c r="AM23" s="117"/>
      <c r="AN23" s="117"/>
      <c r="AO23" s="117"/>
      <c r="AP23" s="117"/>
      <c r="AQ23" s="117"/>
      <c r="AR23" s="117"/>
      <c r="AS23" s="117"/>
      <c r="AT23" s="115"/>
      <c r="AU23" s="115"/>
      <c r="AV23" s="404"/>
      <c r="AW23" s="117"/>
      <c r="AX23" s="117"/>
      <c r="AY23" s="412"/>
      <c r="AZ23" s="118"/>
      <c r="BA23" s="118"/>
      <c r="BB23" s="118"/>
      <c r="BC23" s="412"/>
      <c r="BD23" s="110"/>
      <c r="BE23" s="110"/>
      <c r="BF23" s="110"/>
      <c r="BG23" s="110"/>
      <c r="BH23" s="110"/>
      <c r="BI23" s="110"/>
      <c r="BJ23" s="110"/>
      <c r="BK23" s="111"/>
      <c r="BL23" s="111"/>
      <c r="BM23" s="111"/>
      <c r="BN23" s="111"/>
      <c r="BO23" s="111"/>
      <c r="BP23" s="111"/>
      <c r="BQ23" s="111"/>
      <c r="BR23" s="111"/>
      <c r="BS23" s="111"/>
      <c r="BT23" s="111"/>
      <c r="BU23" s="111"/>
      <c r="BV23" s="111"/>
    </row>
    <row r="24" spans="1:74" ht="12.75" hidden="1" customHeight="1" x14ac:dyDescent="0.3">
      <c r="A24" s="115"/>
      <c r="B24" s="115"/>
      <c r="C24" s="115"/>
      <c r="D24" s="115"/>
      <c r="E24" s="115"/>
      <c r="F24" s="115"/>
      <c r="G24" s="115"/>
      <c r="H24" s="115"/>
      <c r="I24" s="115"/>
      <c r="J24" s="115"/>
      <c r="K24" s="115"/>
      <c r="L24" s="115"/>
      <c r="M24" s="115"/>
      <c r="N24" s="115"/>
      <c r="O24" s="115"/>
      <c r="P24" s="115"/>
      <c r="Q24" s="115"/>
      <c r="R24" s="115"/>
      <c r="S24" s="115"/>
      <c r="T24" s="115"/>
      <c r="U24" s="115"/>
      <c r="V24" s="116"/>
      <c r="W24" s="115"/>
      <c r="X24" s="404"/>
      <c r="Y24" s="404"/>
      <c r="Z24" s="404"/>
      <c r="AA24" s="115"/>
      <c r="AB24" s="404"/>
      <c r="AC24" s="404"/>
      <c r="AD24" s="404"/>
      <c r="AE24" s="404"/>
      <c r="AF24" s="404"/>
      <c r="AG24" s="117"/>
      <c r="AH24" s="117"/>
      <c r="AI24" s="117"/>
      <c r="AJ24" s="404"/>
      <c r="AK24" s="404"/>
      <c r="AL24" s="117"/>
      <c r="AM24" s="117"/>
      <c r="AN24" s="117"/>
      <c r="AO24" s="117"/>
      <c r="AP24" s="117"/>
      <c r="AQ24" s="117"/>
      <c r="AR24" s="117"/>
      <c r="AS24" s="117"/>
      <c r="AT24" s="115"/>
      <c r="AU24" s="115"/>
      <c r="AV24" s="404"/>
      <c r="AW24" s="117"/>
      <c r="AX24" s="117"/>
      <c r="AY24" s="412"/>
      <c r="AZ24" s="118"/>
      <c r="BA24" s="118"/>
      <c r="BB24" s="118"/>
      <c r="BC24" s="412"/>
      <c r="BD24" s="110"/>
      <c r="BE24" s="110"/>
      <c r="BF24" s="110"/>
      <c r="BG24" s="110"/>
      <c r="BH24" s="110"/>
      <c r="BI24" s="110"/>
      <c r="BJ24" s="110"/>
      <c r="BK24" s="111"/>
      <c r="BL24" s="111"/>
      <c r="BM24" s="111"/>
      <c r="BN24" s="111"/>
      <c r="BO24" s="111"/>
      <c r="BP24" s="111"/>
      <c r="BQ24" s="111"/>
      <c r="BR24" s="111"/>
      <c r="BS24" s="111"/>
      <c r="BT24" s="111"/>
      <c r="BU24" s="111"/>
      <c r="BV24" s="111"/>
    </row>
    <row r="25" spans="1:74" ht="12.75" hidden="1" customHeight="1" x14ac:dyDescent="0.3">
      <c r="A25" s="115"/>
      <c r="B25" s="115"/>
      <c r="C25" s="115"/>
      <c r="D25" s="115"/>
      <c r="E25" s="115"/>
      <c r="F25" s="115"/>
      <c r="G25" s="115"/>
      <c r="H25" s="115"/>
      <c r="I25" s="115"/>
      <c r="J25" s="115"/>
      <c r="K25" s="115"/>
      <c r="L25" s="115"/>
      <c r="M25" s="115"/>
      <c r="N25" s="115"/>
      <c r="O25" s="115"/>
      <c r="P25" s="115"/>
      <c r="Q25" s="115"/>
      <c r="R25" s="115"/>
      <c r="S25" s="115"/>
      <c r="T25" s="115"/>
      <c r="U25" s="115"/>
      <c r="V25" s="116"/>
      <c r="W25" s="115"/>
      <c r="X25" s="404"/>
      <c r="Y25" s="404"/>
      <c r="Z25" s="404"/>
      <c r="AA25" s="115"/>
      <c r="AB25" s="404"/>
      <c r="AC25" s="404"/>
      <c r="AD25" s="404"/>
      <c r="AE25" s="404"/>
      <c r="AF25" s="404"/>
      <c r="AG25" s="117"/>
      <c r="AH25" s="117"/>
      <c r="AI25" s="117"/>
      <c r="AJ25" s="404"/>
      <c r="AK25" s="404"/>
      <c r="AL25" s="117"/>
      <c r="AM25" s="117"/>
      <c r="AN25" s="117"/>
      <c r="AO25" s="117"/>
      <c r="AP25" s="117"/>
      <c r="AQ25" s="117"/>
      <c r="AR25" s="117"/>
      <c r="AS25" s="117"/>
      <c r="AT25" s="115"/>
      <c r="AU25" s="115"/>
      <c r="AV25" s="404"/>
      <c r="AW25" s="117"/>
      <c r="AX25" s="117"/>
      <c r="AY25" s="412"/>
      <c r="AZ25" s="118"/>
      <c r="BA25" s="118"/>
      <c r="BB25" s="118"/>
      <c r="BC25" s="412"/>
      <c r="BD25" s="110"/>
      <c r="BE25" s="110"/>
      <c r="BF25" s="110"/>
      <c r="BG25" s="110"/>
      <c r="BH25" s="110"/>
      <c r="BI25" s="110"/>
      <c r="BJ25" s="110"/>
      <c r="BK25" s="111"/>
      <c r="BL25" s="111"/>
      <c r="BM25" s="111"/>
      <c r="BN25" s="111"/>
      <c r="BO25" s="111"/>
      <c r="BP25" s="111"/>
      <c r="BQ25" s="111"/>
      <c r="BR25" s="111"/>
      <c r="BS25" s="111"/>
      <c r="BT25" s="111"/>
      <c r="BU25" s="111"/>
      <c r="BV25" s="111"/>
    </row>
    <row r="26" spans="1:74" ht="12.75" hidden="1" customHeight="1" x14ac:dyDescent="0.3">
      <c r="A26" s="115"/>
      <c r="B26" s="115"/>
      <c r="C26" s="115"/>
      <c r="D26" s="115"/>
      <c r="E26" s="115"/>
      <c r="F26" s="115"/>
      <c r="G26" s="115"/>
      <c r="H26" s="115"/>
      <c r="I26" s="115"/>
      <c r="J26" s="115"/>
      <c r="K26" s="115"/>
      <c r="L26" s="115"/>
      <c r="M26" s="115"/>
      <c r="N26" s="115"/>
      <c r="O26" s="115"/>
      <c r="P26" s="115"/>
      <c r="Q26" s="115"/>
      <c r="R26" s="115"/>
      <c r="S26" s="115"/>
      <c r="T26" s="115"/>
      <c r="U26" s="115"/>
      <c r="V26" s="116"/>
      <c r="W26" s="115"/>
      <c r="X26" s="404"/>
      <c r="Y26" s="404"/>
      <c r="Z26" s="404"/>
      <c r="AA26" s="115"/>
      <c r="AB26" s="404"/>
      <c r="AC26" s="404"/>
      <c r="AD26" s="404"/>
      <c r="AE26" s="404"/>
      <c r="AF26" s="404"/>
      <c r="AG26" s="117"/>
      <c r="AH26" s="117"/>
      <c r="AI26" s="117"/>
      <c r="AJ26" s="404"/>
      <c r="AK26" s="404"/>
      <c r="AL26" s="117"/>
      <c r="AM26" s="117"/>
      <c r="AN26" s="117"/>
      <c r="AO26" s="117"/>
      <c r="AP26" s="117"/>
      <c r="AQ26" s="117"/>
      <c r="AR26" s="117"/>
      <c r="AS26" s="117"/>
      <c r="AT26" s="115"/>
      <c r="AU26" s="115"/>
      <c r="AV26" s="404"/>
      <c r="AW26" s="117"/>
      <c r="AX26" s="117"/>
      <c r="AY26" s="412"/>
      <c r="AZ26" s="118"/>
      <c r="BA26" s="118"/>
      <c r="BB26" s="118"/>
      <c r="BC26" s="412"/>
      <c r="BD26" s="110"/>
      <c r="BE26" s="110"/>
      <c r="BF26" s="110"/>
      <c r="BG26" s="110"/>
      <c r="BH26" s="110"/>
      <c r="BI26" s="110"/>
      <c r="BJ26" s="110"/>
      <c r="BK26" s="111"/>
      <c r="BL26" s="111"/>
      <c r="BM26" s="111"/>
      <c r="BN26" s="111"/>
      <c r="BO26" s="111"/>
      <c r="BP26" s="111"/>
      <c r="BQ26" s="111"/>
      <c r="BR26" s="111"/>
      <c r="BS26" s="111"/>
      <c r="BT26" s="111"/>
      <c r="BU26" s="111"/>
      <c r="BV26" s="111"/>
    </row>
    <row r="27" spans="1:74" ht="12.75" hidden="1" customHeight="1" x14ac:dyDescent="0.3">
      <c r="A27" s="115"/>
      <c r="B27" s="115"/>
      <c r="C27" s="115"/>
      <c r="D27" s="115"/>
      <c r="E27" s="115"/>
      <c r="F27" s="115"/>
      <c r="G27" s="115"/>
      <c r="H27" s="115"/>
      <c r="I27" s="115"/>
      <c r="J27" s="115"/>
      <c r="K27" s="115"/>
      <c r="L27" s="115"/>
      <c r="M27" s="115"/>
      <c r="N27" s="115"/>
      <c r="O27" s="115"/>
      <c r="P27" s="115"/>
      <c r="Q27" s="115"/>
      <c r="R27" s="115"/>
      <c r="S27" s="115"/>
      <c r="T27" s="115"/>
      <c r="U27" s="115"/>
      <c r="V27" s="116"/>
      <c r="W27" s="115"/>
      <c r="X27" s="404"/>
      <c r="Y27" s="404"/>
      <c r="Z27" s="404"/>
      <c r="AA27" s="115"/>
      <c r="AB27" s="404"/>
      <c r="AC27" s="404"/>
      <c r="AD27" s="404"/>
      <c r="AE27" s="404"/>
      <c r="AF27" s="404"/>
      <c r="AG27" s="117"/>
      <c r="AH27" s="117"/>
      <c r="AI27" s="117"/>
      <c r="AJ27" s="404"/>
      <c r="AK27" s="404"/>
      <c r="AL27" s="117"/>
      <c r="AM27" s="117"/>
      <c r="AN27" s="117"/>
      <c r="AO27" s="117"/>
      <c r="AP27" s="117"/>
      <c r="AQ27" s="117"/>
      <c r="AR27" s="117"/>
      <c r="AS27" s="117"/>
      <c r="AT27" s="115"/>
      <c r="AU27" s="115"/>
      <c r="AV27" s="404"/>
      <c r="AW27" s="117"/>
      <c r="AX27" s="117"/>
      <c r="AY27" s="412"/>
      <c r="AZ27" s="118"/>
      <c r="BA27" s="118"/>
      <c r="BB27" s="118"/>
      <c r="BC27" s="412"/>
      <c r="BD27" s="110"/>
      <c r="BE27" s="110"/>
      <c r="BF27" s="110"/>
      <c r="BG27" s="110"/>
      <c r="BH27" s="110"/>
      <c r="BI27" s="110"/>
      <c r="BJ27" s="110"/>
      <c r="BK27" s="111"/>
      <c r="BL27" s="111"/>
      <c r="BM27" s="111"/>
      <c r="BN27" s="111"/>
      <c r="BO27" s="111"/>
      <c r="BP27" s="111"/>
      <c r="BQ27" s="111"/>
      <c r="BR27" s="111"/>
      <c r="BS27" s="111"/>
      <c r="BT27" s="111"/>
      <c r="BU27" s="111"/>
      <c r="BV27" s="111"/>
    </row>
    <row r="28" spans="1:74" ht="12.75" hidden="1" customHeight="1" x14ac:dyDescent="0.3">
      <c r="A28" s="115"/>
      <c r="B28" s="115"/>
      <c r="C28" s="115"/>
      <c r="D28" s="115"/>
      <c r="E28" s="115"/>
      <c r="F28" s="115"/>
      <c r="G28" s="115"/>
      <c r="H28" s="115"/>
      <c r="I28" s="115"/>
      <c r="J28" s="115"/>
      <c r="K28" s="115"/>
      <c r="L28" s="115"/>
      <c r="M28" s="115"/>
      <c r="N28" s="115"/>
      <c r="O28" s="115"/>
      <c r="P28" s="115"/>
      <c r="Q28" s="115"/>
      <c r="R28" s="115"/>
      <c r="S28" s="115"/>
      <c r="T28" s="115"/>
      <c r="U28" s="115"/>
      <c r="V28" s="116"/>
      <c r="W28" s="115"/>
      <c r="X28" s="404"/>
      <c r="Y28" s="404"/>
      <c r="Z28" s="404"/>
      <c r="AA28" s="115"/>
      <c r="AB28" s="404"/>
      <c r="AC28" s="404"/>
      <c r="AD28" s="404"/>
      <c r="AE28" s="404"/>
      <c r="AF28" s="404"/>
      <c r="AG28" s="117"/>
      <c r="AH28" s="117"/>
      <c r="AI28" s="117"/>
      <c r="AJ28" s="404"/>
      <c r="AK28" s="404"/>
      <c r="AL28" s="117"/>
      <c r="AM28" s="117"/>
      <c r="AN28" s="117"/>
      <c r="AO28" s="117"/>
      <c r="AP28" s="117"/>
      <c r="AQ28" s="117"/>
      <c r="AR28" s="117"/>
      <c r="AS28" s="117"/>
      <c r="AT28" s="115"/>
      <c r="AU28" s="115"/>
      <c r="AV28" s="404"/>
      <c r="AW28" s="117"/>
      <c r="AX28" s="117"/>
      <c r="AY28" s="412"/>
      <c r="AZ28" s="118"/>
      <c r="BA28" s="118"/>
      <c r="BB28" s="118"/>
      <c r="BC28" s="412"/>
      <c r="BD28" s="110"/>
      <c r="BE28" s="110"/>
      <c r="BF28" s="110"/>
      <c r="BG28" s="110"/>
      <c r="BH28" s="110"/>
      <c r="BI28" s="110"/>
      <c r="BJ28" s="110"/>
      <c r="BK28" s="111"/>
      <c r="BL28" s="111"/>
      <c r="BM28" s="111"/>
      <c r="BN28" s="111"/>
      <c r="BO28" s="111"/>
      <c r="BP28" s="111"/>
      <c r="BQ28" s="111"/>
      <c r="BR28" s="111"/>
      <c r="BS28" s="111"/>
      <c r="BT28" s="111"/>
      <c r="BU28" s="111"/>
      <c r="BV28" s="111"/>
    </row>
    <row r="29" spans="1:74" ht="12.75" hidden="1" customHeight="1" x14ac:dyDescent="0.3">
      <c r="A29" s="115"/>
      <c r="B29" s="115"/>
      <c r="C29" s="115"/>
      <c r="D29" s="115"/>
      <c r="E29" s="115"/>
      <c r="F29" s="115"/>
      <c r="G29" s="115"/>
      <c r="H29" s="115"/>
      <c r="I29" s="115"/>
      <c r="J29" s="115"/>
      <c r="K29" s="115"/>
      <c r="L29" s="115"/>
      <c r="M29" s="115"/>
      <c r="N29" s="115"/>
      <c r="O29" s="115"/>
      <c r="P29" s="115"/>
      <c r="Q29" s="115"/>
      <c r="R29" s="115"/>
      <c r="S29" s="115"/>
      <c r="T29" s="115"/>
      <c r="U29" s="115"/>
      <c r="V29" s="116"/>
      <c r="W29" s="115"/>
      <c r="X29" s="404"/>
      <c r="Y29" s="404"/>
      <c r="Z29" s="404"/>
      <c r="AA29" s="115"/>
      <c r="AB29" s="404"/>
      <c r="AC29" s="404"/>
      <c r="AD29" s="404"/>
      <c r="AE29" s="404"/>
      <c r="AF29" s="404"/>
      <c r="AG29" s="117"/>
      <c r="AH29" s="117"/>
      <c r="AI29" s="117"/>
      <c r="AJ29" s="404"/>
      <c r="AK29" s="404"/>
      <c r="AL29" s="117"/>
      <c r="AM29" s="117"/>
      <c r="AN29" s="117"/>
      <c r="AO29" s="117"/>
      <c r="AP29" s="117"/>
      <c r="AQ29" s="117"/>
      <c r="AR29" s="117"/>
      <c r="AS29" s="117"/>
      <c r="AT29" s="115"/>
      <c r="AU29" s="115"/>
      <c r="AV29" s="404"/>
      <c r="AW29" s="117"/>
      <c r="AX29" s="117"/>
      <c r="AY29" s="412"/>
      <c r="AZ29" s="118"/>
      <c r="BA29" s="118"/>
      <c r="BB29" s="118"/>
      <c r="BC29" s="412"/>
      <c r="BD29" s="110"/>
      <c r="BE29" s="110"/>
      <c r="BF29" s="110"/>
      <c r="BG29" s="110"/>
      <c r="BH29" s="110"/>
      <c r="BI29" s="110"/>
      <c r="BJ29" s="110"/>
      <c r="BK29" s="111"/>
      <c r="BL29" s="111"/>
      <c r="BM29" s="111"/>
      <c r="BN29" s="111"/>
      <c r="BO29" s="111"/>
      <c r="BP29" s="111"/>
      <c r="BQ29" s="111"/>
      <c r="BR29" s="111"/>
      <c r="BS29" s="111"/>
      <c r="BT29" s="111"/>
      <c r="BU29" s="111"/>
      <c r="BV29" s="111"/>
    </row>
    <row r="30" spans="1:74" ht="12.75" hidden="1" customHeight="1" x14ac:dyDescent="0.3">
      <c r="A30" s="115"/>
      <c r="B30" s="115"/>
      <c r="C30" s="115"/>
      <c r="D30" s="115"/>
      <c r="E30" s="115"/>
      <c r="F30" s="115"/>
      <c r="G30" s="115"/>
      <c r="H30" s="115"/>
      <c r="I30" s="115"/>
      <c r="J30" s="115"/>
      <c r="K30" s="115"/>
      <c r="L30" s="115"/>
      <c r="M30" s="115"/>
      <c r="N30" s="115"/>
      <c r="O30" s="115"/>
      <c r="P30" s="115"/>
      <c r="Q30" s="115"/>
      <c r="R30" s="115"/>
      <c r="S30" s="115"/>
      <c r="T30" s="115"/>
      <c r="U30" s="115"/>
      <c r="V30" s="116"/>
      <c r="W30" s="115"/>
      <c r="X30" s="404"/>
      <c r="Y30" s="404"/>
      <c r="Z30" s="404"/>
      <c r="AA30" s="115"/>
      <c r="AB30" s="404"/>
      <c r="AC30" s="404"/>
      <c r="AD30" s="404"/>
      <c r="AE30" s="404"/>
      <c r="AF30" s="404"/>
      <c r="AG30" s="117"/>
      <c r="AH30" s="117"/>
      <c r="AI30" s="117"/>
      <c r="AJ30" s="404"/>
      <c r="AK30" s="404"/>
      <c r="AL30" s="117"/>
      <c r="AM30" s="117"/>
      <c r="AN30" s="117"/>
      <c r="AO30" s="117"/>
      <c r="AP30" s="117"/>
      <c r="AQ30" s="117"/>
      <c r="AR30" s="117"/>
      <c r="AS30" s="117"/>
      <c r="AT30" s="115"/>
      <c r="AU30" s="115"/>
      <c r="AV30" s="404"/>
      <c r="AW30" s="117"/>
      <c r="AX30" s="117"/>
      <c r="AY30" s="412"/>
      <c r="AZ30" s="118"/>
      <c r="BA30" s="118"/>
      <c r="BB30" s="118"/>
      <c r="BC30" s="412"/>
      <c r="BD30" s="110"/>
      <c r="BE30" s="110"/>
      <c r="BF30" s="110"/>
      <c r="BG30" s="110"/>
      <c r="BH30" s="110"/>
      <c r="BI30" s="110"/>
      <c r="BJ30" s="110"/>
      <c r="BK30" s="111"/>
      <c r="BL30" s="111"/>
      <c r="BM30" s="111"/>
      <c r="BN30" s="111"/>
      <c r="BO30" s="111"/>
      <c r="BP30" s="111"/>
      <c r="BQ30" s="111"/>
      <c r="BR30" s="111"/>
      <c r="BS30" s="111"/>
      <c r="BT30" s="111"/>
      <c r="BU30" s="111"/>
      <c r="BV30" s="111"/>
    </row>
    <row r="31" spans="1:74" ht="12.75" hidden="1" customHeight="1" x14ac:dyDescent="0.3">
      <c r="A31" s="115"/>
      <c r="B31" s="115"/>
      <c r="C31" s="115"/>
      <c r="D31" s="115"/>
      <c r="E31" s="115"/>
      <c r="F31" s="115"/>
      <c r="G31" s="115"/>
      <c r="H31" s="115"/>
      <c r="I31" s="115"/>
      <c r="J31" s="115"/>
      <c r="K31" s="115"/>
      <c r="L31" s="115"/>
      <c r="M31" s="115"/>
      <c r="N31" s="115"/>
      <c r="O31" s="115"/>
      <c r="P31" s="115"/>
      <c r="Q31" s="115"/>
      <c r="R31" s="115"/>
      <c r="S31" s="115"/>
      <c r="T31" s="115"/>
      <c r="U31" s="115"/>
      <c r="V31" s="116"/>
      <c r="W31" s="115"/>
      <c r="X31" s="404"/>
      <c r="Y31" s="404"/>
      <c r="Z31" s="404"/>
      <c r="AA31" s="115"/>
      <c r="AB31" s="404"/>
      <c r="AC31" s="404"/>
      <c r="AD31" s="404"/>
      <c r="AE31" s="404"/>
      <c r="AF31" s="404"/>
      <c r="AG31" s="117"/>
      <c r="AH31" s="117"/>
      <c r="AI31" s="117"/>
      <c r="AJ31" s="404"/>
      <c r="AK31" s="404"/>
      <c r="AL31" s="117"/>
      <c r="AM31" s="117"/>
      <c r="AN31" s="117"/>
      <c r="AO31" s="117"/>
      <c r="AP31" s="117"/>
      <c r="AQ31" s="117"/>
      <c r="AR31" s="117"/>
      <c r="AS31" s="117"/>
      <c r="AT31" s="115"/>
      <c r="AU31" s="115"/>
      <c r="AV31" s="404"/>
      <c r="AW31" s="117"/>
      <c r="AX31" s="117"/>
      <c r="AY31" s="412"/>
      <c r="AZ31" s="118"/>
      <c r="BA31" s="118"/>
      <c r="BB31" s="118"/>
      <c r="BC31" s="412"/>
      <c r="BD31" s="110"/>
      <c r="BE31" s="110"/>
      <c r="BF31" s="110"/>
      <c r="BG31" s="110"/>
      <c r="BH31" s="110"/>
      <c r="BI31" s="110"/>
      <c r="BJ31" s="110"/>
      <c r="BK31" s="111"/>
      <c r="BL31" s="111"/>
      <c r="BM31" s="111"/>
      <c r="BN31" s="111"/>
      <c r="BO31" s="111"/>
      <c r="BP31" s="111"/>
      <c r="BQ31" s="111"/>
      <c r="BR31" s="111"/>
      <c r="BS31" s="111"/>
      <c r="BT31" s="111"/>
      <c r="BU31" s="111"/>
      <c r="BV31" s="111"/>
    </row>
    <row r="32" spans="1:74" ht="12.75" hidden="1" customHeight="1" x14ac:dyDescent="0.3">
      <c r="A32" s="115"/>
      <c r="B32" s="115"/>
      <c r="C32" s="115"/>
      <c r="D32" s="115"/>
      <c r="E32" s="115"/>
      <c r="F32" s="115"/>
      <c r="G32" s="115"/>
      <c r="H32" s="115"/>
      <c r="I32" s="115"/>
      <c r="J32" s="115"/>
      <c r="K32" s="115"/>
      <c r="L32" s="115"/>
      <c r="M32" s="115"/>
      <c r="N32" s="115"/>
      <c r="O32" s="115"/>
      <c r="P32" s="115"/>
      <c r="Q32" s="115"/>
      <c r="R32" s="115"/>
      <c r="S32" s="115"/>
      <c r="T32" s="115"/>
      <c r="U32" s="115"/>
      <c r="V32" s="116"/>
      <c r="W32" s="115"/>
      <c r="X32" s="404"/>
      <c r="Y32" s="404"/>
      <c r="Z32" s="404"/>
      <c r="AA32" s="115"/>
      <c r="AB32" s="404"/>
      <c r="AC32" s="404"/>
      <c r="AD32" s="404"/>
      <c r="AE32" s="404"/>
      <c r="AF32" s="404"/>
      <c r="AG32" s="117"/>
      <c r="AH32" s="117"/>
      <c r="AI32" s="117"/>
      <c r="AJ32" s="404"/>
      <c r="AK32" s="404"/>
      <c r="AL32" s="117"/>
      <c r="AM32" s="117"/>
      <c r="AN32" s="117"/>
      <c r="AO32" s="117"/>
      <c r="AP32" s="117"/>
      <c r="AQ32" s="117"/>
      <c r="AR32" s="117"/>
      <c r="AS32" s="117"/>
      <c r="AT32" s="115"/>
      <c r="AU32" s="115"/>
      <c r="AV32" s="404"/>
      <c r="AW32" s="117"/>
      <c r="AX32" s="117"/>
      <c r="AY32" s="412"/>
      <c r="AZ32" s="118"/>
      <c r="BA32" s="118"/>
      <c r="BB32" s="118"/>
      <c r="BC32" s="412"/>
      <c r="BD32" s="110"/>
      <c r="BE32" s="110"/>
      <c r="BF32" s="110"/>
      <c r="BG32" s="110"/>
      <c r="BH32" s="110"/>
      <c r="BI32" s="110"/>
      <c r="BJ32" s="110"/>
      <c r="BK32" s="111"/>
      <c r="BL32" s="111"/>
      <c r="BM32" s="111"/>
      <c r="BN32" s="111"/>
      <c r="BO32" s="111"/>
      <c r="BP32" s="111"/>
      <c r="BQ32" s="111"/>
      <c r="BR32" s="111"/>
      <c r="BS32" s="111"/>
      <c r="BT32" s="111"/>
      <c r="BU32" s="111"/>
      <c r="BV32" s="111"/>
    </row>
    <row r="33" spans="1:74" ht="12.75" hidden="1" customHeight="1" x14ac:dyDescent="0.3">
      <c r="A33" s="115"/>
      <c r="B33" s="115"/>
      <c r="C33" s="115"/>
      <c r="D33" s="115"/>
      <c r="E33" s="115"/>
      <c r="F33" s="115"/>
      <c r="G33" s="115"/>
      <c r="H33" s="115"/>
      <c r="I33" s="115"/>
      <c r="J33" s="115"/>
      <c r="K33" s="115"/>
      <c r="L33" s="115"/>
      <c r="M33" s="115"/>
      <c r="N33" s="115"/>
      <c r="O33" s="115"/>
      <c r="P33" s="115"/>
      <c r="Q33" s="115"/>
      <c r="R33" s="115"/>
      <c r="S33" s="115"/>
      <c r="T33" s="115"/>
      <c r="U33" s="115"/>
      <c r="V33" s="116"/>
      <c r="W33" s="115"/>
      <c r="X33" s="404"/>
      <c r="Y33" s="404"/>
      <c r="Z33" s="404"/>
      <c r="AA33" s="115"/>
      <c r="AB33" s="404"/>
      <c r="AC33" s="404"/>
      <c r="AD33" s="404"/>
      <c r="AE33" s="404"/>
      <c r="AF33" s="404"/>
      <c r="AG33" s="117"/>
      <c r="AH33" s="117"/>
      <c r="AI33" s="117"/>
      <c r="AJ33" s="404"/>
      <c r="AK33" s="404"/>
      <c r="AL33" s="117"/>
      <c r="AM33" s="117"/>
      <c r="AN33" s="117"/>
      <c r="AO33" s="117"/>
      <c r="AP33" s="117"/>
      <c r="AQ33" s="117"/>
      <c r="AR33" s="117"/>
      <c r="AS33" s="117"/>
      <c r="AT33" s="115"/>
      <c r="AU33" s="115"/>
      <c r="AV33" s="404"/>
      <c r="AW33" s="117"/>
      <c r="AX33" s="117"/>
      <c r="AY33" s="412"/>
      <c r="AZ33" s="118"/>
      <c r="BA33" s="118"/>
      <c r="BB33" s="118"/>
      <c r="BC33" s="412"/>
      <c r="BD33" s="110"/>
      <c r="BE33" s="110"/>
      <c r="BF33" s="110"/>
      <c r="BG33" s="110"/>
      <c r="BH33" s="110"/>
      <c r="BI33" s="110"/>
      <c r="BJ33" s="110"/>
      <c r="BK33" s="111"/>
      <c r="BL33" s="111"/>
      <c r="BM33" s="111"/>
      <c r="BN33" s="111"/>
      <c r="BO33" s="111"/>
      <c r="BP33" s="111"/>
      <c r="BQ33" s="111"/>
      <c r="BR33" s="111"/>
      <c r="BS33" s="111"/>
      <c r="BT33" s="111"/>
      <c r="BU33" s="111"/>
      <c r="BV33" s="111"/>
    </row>
    <row r="34" spans="1:74" ht="12.75" hidden="1" customHeight="1" x14ac:dyDescent="0.3">
      <c r="A34" s="115"/>
      <c r="B34" s="115"/>
      <c r="C34" s="115"/>
      <c r="D34" s="115"/>
      <c r="E34" s="115"/>
      <c r="F34" s="115"/>
      <c r="G34" s="115"/>
      <c r="H34" s="115"/>
      <c r="I34" s="115"/>
      <c r="J34" s="115"/>
      <c r="K34" s="115"/>
      <c r="L34" s="115"/>
      <c r="M34" s="115"/>
      <c r="N34" s="115"/>
      <c r="O34" s="115"/>
      <c r="P34" s="115"/>
      <c r="Q34" s="115"/>
      <c r="R34" s="115"/>
      <c r="S34" s="115"/>
      <c r="T34" s="115"/>
      <c r="U34" s="115"/>
      <c r="V34" s="116"/>
      <c r="W34" s="115"/>
      <c r="X34" s="404"/>
      <c r="Y34" s="404"/>
      <c r="Z34" s="404"/>
      <c r="AA34" s="115"/>
      <c r="AB34" s="404"/>
      <c r="AC34" s="404"/>
      <c r="AD34" s="404"/>
      <c r="AE34" s="404"/>
      <c r="AF34" s="404"/>
      <c r="AG34" s="117"/>
      <c r="AH34" s="117"/>
      <c r="AI34" s="117"/>
      <c r="AJ34" s="404"/>
      <c r="AK34" s="404"/>
      <c r="AL34" s="117"/>
      <c r="AM34" s="117"/>
      <c r="AN34" s="117"/>
      <c r="AO34" s="117"/>
      <c r="AP34" s="117"/>
      <c r="AQ34" s="117"/>
      <c r="AR34" s="117"/>
      <c r="AS34" s="117"/>
      <c r="AT34" s="115"/>
      <c r="AU34" s="115"/>
      <c r="AV34" s="404"/>
      <c r="AW34" s="117"/>
      <c r="AX34" s="117"/>
      <c r="AY34" s="412"/>
      <c r="AZ34" s="118"/>
      <c r="BA34" s="118"/>
      <c r="BB34" s="118"/>
      <c r="BC34" s="412"/>
      <c r="BD34" s="110"/>
      <c r="BE34" s="110"/>
      <c r="BF34" s="110"/>
      <c r="BG34" s="110"/>
      <c r="BH34" s="110"/>
      <c r="BI34" s="110"/>
      <c r="BJ34" s="110"/>
      <c r="BK34" s="111"/>
      <c r="BL34" s="111"/>
      <c r="BM34" s="111"/>
      <c r="BN34" s="111"/>
      <c r="BO34" s="111"/>
      <c r="BP34" s="111"/>
      <c r="BQ34" s="111"/>
      <c r="BR34" s="111"/>
      <c r="BS34" s="111"/>
      <c r="BT34" s="111"/>
      <c r="BU34" s="111"/>
      <c r="BV34" s="111"/>
    </row>
    <row r="35" spans="1:74" ht="12.75" hidden="1" customHeight="1" x14ac:dyDescent="0.3">
      <c r="A35" s="115"/>
      <c r="B35" s="115"/>
      <c r="C35" s="115"/>
      <c r="D35" s="115"/>
      <c r="E35" s="115"/>
      <c r="F35" s="115"/>
      <c r="G35" s="115"/>
      <c r="H35" s="115"/>
      <c r="I35" s="115"/>
      <c r="J35" s="115"/>
      <c r="K35" s="115"/>
      <c r="L35" s="115"/>
      <c r="M35" s="115"/>
      <c r="N35" s="115"/>
      <c r="O35" s="115"/>
      <c r="P35" s="115"/>
      <c r="Q35" s="115"/>
      <c r="R35" s="115"/>
      <c r="S35" s="115"/>
      <c r="T35" s="115"/>
      <c r="U35" s="115"/>
      <c r="V35" s="116"/>
      <c r="W35" s="115"/>
      <c r="X35" s="404"/>
      <c r="Y35" s="404"/>
      <c r="Z35" s="404"/>
      <c r="AA35" s="115"/>
      <c r="AB35" s="404"/>
      <c r="AC35" s="404"/>
      <c r="AD35" s="404"/>
      <c r="AE35" s="404"/>
      <c r="AF35" s="404"/>
      <c r="AG35" s="117"/>
      <c r="AH35" s="117"/>
      <c r="AI35" s="117"/>
      <c r="AJ35" s="404"/>
      <c r="AK35" s="404"/>
      <c r="AL35" s="117"/>
      <c r="AM35" s="117"/>
      <c r="AN35" s="117"/>
      <c r="AO35" s="117"/>
      <c r="AP35" s="117"/>
      <c r="AQ35" s="117"/>
      <c r="AR35" s="117"/>
      <c r="AS35" s="117"/>
      <c r="AT35" s="115"/>
      <c r="AU35" s="115"/>
      <c r="AV35" s="404"/>
      <c r="AW35" s="117"/>
      <c r="AX35" s="117"/>
      <c r="AY35" s="412"/>
      <c r="AZ35" s="118"/>
      <c r="BA35" s="118"/>
      <c r="BB35" s="118"/>
      <c r="BC35" s="412"/>
      <c r="BD35" s="110"/>
      <c r="BE35" s="110"/>
      <c r="BF35" s="110"/>
      <c r="BG35" s="110"/>
      <c r="BH35" s="110"/>
      <c r="BI35" s="110"/>
      <c r="BJ35" s="110"/>
      <c r="BK35" s="111"/>
      <c r="BL35" s="111"/>
      <c r="BM35" s="111"/>
      <c r="BN35" s="111"/>
      <c r="BO35" s="111"/>
      <c r="BP35" s="111"/>
      <c r="BQ35" s="111"/>
      <c r="BR35" s="111"/>
      <c r="BS35" s="111"/>
      <c r="BT35" s="111"/>
      <c r="BU35" s="111"/>
      <c r="BV35" s="111"/>
    </row>
    <row r="36" spans="1:74" ht="12.75" hidden="1" customHeight="1" x14ac:dyDescent="0.3">
      <c r="A36" s="115"/>
      <c r="B36" s="115"/>
      <c r="C36" s="115"/>
      <c r="D36" s="115"/>
      <c r="E36" s="115"/>
      <c r="F36" s="115"/>
      <c r="G36" s="115"/>
      <c r="H36" s="115"/>
      <c r="I36" s="115"/>
      <c r="J36" s="115"/>
      <c r="K36" s="115"/>
      <c r="L36" s="115"/>
      <c r="M36" s="115"/>
      <c r="N36" s="115"/>
      <c r="O36" s="115"/>
      <c r="P36" s="115"/>
      <c r="Q36" s="115"/>
      <c r="R36" s="115"/>
      <c r="S36" s="115"/>
      <c r="T36" s="115"/>
      <c r="U36" s="115"/>
      <c r="V36" s="116"/>
      <c r="W36" s="115"/>
      <c r="X36" s="404"/>
      <c r="Y36" s="404"/>
      <c r="Z36" s="404"/>
      <c r="AA36" s="115"/>
      <c r="AB36" s="404"/>
      <c r="AC36" s="404"/>
      <c r="AD36" s="404"/>
      <c r="AE36" s="404"/>
      <c r="AF36" s="404"/>
      <c r="AG36" s="117"/>
      <c r="AH36" s="117"/>
      <c r="AI36" s="117"/>
      <c r="AJ36" s="404"/>
      <c r="AK36" s="404"/>
      <c r="AL36" s="117"/>
      <c r="AM36" s="117"/>
      <c r="AN36" s="117"/>
      <c r="AO36" s="117"/>
      <c r="AP36" s="117"/>
      <c r="AQ36" s="117"/>
      <c r="AR36" s="117"/>
      <c r="AS36" s="117"/>
      <c r="AT36" s="115"/>
      <c r="AU36" s="115"/>
      <c r="AV36" s="404"/>
      <c r="AW36" s="117"/>
      <c r="AX36" s="117"/>
      <c r="AY36" s="412"/>
      <c r="AZ36" s="118"/>
      <c r="BA36" s="118"/>
      <c r="BB36" s="118"/>
      <c r="BC36" s="412"/>
      <c r="BD36" s="110"/>
      <c r="BE36" s="110"/>
      <c r="BF36" s="110"/>
      <c r="BG36" s="110"/>
      <c r="BH36" s="110"/>
      <c r="BI36" s="110"/>
      <c r="BJ36" s="110"/>
      <c r="BK36" s="111"/>
      <c r="BL36" s="111"/>
      <c r="BM36" s="111"/>
      <c r="BN36" s="111"/>
      <c r="BO36" s="111"/>
      <c r="BP36" s="111"/>
      <c r="BQ36" s="111"/>
      <c r="BR36" s="111"/>
      <c r="BS36" s="111"/>
      <c r="BT36" s="111"/>
      <c r="BU36" s="111"/>
      <c r="BV36" s="111"/>
    </row>
    <row r="37" spans="1:74" ht="12.75" hidden="1" customHeight="1" x14ac:dyDescent="0.3">
      <c r="A37" s="115"/>
      <c r="B37" s="115"/>
      <c r="C37" s="115"/>
      <c r="D37" s="115"/>
      <c r="E37" s="115"/>
      <c r="F37" s="115"/>
      <c r="G37" s="115"/>
      <c r="H37" s="115"/>
      <c r="I37" s="115"/>
      <c r="J37" s="115"/>
      <c r="K37" s="115"/>
      <c r="L37" s="115"/>
      <c r="M37" s="115"/>
      <c r="N37" s="115"/>
      <c r="O37" s="115"/>
      <c r="P37" s="115"/>
      <c r="Q37" s="115"/>
      <c r="R37" s="115"/>
      <c r="S37" s="115"/>
      <c r="T37" s="115"/>
      <c r="U37" s="115"/>
      <c r="V37" s="116"/>
      <c r="W37" s="115"/>
      <c r="X37" s="404"/>
      <c r="Y37" s="404"/>
      <c r="Z37" s="404"/>
      <c r="AA37" s="115"/>
      <c r="AB37" s="404"/>
      <c r="AC37" s="404"/>
      <c r="AD37" s="404"/>
      <c r="AE37" s="404"/>
      <c r="AF37" s="404"/>
      <c r="AG37" s="117"/>
      <c r="AH37" s="117"/>
      <c r="AI37" s="117"/>
      <c r="AJ37" s="404"/>
      <c r="AK37" s="404"/>
      <c r="AL37" s="117"/>
      <c r="AM37" s="117"/>
      <c r="AN37" s="117"/>
      <c r="AO37" s="117"/>
      <c r="AP37" s="117"/>
      <c r="AQ37" s="117"/>
      <c r="AR37" s="117"/>
      <c r="AS37" s="117"/>
      <c r="AT37" s="115"/>
      <c r="AU37" s="115"/>
      <c r="AV37" s="404"/>
      <c r="AW37" s="117"/>
      <c r="AX37" s="117"/>
      <c r="AY37" s="412"/>
      <c r="AZ37" s="118"/>
      <c r="BA37" s="118"/>
      <c r="BB37" s="118"/>
      <c r="BC37" s="412"/>
      <c r="BD37" s="110"/>
      <c r="BE37" s="110"/>
      <c r="BF37" s="110"/>
      <c r="BG37" s="110"/>
      <c r="BH37" s="110"/>
      <c r="BI37" s="110"/>
      <c r="BJ37" s="110"/>
      <c r="BK37" s="111"/>
      <c r="BL37" s="111"/>
      <c r="BM37" s="111"/>
      <c r="BN37" s="111"/>
      <c r="BO37" s="111"/>
      <c r="BP37" s="111"/>
      <c r="BQ37" s="111"/>
      <c r="BR37" s="111"/>
      <c r="BS37" s="111"/>
      <c r="BT37" s="111"/>
      <c r="BU37" s="111"/>
      <c r="BV37" s="111"/>
    </row>
    <row r="38" spans="1:74" ht="12.75" hidden="1" customHeight="1" x14ac:dyDescent="0.3">
      <c r="A38" s="115"/>
      <c r="B38" s="115"/>
      <c r="C38" s="115"/>
      <c r="D38" s="115"/>
      <c r="E38" s="115"/>
      <c r="F38" s="115"/>
      <c r="G38" s="115"/>
      <c r="H38" s="115"/>
      <c r="I38" s="115"/>
      <c r="J38" s="115"/>
      <c r="K38" s="115"/>
      <c r="L38" s="115"/>
      <c r="M38" s="115"/>
      <c r="N38" s="115"/>
      <c r="O38" s="115"/>
      <c r="P38" s="115"/>
      <c r="Q38" s="115"/>
      <c r="R38" s="115"/>
      <c r="S38" s="115"/>
      <c r="T38" s="115"/>
      <c r="U38" s="115"/>
      <c r="V38" s="116"/>
      <c r="W38" s="115"/>
      <c r="X38" s="404"/>
      <c r="Y38" s="404"/>
      <c r="Z38" s="404"/>
      <c r="AA38" s="115"/>
      <c r="AB38" s="404"/>
      <c r="AC38" s="404"/>
      <c r="AD38" s="404"/>
      <c r="AE38" s="404"/>
      <c r="AF38" s="404"/>
      <c r="AG38" s="117"/>
      <c r="AH38" s="117"/>
      <c r="AI38" s="117"/>
      <c r="AJ38" s="404"/>
      <c r="AK38" s="404"/>
      <c r="AL38" s="117"/>
      <c r="AM38" s="117"/>
      <c r="AN38" s="117"/>
      <c r="AO38" s="117"/>
      <c r="AP38" s="117"/>
      <c r="AQ38" s="117"/>
      <c r="AR38" s="117"/>
      <c r="AS38" s="117"/>
      <c r="AT38" s="115"/>
      <c r="AU38" s="115"/>
      <c r="AV38" s="404"/>
      <c r="AW38" s="117"/>
      <c r="AX38" s="117"/>
      <c r="AY38" s="412"/>
      <c r="AZ38" s="118"/>
      <c r="BA38" s="118"/>
      <c r="BB38" s="118"/>
      <c r="BC38" s="412"/>
      <c r="BD38" s="110"/>
      <c r="BE38" s="110"/>
      <c r="BF38" s="110"/>
      <c r="BG38" s="110"/>
      <c r="BH38" s="110"/>
      <c r="BI38" s="110"/>
      <c r="BJ38" s="110"/>
      <c r="BK38" s="111"/>
      <c r="BL38" s="111"/>
      <c r="BM38" s="111"/>
      <c r="BN38" s="111"/>
      <c r="BO38" s="111"/>
      <c r="BP38" s="111"/>
      <c r="BQ38" s="111"/>
      <c r="BR38" s="111"/>
      <c r="BS38" s="111"/>
      <c r="BT38" s="111"/>
      <c r="BU38" s="111"/>
      <c r="BV38" s="111"/>
    </row>
    <row r="39" spans="1:74" ht="12.75" hidden="1" customHeight="1" x14ac:dyDescent="0.3">
      <c r="A39" s="115"/>
      <c r="B39" s="115"/>
      <c r="C39" s="115"/>
      <c r="D39" s="115"/>
      <c r="E39" s="115"/>
      <c r="F39" s="115"/>
      <c r="G39" s="115"/>
      <c r="H39" s="115"/>
      <c r="I39" s="115"/>
      <c r="J39" s="115"/>
      <c r="K39" s="115"/>
      <c r="L39" s="115"/>
      <c r="M39" s="115"/>
      <c r="N39" s="115"/>
      <c r="O39" s="115"/>
      <c r="P39" s="115"/>
      <c r="Q39" s="115"/>
      <c r="R39" s="115"/>
      <c r="S39" s="115"/>
      <c r="T39" s="115"/>
      <c r="U39" s="115"/>
      <c r="V39" s="116"/>
      <c r="W39" s="115"/>
      <c r="X39" s="404"/>
      <c r="Y39" s="404"/>
      <c r="Z39" s="404"/>
      <c r="AA39" s="115"/>
      <c r="AB39" s="404"/>
      <c r="AC39" s="404"/>
      <c r="AD39" s="404"/>
      <c r="AE39" s="404"/>
      <c r="AF39" s="404"/>
      <c r="AG39" s="117"/>
      <c r="AH39" s="117"/>
      <c r="AI39" s="117"/>
      <c r="AJ39" s="404"/>
      <c r="AK39" s="404"/>
      <c r="AL39" s="117"/>
      <c r="AM39" s="117"/>
      <c r="AN39" s="117"/>
      <c r="AO39" s="117"/>
      <c r="AP39" s="117"/>
      <c r="AQ39" s="117"/>
      <c r="AR39" s="117"/>
      <c r="AS39" s="117"/>
      <c r="AT39" s="115"/>
      <c r="AU39" s="115"/>
      <c r="AV39" s="404"/>
      <c r="AW39" s="117"/>
      <c r="AX39" s="117"/>
      <c r="AY39" s="412"/>
      <c r="AZ39" s="118"/>
      <c r="BA39" s="118"/>
      <c r="BB39" s="118"/>
      <c r="BC39" s="412"/>
      <c r="BD39" s="110"/>
      <c r="BE39" s="110"/>
      <c r="BF39" s="110"/>
      <c r="BG39" s="110"/>
      <c r="BH39" s="110"/>
      <c r="BI39" s="110"/>
      <c r="BJ39" s="110"/>
      <c r="BK39" s="111"/>
      <c r="BL39" s="111"/>
      <c r="BM39" s="111"/>
      <c r="BN39" s="111"/>
      <c r="BO39" s="111"/>
      <c r="BP39" s="111"/>
      <c r="BQ39" s="111"/>
      <c r="BR39" s="111"/>
      <c r="BS39" s="111"/>
      <c r="BT39" s="111"/>
      <c r="BU39" s="111"/>
      <c r="BV39" s="111"/>
    </row>
    <row r="40" spans="1:74" ht="12.75" hidden="1" customHeight="1" x14ac:dyDescent="0.3">
      <c r="A40" s="115"/>
      <c r="B40" s="115"/>
      <c r="C40" s="115"/>
      <c r="D40" s="115"/>
      <c r="E40" s="115"/>
      <c r="F40" s="115"/>
      <c r="G40" s="115"/>
      <c r="H40" s="115"/>
      <c r="I40" s="115"/>
      <c r="J40" s="115"/>
      <c r="K40" s="115"/>
      <c r="L40" s="115"/>
      <c r="M40" s="115"/>
      <c r="N40" s="115"/>
      <c r="O40" s="115"/>
      <c r="P40" s="115"/>
      <c r="Q40" s="115"/>
      <c r="R40" s="115"/>
      <c r="S40" s="115"/>
      <c r="T40" s="115"/>
      <c r="U40" s="115"/>
      <c r="V40" s="116"/>
      <c r="W40" s="115"/>
      <c r="X40" s="404"/>
      <c r="Y40" s="404"/>
      <c r="Z40" s="404"/>
      <c r="AA40" s="115"/>
      <c r="AB40" s="404"/>
      <c r="AC40" s="404"/>
      <c r="AD40" s="404"/>
      <c r="AE40" s="404"/>
      <c r="AF40" s="404"/>
      <c r="AG40" s="117"/>
      <c r="AH40" s="117"/>
      <c r="AI40" s="117"/>
      <c r="AJ40" s="404"/>
      <c r="AK40" s="404"/>
      <c r="AL40" s="117"/>
      <c r="AM40" s="117"/>
      <c r="AN40" s="117"/>
      <c r="AO40" s="117"/>
      <c r="AP40" s="117"/>
      <c r="AQ40" s="117"/>
      <c r="AR40" s="117"/>
      <c r="AS40" s="117"/>
      <c r="AT40" s="115"/>
      <c r="AU40" s="115"/>
      <c r="AV40" s="404"/>
      <c r="AW40" s="117"/>
      <c r="AX40" s="117"/>
      <c r="AY40" s="412"/>
      <c r="AZ40" s="118"/>
      <c r="BA40" s="118"/>
      <c r="BB40" s="118"/>
      <c r="BC40" s="412"/>
      <c r="BD40" s="110"/>
      <c r="BE40" s="110"/>
      <c r="BF40" s="110"/>
      <c r="BG40" s="110"/>
      <c r="BH40" s="110"/>
      <c r="BI40" s="110"/>
      <c r="BJ40" s="110"/>
      <c r="BK40" s="111"/>
      <c r="BL40" s="111"/>
      <c r="BM40" s="111"/>
      <c r="BN40" s="111"/>
      <c r="BO40" s="111"/>
      <c r="BP40" s="111"/>
      <c r="BQ40" s="111"/>
      <c r="BR40" s="111"/>
      <c r="BS40" s="111"/>
      <c r="BT40" s="111"/>
      <c r="BU40" s="111"/>
      <c r="BV40" s="111"/>
    </row>
    <row r="41" spans="1:74" ht="12.75" hidden="1" customHeight="1" x14ac:dyDescent="0.3">
      <c r="A41" s="115"/>
      <c r="B41" s="115"/>
      <c r="C41" s="115"/>
      <c r="D41" s="115"/>
      <c r="E41" s="115"/>
      <c r="F41" s="115"/>
      <c r="G41" s="115"/>
      <c r="H41" s="115"/>
      <c r="I41" s="115"/>
      <c r="J41" s="115"/>
      <c r="K41" s="115"/>
      <c r="L41" s="115"/>
      <c r="M41" s="115"/>
      <c r="N41" s="115"/>
      <c r="O41" s="115"/>
      <c r="P41" s="115"/>
      <c r="Q41" s="115"/>
      <c r="R41" s="115"/>
      <c r="S41" s="115"/>
      <c r="T41" s="115"/>
      <c r="U41" s="115"/>
      <c r="V41" s="116"/>
      <c r="W41" s="115"/>
      <c r="X41" s="404"/>
      <c r="Y41" s="404"/>
      <c r="Z41" s="404"/>
      <c r="AA41" s="115"/>
      <c r="AB41" s="404"/>
      <c r="AC41" s="404"/>
      <c r="AD41" s="404"/>
      <c r="AE41" s="404"/>
      <c r="AF41" s="404"/>
      <c r="AG41" s="117"/>
      <c r="AH41" s="117"/>
      <c r="AI41" s="117"/>
      <c r="AJ41" s="404"/>
      <c r="AK41" s="404"/>
      <c r="AL41" s="117"/>
      <c r="AM41" s="117"/>
      <c r="AN41" s="117"/>
      <c r="AO41" s="117"/>
      <c r="AP41" s="117"/>
      <c r="AQ41" s="117"/>
      <c r="AR41" s="117"/>
      <c r="AS41" s="117"/>
      <c r="AT41" s="115"/>
      <c r="AU41" s="115"/>
      <c r="AV41" s="404"/>
      <c r="AW41" s="117"/>
      <c r="AX41" s="117"/>
      <c r="AY41" s="412"/>
      <c r="AZ41" s="118"/>
      <c r="BA41" s="118"/>
      <c r="BB41" s="118"/>
      <c r="BC41" s="412"/>
      <c r="BD41" s="110"/>
      <c r="BE41" s="110"/>
      <c r="BF41" s="110"/>
      <c r="BG41" s="110"/>
      <c r="BH41" s="110"/>
      <c r="BI41" s="110"/>
      <c r="BJ41" s="110"/>
      <c r="BK41" s="111"/>
      <c r="BL41" s="111"/>
      <c r="BM41" s="111"/>
      <c r="BN41" s="111"/>
      <c r="BO41" s="111"/>
      <c r="BP41" s="111"/>
      <c r="BQ41" s="111"/>
      <c r="BR41" s="111"/>
      <c r="BS41" s="111"/>
      <c r="BT41" s="111"/>
      <c r="BU41" s="111"/>
      <c r="BV41" s="111"/>
    </row>
    <row r="42" spans="1:74" ht="12.75" hidden="1" customHeight="1" x14ac:dyDescent="0.3">
      <c r="A42" s="115"/>
      <c r="B42" s="115"/>
      <c r="C42" s="115"/>
      <c r="D42" s="115"/>
      <c r="E42" s="115"/>
      <c r="F42" s="115"/>
      <c r="G42" s="115"/>
      <c r="H42" s="115"/>
      <c r="I42" s="115"/>
      <c r="J42" s="115"/>
      <c r="K42" s="115"/>
      <c r="L42" s="115"/>
      <c r="M42" s="115"/>
      <c r="N42" s="115"/>
      <c r="O42" s="115"/>
      <c r="P42" s="115"/>
      <c r="Q42" s="115"/>
      <c r="R42" s="115"/>
      <c r="S42" s="115"/>
      <c r="T42" s="115"/>
      <c r="U42" s="115"/>
      <c r="V42" s="116"/>
      <c r="W42" s="115"/>
      <c r="X42" s="404"/>
      <c r="Y42" s="404"/>
      <c r="Z42" s="404"/>
      <c r="AA42" s="115"/>
      <c r="AB42" s="404"/>
      <c r="AC42" s="404"/>
      <c r="AD42" s="404"/>
      <c r="AE42" s="404"/>
      <c r="AF42" s="404"/>
      <c r="AG42" s="117"/>
      <c r="AH42" s="117"/>
      <c r="AI42" s="117"/>
      <c r="AJ42" s="404"/>
      <c r="AK42" s="404"/>
      <c r="AL42" s="117"/>
      <c r="AM42" s="117"/>
      <c r="AN42" s="117"/>
      <c r="AO42" s="117"/>
      <c r="AP42" s="117"/>
      <c r="AQ42" s="117"/>
      <c r="AR42" s="117"/>
      <c r="AS42" s="117"/>
      <c r="AT42" s="115"/>
      <c r="AU42" s="115"/>
      <c r="AV42" s="404"/>
      <c r="AW42" s="117"/>
      <c r="AX42" s="117"/>
      <c r="AY42" s="412"/>
      <c r="AZ42" s="118"/>
      <c r="BA42" s="118"/>
      <c r="BB42" s="118"/>
      <c r="BC42" s="412"/>
      <c r="BD42" s="110"/>
      <c r="BE42" s="110"/>
      <c r="BF42" s="110"/>
      <c r="BG42" s="110"/>
      <c r="BH42" s="110"/>
      <c r="BI42" s="110"/>
      <c r="BJ42" s="110"/>
      <c r="BK42" s="111"/>
      <c r="BL42" s="111"/>
      <c r="BM42" s="111"/>
      <c r="BN42" s="111"/>
      <c r="BO42" s="111"/>
      <c r="BP42" s="111"/>
      <c r="BQ42" s="111"/>
      <c r="BR42" s="111"/>
      <c r="BS42" s="111"/>
      <c r="BT42" s="111"/>
      <c r="BU42" s="111"/>
      <c r="BV42" s="111"/>
    </row>
    <row r="43" spans="1:74" ht="12.75" hidden="1" customHeight="1" x14ac:dyDescent="0.3">
      <c r="A43" s="115"/>
      <c r="B43" s="115"/>
      <c r="C43" s="115"/>
      <c r="D43" s="115"/>
      <c r="E43" s="115"/>
      <c r="F43" s="115"/>
      <c r="G43" s="115"/>
      <c r="H43" s="115"/>
      <c r="I43" s="115"/>
      <c r="J43" s="115"/>
      <c r="K43" s="115"/>
      <c r="L43" s="115"/>
      <c r="M43" s="115"/>
      <c r="N43" s="115"/>
      <c r="O43" s="115"/>
      <c r="P43" s="115"/>
      <c r="Q43" s="115"/>
      <c r="R43" s="115"/>
      <c r="S43" s="115"/>
      <c r="T43" s="115"/>
      <c r="U43" s="115"/>
      <c r="V43" s="116"/>
      <c r="W43" s="115"/>
      <c r="X43" s="404"/>
      <c r="Y43" s="404"/>
      <c r="Z43" s="404"/>
      <c r="AA43" s="115"/>
      <c r="AB43" s="404"/>
      <c r="AC43" s="404"/>
      <c r="AD43" s="404"/>
      <c r="AE43" s="404"/>
      <c r="AF43" s="404"/>
      <c r="AG43" s="117"/>
      <c r="AH43" s="117"/>
      <c r="AI43" s="117"/>
      <c r="AJ43" s="404"/>
      <c r="AK43" s="404"/>
      <c r="AL43" s="117"/>
      <c r="AM43" s="117"/>
      <c r="AN43" s="117"/>
      <c r="AO43" s="117"/>
      <c r="AP43" s="117"/>
      <c r="AQ43" s="117"/>
      <c r="AR43" s="117"/>
      <c r="AS43" s="117"/>
      <c r="AT43" s="115"/>
      <c r="AU43" s="115"/>
      <c r="AV43" s="404"/>
      <c r="AW43" s="117"/>
      <c r="AX43" s="117"/>
      <c r="AY43" s="412"/>
      <c r="AZ43" s="118"/>
      <c r="BA43" s="118"/>
      <c r="BB43" s="118"/>
      <c r="BC43" s="412"/>
      <c r="BD43" s="110"/>
      <c r="BE43" s="110"/>
      <c r="BF43" s="110"/>
      <c r="BG43" s="110"/>
      <c r="BH43" s="110"/>
      <c r="BI43" s="110"/>
      <c r="BJ43" s="110"/>
      <c r="BK43" s="111"/>
      <c r="BL43" s="111"/>
      <c r="BM43" s="111"/>
      <c r="BN43" s="111"/>
      <c r="BO43" s="111"/>
      <c r="BP43" s="111"/>
      <c r="BQ43" s="111"/>
      <c r="BR43" s="111"/>
      <c r="BS43" s="111"/>
      <c r="BT43" s="111"/>
      <c r="BU43" s="111"/>
      <c r="BV43" s="111"/>
    </row>
    <row r="44" spans="1:74" ht="12.75" hidden="1" customHeight="1" x14ac:dyDescent="0.3">
      <c r="A44" s="115"/>
      <c r="B44" s="115"/>
      <c r="C44" s="115"/>
      <c r="D44" s="115"/>
      <c r="E44" s="115"/>
      <c r="F44" s="115"/>
      <c r="G44" s="115"/>
      <c r="H44" s="115"/>
      <c r="I44" s="115"/>
      <c r="J44" s="115"/>
      <c r="K44" s="115"/>
      <c r="L44" s="115"/>
      <c r="M44" s="115"/>
      <c r="N44" s="115"/>
      <c r="O44" s="115"/>
      <c r="P44" s="115"/>
      <c r="Q44" s="115"/>
      <c r="R44" s="115"/>
      <c r="S44" s="115"/>
      <c r="T44" s="115"/>
      <c r="U44" s="115"/>
      <c r="V44" s="116"/>
      <c r="W44" s="115"/>
      <c r="X44" s="404"/>
      <c r="Y44" s="404"/>
      <c r="Z44" s="404"/>
      <c r="AA44" s="115"/>
      <c r="AB44" s="404"/>
      <c r="AC44" s="404"/>
      <c r="AD44" s="404"/>
      <c r="AE44" s="404"/>
      <c r="AF44" s="404"/>
      <c r="AG44" s="117"/>
      <c r="AH44" s="117"/>
      <c r="AI44" s="117"/>
      <c r="AJ44" s="404"/>
      <c r="AK44" s="404"/>
      <c r="AL44" s="117"/>
      <c r="AM44" s="117"/>
      <c r="AN44" s="117"/>
      <c r="AO44" s="117"/>
      <c r="AP44" s="117"/>
      <c r="AQ44" s="117"/>
      <c r="AR44" s="117"/>
      <c r="AS44" s="117"/>
      <c r="AT44" s="115"/>
      <c r="AU44" s="115"/>
      <c r="AV44" s="404"/>
      <c r="AW44" s="117"/>
      <c r="AX44" s="117"/>
      <c r="AY44" s="412"/>
      <c r="AZ44" s="118"/>
      <c r="BA44" s="118"/>
      <c r="BB44" s="118"/>
      <c r="BC44" s="412"/>
      <c r="BD44" s="110"/>
      <c r="BE44" s="110"/>
      <c r="BF44" s="110"/>
      <c r="BG44" s="110"/>
      <c r="BH44" s="110"/>
      <c r="BI44" s="110"/>
      <c r="BJ44" s="110"/>
      <c r="BK44" s="111"/>
      <c r="BL44" s="111"/>
      <c r="BM44" s="111"/>
      <c r="BN44" s="111"/>
      <c r="BO44" s="111"/>
      <c r="BP44" s="111"/>
      <c r="BQ44" s="111"/>
      <c r="BR44" s="111"/>
      <c r="BS44" s="111"/>
      <c r="BT44" s="111"/>
      <c r="BU44" s="111"/>
      <c r="BV44" s="111"/>
    </row>
    <row r="45" spans="1:74" ht="12.75" hidden="1" customHeight="1" x14ac:dyDescent="0.3">
      <c r="A45" s="115"/>
      <c r="B45" s="115"/>
      <c r="C45" s="115"/>
      <c r="D45" s="115"/>
      <c r="E45" s="115"/>
      <c r="F45" s="115"/>
      <c r="G45" s="115"/>
      <c r="H45" s="115"/>
      <c r="I45" s="115"/>
      <c r="J45" s="115"/>
      <c r="K45" s="115"/>
      <c r="L45" s="115"/>
      <c r="M45" s="115"/>
      <c r="N45" s="115"/>
      <c r="O45" s="115"/>
      <c r="P45" s="115"/>
      <c r="Q45" s="115"/>
      <c r="R45" s="115"/>
      <c r="S45" s="115"/>
      <c r="T45" s="115"/>
      <c r="U45" s="115"/>
      <c r="V45" s="116"/>
      <c r="W45" s="115"/>
      <c r="X45" s="404"/>
      <c r="Y45" s="404"/>
      <c r="Z45" s="404"/>
      <c r="AA45" s="115"/>
      <c r="AB45" s="404"/>
      <c r="AC45" s="404"/>
      <c r="AD45" s="404"/>
      <c r="AE45" s="404"/>
      <c r="AF45" s="404"/>
      <c r="AG45" s="117"/>
      <c r="AH45" s="117"/>
      <c r="AI45" s="117"/>
      <c r="AJ45" s="404"/>
      <c r="AK45" s="404"/>
      <c r="AL45" s="117"/>
      <c r="AM45" s="117"/>
      <c r="AN45" s="117"/>
      <c r="AO45" s="117"/>
      <c r="AP45" s="117"/>
      <c r="AQ45" s="117"/>
      <c r="AR45" s="117"/>
      <c r="AS45" s="117"/>
      <c r="AT45" s="115"/>
      <c r="AU45" s="115"/>
      <c r="AV45" s="404"/>
      <c r="AW45" s="117"/>
      <c r="AX45" s="117"/>
      <c r="AY45" s="412"/>
      <c r="AZ45" s="118"/>
      <c r="BA45" s="118"/>
      <c r="BB45" s="118"/>
      <c r="BC45" s="412"/>
      <c r="BD45" s="110"/>
      <c r="BE45" s="110"/>
      <c r="BF45" s="110"/>
      <c r="BG45" s="110"/>
      <c r="BH45" s="110"/>
      <c r="BI45" s="110"/>
      <c r="BJ45" s="110"/>
      <c r="BK45" s="111"/>
      <c r="BL45" s="111"/>
      <c r="BM45" s="111"/>
      <c r="BN45" s="111"/>
      <c r="BO45" s="111"/>
      <c r="BP45" s="111"/>
      <c r="BQ45" s="111"/>
      <c r="BR45" s="111"/>
      <c r="BS45" s="111"/>
      <c r="BT45" s="111"/>
      <c r="BU45" s="111"/>
      <c r="BV45" s="111"/>
    </row>
    <row r="46" spans="1:74" ht="12.75" hidden="1" customHeight="1" x14ac:dyDescent="0.3">
      <c r="A46" s="115"/>
      <c r="B46" s="115"/>
      <c r="C46" s="115"/>
      <c r="D46" s="115"/>
      <c r="E46" s="115"/>
      <c r="F46" s="115"/>
      <c r="G46" s="115"/>
      <c r="H46" s="115"/>
      <c r="I46" s="115"/>
      <c r="J46" s="115"/>
      <c r="K46" s="115"/>
      <c r="L46" s="115"/>
      <c r="M46" s="115"/>
      <c r="N46" s="115"/>
      <c r="O46" s="115"/>
      <c r="P46" s="115"/>
      <c r="Q46" s="115"/>
      <c r="R46" s="115"/>
      <c r="S46" s="115"/>
      <c r="T46" s="115"/>
      <c r="U46" s="115"/>
      <c r="V46" s="116"/>
      <c r="W46" s="115"/>
      <c r="X46" s="404"/>
      <c r="Y46" s="404"/>
      <c r="Z46" s="404"/>
      <c r="AA46" s="115"/>
      <c r="AB46" s="404"/>
      <c r="AC46" s="404"/>
      <c r="AD46" s="404"/>
      <c r="AE46" s="404"/>
      <c r="AF46" s="404"/>
      <c r="AG46" s="117"/>
      <c r="AH46" s="117"/>
      <c r="AI46" s="117"/>
      <c r="AJ46" s="404"/>
      <c r="AK46" s="404"/>
      <c r="AL46" s="117"/>
      <c r="AM46" s="117"/>
      <c r="AN46" s="117"/>
      <c r="AO46" s="117"/>
      <c r="AP46" s="117"/>
      <c r="AQ46" s="117"/>
      <c r="AR46" s="117"/>
      <c r="AS46" s="117"/>
      <c r="AT46" s="115"/>
      <c r="AU46" s="115"/>
      <c r="AV46" s="404"/>
      <c r="AW46" s="117"/>
      <c r="AX46" s="117"/>
      <c r="AY46" s="412"/>
      <c r="AZ46" s="118"/>
      <c r="BA46" s="118"/>
      <c r="BB46" s="118"/>
      <c r="BC46" s="412"/>
      <c r="BD46" s="110"/>
      <c r="BE46" s="110"/>
      <c r="BF46" s="110"/>
      <c r="BG46" s="110"/>
      <c r="BH46" s="110"/>
      <c r="BI46" s="110"/>
      <c r="BJ46" s="110"/>
      <c r="BK46" s="111"/>
      <c r="BL46" s="111"/>
      <c r="BM46" s="111"/>
      <c r="BN46" s="111"/>
      <c r="BO46" s="111"/>
      <c r="BP46" s="111"/>
      <c r="BQ46" s="111"/>
      <c r="BR46" s="111"/>
      <c r="BS46" s="111"/>
      <c r="BT46" s="111"/>
      <c r="BU46" s="111"/>
      <c r="BV46" s="111"/>
    </row>
    <row r="47" spans="1:74" ht="12.75" hidden="1" customHeight="1" x14ac:dyDescent="0.3">
      <c r="A47" s="115"/>
      <c r="B47" s="115"/>
      <c r="C47" s="115"/>
      <c r="D47" s="115"/>
      <c r="E47" s="115"/>
      <c r="F47" s="115"/>
      <c r="G47" s="115"/>
      <c r="H47" s="115"/>
      <c r="I47" s="115"/>
      <c r="J47" s="115"/>
      <c r="K47" s="115"/>
      <c r="L47" s="115"/>
      <c r="M47" s="115"/>
      <c r="N47" s="115"/>
      <c r="O47" s="115"/>
      <c r="P47" s="115"/>
      <c r="Q47" s="115"/>
      <c r="R47" s="115"/>
      <c r="S47" s="115"/>
      <c r="T47" s="115"/>
      <c r="U47" s="115"/>
      <c r="V47" s="116"/>
      <c r="W47" s="115"/>
      <c r="X47" s="404"/>
      <c r="Y47" s="404"/>
      <c r="Z47" s="404"/>
      <c r="AA47" s="115"/>
      <c r="AB47" s="404"/>
      <c r="AC47" s="404"/>
      <c r="AD47" s="404"/>
      <c r="AE47" s="404"/>
      <c r="AF47" s="404"/>
      <c r="AG47" s="117"/>
      <c r="AH47" s="117"/>
      <c r="AI47" s="117"/>
      <c r="AJ47" s="404"/>
      <c r="AK47" s="404"/>
      <c r="AL47" s="117"/>
      <c r="AM47" s="117"/>
      <c r="AN47" s="117"/>
      <c r="AO47" s="117"/>
      <c r="AP47" s="117"/>
      <c r="AQ47" s="117"/>
      <c r="AR47" s="117"/>
      <c r="AS47" s="117"/>
      <c r="AT47" s="115"/>
      <c r="AU47" s="115"/>
      <c r="AV47" s="404"/>
      <c r="AW47" s="117"/>
      <c r="AX47" s="117"/>
      <c r="AY47" s="412"/>
      <c r="AZ47" s="118"/>
      <c r="BA47" s="118"/>
      <c r="BB47" s="118"/>
      <c r="BC47" s="412"/>
      <c r="BD47" s="110"/>
      <c r="BE47" s="110"/>
      <c r="BF47" s="110"/>
      <c r="BG47" s="110"/>
      <c r="BH47" s="110"/>
      <c r="BI47" s="110"/>
      <c r="BJ47" s="110"/>
      <c r="BK47" s="110"/>
      <c r="BL47" s="110"/>
      <c r="BM47" s="110"/>
      <c r="BN47" s="110"/>
      <c r="BO47" s="110"/>
      <c r="BP47" s="110"/>
      <c r="BQ47" s="110"/>
      <c r="BR47" s="110"/>
      <c r="BS47" s="110"/>
      <c r="BT47" s="110"/>
      <c r="BU47" s="110"/>
      <c r="BV47" s="110"/>
    </row>
    <row r="48" spans="1:74" ht="12.75" hidden="1" customHeight="1" x14ac:dyDescent="0.3">
      <c r="A48" s="115"/>
      <c r="B48" s="115"/>
      <c r="C48" s="115"/>
      <c r="D48" s="115"/>
      <c r="E48" s="115"/>
      <c r="F48" s="115"/>
      <c r="G48" s="115"/>
      <c r="H48" s="115"/>
      <c r="I48" s="115"/>
      <c r="J48" s="115"/>
      <c r="K48" s="115"/>
      <c r="L48" s="115"/>
      <c r="M48" s="115"/>
      <c r="N48" s="115"/>
      <c r="O48" s="115"/>
      <c r="P48" s="115"/>
      <c r="Q48" s="115"/>
      <c r="R48" s="115"/>
      <c r="S48" s="115"/>
      <c r="T48" s="115"/>
      <c r="U48" s="115"/>
      <c r="V48" s="116"/>
      <c r="W48" s="115"/>
      <c r="X48" s="404"/>
      <c r="Y48" s="404"/>
      <c r="Z48" s="404"/>
      <c r="AA48" s="115"/>
      <c r="AB48" s="404"/>
      <c r="AC48" s="404"/>
      <c r="AD48" s="404"/>
      <c r="AE48" s="404"/>
      <c r="AF48" s="404"/>
      <c r="AG48" s="117"/>
      <c r="AH48" s="117"/>
      <c r="AI48" s="117"/>
      <c r="AJ48" s="404"/>
      <c r="AK48" s="404"/>
      <c r="AL48" s="117"/>
      <c r="AM48" s="117"/>
      <c r="AN48" s="117"/>
      <c r="AO48" s="117"/>
      <c r="AP48" s="117"/>
      <c r="AQ48" s="117"/>
      <c r="AR48" s="117"/>
      <c r="AS48" s="117"/>
      <c r="AT48" s="115"/>
      <c r="AU48" s="115"/>
      <c r="AV48" s="404"/>
      <c r="AW48" s="117"/>
      <c r="AX48" s="117"/>
      <c r="AY48" s="412"/>
      <c r="AZ48" s="118"/>
      <c r="BA48" s="118"/>
      <c r="BB48" s="118"/>
      <c r="BC48" s="412"/>
      <c r="BD48" s="110"/>
      <c r="BE48" s="110"/>
      <c r="BF48" s="110"/>
      <c r="BG48" s="110"/>
      <c r="BH48" s="110"/>
      <c r="BI48" s="110"/>
      <c r="BJ48" s="110"/>
      <c r="BK48" s="110"/>
      <c r="BL48" s="110"/>
      <c r="BM48" s="110"/>
      <c r="BN48" s="110"/>
      <c r="BO48" s="110"/>
      <c r="BP48" s="110"/>
      <c r="BQ48" s="110"/>
      <c r="BR48" s="110"/>
      <c r="BS48" s="110"/>
      <c r="BT48" s="110"/>
      <c r="BU48" s="110"/>
      <c r="BV48" s="110"/>
    </row>
    <row r="49" spans="1:74" ht="12.75" hidden="1" customHeight="1" x14ac:dyDescent="0.3">
      <c r="A49" s="115"/>
      <c r="B49" s="115"/>
      <c r="C49" s="115"/>
      <c r="D49" s="115"/>
      <c r="E49" s="115"/>
      <c r="F49" s="115"/>
      <c r="G49" s="115"/>
      <c r="H49" s="115"/>
      <c r="I49" s="115"/>
      <c r="J49" s="115"/>
      <c r="K49" s="115"/>
      <c r="L49" s="115"/>
      <c r="M49" s="115"/>
      <c r="N49" s="115"/>
      <c r="O49" s="115"/>
      <c r="P49" s="115"/>
      <c r="Q49" s="115"/>
      <c r="R49" s="115"/>
      <c r="S49" s="115"/>
      <c r="T49" s="115"/>
      <c r="U49" s="115"/>
      <c r="V49" s="116"/>
      <c r="W49" s="115"/>
      <c r="X49" s="404"/>
      <c r="Y49" s="404"/>
      <c r="Z49" s="404"/>
      <c r="AA49" s="115"/>
      <c r="AB49" s="404"/>
      <c r="AC49" s="404"/>
      <c r="AD49" s="404"/>
      <c r="AE49" s="404"/>
      <c r="AF49" s="404"/>
      <c r="AG49" s="117"/>
      <c r="AH49" s="117"/>
      <c r="AI49" s="117"/>
      <c r="AJ49" s="404"/>
      <c r="AK49" s="404"/>
      <c r="AL49" s="117"/>
      <c r="AM49" s="117"/>
      <c r="AN49" s="117"/>
      <c r="AO49" s="117"/>
      <c r="AP49" s="117"/>
      <c r="AQ49" s="117"/>
      <c r="AR49" s="117"/>
      <c r="AS49" s="117"/>
      <c r="AT49" s="115"/>
      <c r="AU49" s="115"/>
      <c r="AV49" s="404"/>
      <c r="AW49" s="117"/>
      <c r="AX49" s="117"/>
      <c r="AY49" s="412"/>
      <c r="AZ49" s="118"/>
      <c r="BA49" s="118"/>
      <c r="BB49" s="118"/>
      <c r="BC49" s="412"/>
      <c r="BD49" s="110"/>
      <c r="BE49" s="110"/>
      <c r="BF49" s="110"/>
      <c r="BG49" s="110"/>
      <c r="BH49" s="110"/>
      <c r="BI49" s="110"/>
      <c r="BJ49" s="110"/>
      <c r="BK49" s="110"/>
      <c r="BL49" s="110"/>
      <c r="BM49" s="110"/>
      <c r="BN49" s="110"/>
      <c r="BO49" s="110"/>
      <c r="BP49" s="110"/>
      <c r="BQ49" s="110"/>
      <c r="BR49" s="110"/>
      <c r="BS49" s="110"/>
      <c r="BT49" s="110"/>
      <c r="BU49" s="110"/>
      <c r="BV49" s="110"/>
    </row>
    <row r="50" spans="1:74" ht="12.75" hidden="1" customHeight="1" x14ac:dyDescent="0.3">
      <c r="A50" s="115"/>
      <c r="B50" s="115"/>
      <c r="C50" s="115"/>
      <c r="D50" s="115"/>
      <c r="E50" s="115"/>
      <c r="F50" s="115"/>
      <c r="G50" s="115"/>
      <c r="H50" s="115"/>
      <c r="I50" s="115"/>
      <c r="J50" s="115"/>
      <c r="K50" s="115"/>
      <c r="L50" s="115"/>
      <c r="M50" s="115"/>
      <c r="N50" s="115"/>
      <c r="O50" s="115"/>
      <c r="P50" s="115"/>
      <c r="Q50" s="115"/>
      <c r="R50" s="115"/>
      <c r="S50" s="115"/>
      <c r="T50" s="115"/>
      <c r="U50" s="115"/>
      <c r="V50" s="116"/>
      <c r="W50" s="115"/>
      <c r="X50" s="404"/>
      <c r="Y50" s="404"/>
      <c r="Z50" s="404"/>
      <c r="AA50" s="115"/>
      <c r="AB50" s="404"/>
      <c r="AC50" s="404"/>
      <c r="AD50" s="404"/>
      <c r="AE50" s="404"/>
      <c r="AF50" s="404"/>
      <c r="AG50" s="117"/>
      <c r="AH50" s="117"/>
      <c r="AI50" s="117"/>
      <c r="AJ50" s="404"/>
      <c r="AK50" s="404"/>
      <c r="AL50" s="117"/>
      <c r="AM50" s="117"/>
      <c r="AN50" s="117"/>
      <c r="AO50" s="117"/>
      <c r="AP50" s="117"/>
      <c r="AQ50" s="117"/>
      <c r="AR50" s="117"/>
      <c r="AS50" s="117"/>
      <c r="AT50" s="115"/>
      <c r="AU50" s="115"/>
      <c r="AV50" s="404"/>
      <c r="AW50" s="117"/>
      <c r="AX50" s="117"/>
      <c r="AY50" s="412"/>
      <c r="AZ50" s="118"/>
      <c r="BA50" s="118"/>
      <c r="BB50" s="118"/>
      <c r="BC50" s="412"/>
      <c r="BD50" s="110"/>
      <c r="BE50" s="110"/>
      <c r="BF50" s="110"/>
      <c r="BG50" s="110"/>
      <c r="BH50" s="110"/>
      <c r="BI50" s="110"/>
      <c r="BJ50" s="110"/>
      <c r="BK50" s="110"/>
      <c r="BL50" s="110"/>
      <c r="BM50" s="110"/>
      <c r="BN50" s="110"/>
      <c r="BO50" s="110"/>
      <c r="BP50" s="110"/>
      <c r="BQ50" s="110"/>
      <c r="BR50" s="110"/>
      <c r="BS50" s="110"/>
      <c r="BT50" s="110"/>
      <c r="BU50" s="110"/>
      <c r="BV50" s="110"/>
    </row>
    <row r="51" spans="1:74" ht="12.75" hidden="1" customHeight="1" x14ac:dyDescent="0.3">
      <c r="A51" s="115"/>
      <c r="B51" s="115"/>
      <c r="C51" s="115"/>
      <c r="D51" s="115"/>
      <c r="E51" s="115"/>
      <c r="F51" s="115"/>
      <c r="G51" s="115"/>
      <c r="H51" s="115"/>
      <c r="I51" s="115"/>
      <c r="J51" s="115"/>
      <c r="K51" s="115"/>
      <c r="L51" s="115"/>
      <c r="M51" s="115"/>
      <c r="N51" s="115"/>
      <c r="O51" s="115"/>
      <c r="P51" s="115"/>
      <c r="Q51" s="115"/>
      <c r="R51" s="115"/>
      <c r="S51" s="115"/>
      <c r="T51" s="115"/>
      <c r="U51" s="115"/>
      <c r="V51" s="116"/>
      <c r="W51" s="115"/>
      <c r="X51" s="404"/>
      <c r="Y51" s="404"/>
      <c r="Z51" s="404"/>
      <c r="AA51" s="115"/>
      <c r="AB51" s="404"/>
      <c r="AC51" s="404"/>
      <c r="AD51" s="404"/>
      <c r="AE51" s="404"/>
      <c r="AF51" s="404"/>
      <c r="AG51" s="117"/>
      <c r="AH51" s="117"/>
      <c r="AI51" s="117"/>
      <c r="AJ51" s="404"/>
      <c r="AK51" s="404"/>
      <c r="AL51" s="117"/>
      <c r="AM51" s="117"/>
      <c r="AN51" s="117"/>
      <c r="AO51" s="117"/>
      <c r="AP51" s="117"/>
      <c r="AQ51" s="117"/>
      <c r="AR51" s="117"/>
      <c r="AS51" s="117"/>
      <c r="AT51" s="115"/>
      <c r="AU51" s="115"/>
      <c r="AV51" s="404"/>
      <c r="AW51" s="117"/>
      <c r="AX51" s="117"/>
      <c r="AY51" s="412"/>
      <c r="AZ51" s="118"/>
      <c r="BA51" s="118"/>
      <c r="BB51" s="118"/>
      <c r="BC51" s="412"/>
      <c r="BD51" s="110"/>
      <c r="BE51" s="110"/>
      <c r="BF51" s="110"/>
      <c r="BG51" s="110"/>
      <c r="BH51" s="110"/>
      <c r="BI51" s="110"/>
      <c r="BJ51" s="110"/>
      <c r="BK51" s="110"/>
      <c r="BL51" s="110"/>
      <c r="BM51" s="110"/>
      <c r="BN51" s="110"/>
      <c r="BO51" s="110"/>
      <c r="BP51" s="110"/>
      <c r="BQ51" s="110"/>
      <c r="BR51" s="110"/>
      <c r="BS51" s="110"/>
      <c r="BT51" s="110"/>
      <c r="BU51" s="110"/>
      <c r="BV51" s="110"/>
    </row>
    <row r="52" spans="1:74" ht="12.75" hidden="1" customHeight="1" x14ac:dyDescent="0.3">
      <c r="A52" s="115"/>
      <c r="B52" s="115"/>
      <c r="C52" s="115"/>
      <c r="D52" s="115"/>
      <c r="E52" s="115"/>
      <c r="F52" s="115"/>
      <c r="G52" s="115"/>
      <c r="H52" s="115"/>
      <c r="I52" s="115"/>
      <c r="J52" s="115"/>
      <c r="K52" s="115"/>
      <c r="L52" s="115"/>
      <c r="M52" s="115"/>
      <c r="N52" s="115"/>
      <c r="O52" s="115"/>
      <c r="P52" s="115"/>
      <c r="Q52" s="115"/>
      <c r="R52" s="115"/>
      <c r="S52" s="115"/>
      <c r="T52" s="115"/>
      <c r="U52" s="115"/>
      <c r="V52" s="116"/>
      <c r="W52" s="115"/>
      <c r="X52" s="404"/>
      <c r="Y52" s="404"/>
      <c r="Z52" s="404"/>
      <c r="AA52" s="115"/>
      <c r="AB52" s="404"/>
      <c r="AC52" s="404"/>
      <c r="AD52" s="404"/>
      <c r="AE52" s="404"/>
      <c r="AF52" s="404"/>
      <c r="AG52" s="117"/>
      <c r="AH52" s="117"/>
      <c r="AI52" s="117"/>
      <c r="AJ52" s="404"/>
      <c r="AK52" s="404"/>
      <c r="AL52" s="117"/>
      <c r="AM52" s="117"/>
      <c r="AN52" s="117"/>
      <c r="AO52" s="117"/>
      <c r="AP52" s="117"/>
      <c r="AQ52" s="117"/>
      <c r="AR52" s="117"/>
      <c r="AS52" s="117"/>
      <c r="AT52" s="115"/>
      <c r="AU52" s="115"/>
      <c r="AV52" s="404"/>
      <c r="AW52" s="117"/>
      <c r="AX52" s="117"/>
      <c r="AY52" s="412"/>
      <c r="AZ52" s="118"/>
      <c r="BA52" s="118"/>
      <c r="BB52" s="118"/>
      <c r="BC52" s="412"/>
      <c r="BD52" s="110"/>
      <c r="BE52" s="110"/>
      <c r="BF52" s="110"/>
      <c r="BG52" s="110"/>
      <c r="BH52" s="110"/>
      <c r="BI52" s="110"/>
      <c r="BJ52" s="110"/>
      <c r="BK52" s="110"/>
      <c r="BL52" s="110"/>
      <c r="BM52" s="110"/>
      <c r="BN52" s="110"/>
      <c r="BO52" s="110"/>
      <c r="BP52" s="110"/>
      <c r="BQ52" s="110"/>
      <c r="BR52" s="110"/>
      <c r="BS52" s="110"/>
      <c r="BT52" s="110"/>
      <c r="BU52" s="110"/>
      <c r="BV52" s="110"/>
    </row>
    <row r="53" spans="1:74" ht="12.75" hidden="1" customHeight="1" x14ac:dyDescent="0.3">
      <c r="A53" s="115"/>
      <c r="B53" s="115"/>
      <c r="C53" s="115"/>
      <c r="D53" s="115"/>
      <c r="E53" s="115"/>
      <c r="F53" s="115"/>
      <c r="G53" s="115"/>
      <c r="H53" s="115"/>
      <c r="I53" s="115"/>
      <c r="J53" s="115"/>
      <c r="K53" s="115"/>
      <c r="L53" s="115"/>
      <c r="M53" s="115"/>
      <c r="N53" s="115"/>
      <c r="O53" s="115"/>
      <c r="P53" s="115"/>
      <c r="Q53" s="115"/>
      <c r="R53" s="115"/>
      <c r="S53" s="115"/>
      <c r="T53" s="115"/>
      <c r="U53" s="115"/>
      <c r="V53" s="116"/>
      <c r="W53" s="115"/>
      <c r="X53" s="404"/>
      <c r="Y53" s="404"/>
      <c r="Z53" s="404"/>
      <c r="AA53" s="115"/>
      <c r="AB53" s="404"/>
      <c r="AC53" s="404"/>
      <c r="AD53" s="404"/>
      <c r="AE53" s="404"/>
      <c r="AF53" s="404"/>
      <c r="AG53" s="117"/>
      <c r="AH53" s="117"/>
      <c r="AI53" s="117"/>
      <c r="AJ53" s="404"/>
      <c r="AK53" s="404"/>
      <c r="AL53" s="117"/>
      <c r="AM53" s="117"/>
      <c r="AN53" s="117"/>
      <c r="AO53" s="117"/>
      <c r="AP53" s="117"/>
      <c r="AQ53" s="117"/>
      <c r="AR53" s="117"/>
      <c r="AS53" s="117"/>
      <c r="AT53" s="115"/>
      <c r="AU53" s="115"/>
      <c r="AV53" s="404"/>
      <c r="AW53" s="117"/>
      <c r="AX53" s="117"/>
      <c r="AY53" s="412"/>
      <c r="AZ53" s="118"/>
      <c r="BA53" s="118"/>
      <c r="BB53" s="118"/>
      <c r="BC53" s="412"/>
      <c r="BD53" s="110"/>
      <c r="BE53" s="110"/>
      <c r="BF53" s="110"/>
      <c r="BG53" s="110"/>
      <c r="BH53" s="110"/>
      <c r="BI53" s="110"/>
      <c r="BJ53" s="110"/>
      <c r="BK53" s="110"/>
      <c r="BL53" s="110"/>
      <c r="BM53" s="110"/>
      <c r="BN53" s="110"/>
      <c r="BO53" s="110"/>
      <c r="BP53" s="110"/>
      <c r="BQ53" s="110"/>
      <c r="BR53" s="110"/>
      <c r="BS53" s="110"/>
      <c r="BT53" s="110"/>
      <c r="BU53" s="110"/>
      <c r="BV53" s="110"/>
    </row>
    <row r="54" spans="1:74" ht="12.75" hidden="1" customHeight="1" x14ac:dyDescent="0.3">
      <c r="A54" s="115"/>
      <c r="B54" s="115"/>
      <c r="C54" s="115"/>
      <c r="D54" s="115"/>
      <c r="E54" s="115"/>
      <c r="F54" s="115"/>
      <c r="G54" s="115"/>
      <c r="H54" s="115"/>
      <c r="I54" s="115"/>
      <c r="J54" s="115"/>
      <c r="K54" s="115"/>
      <c r="L54" s="115"/>
      <c r="M54" s="115"/>
      <c r="N54" s="115"/>
      <c r="O54" s="115"/>
      <c r="P54" s="115"/>
      <c r="Q54" s="115"/>
      <c r="R54" s="115"/>
      <c r="S54" s="115"/>
      <c r="T54" s="115"/>
      <c r="U54" s="115"/>
      <c r="V54" s="116"/>
      <c r="W54" s="115"/>
      <c r="X54" s="404"/>
      <c r="Y54" s="404"/>
      <c r="Z54" s="404"/>
      <c r="AA54" s="115"/>
      <c r="AB54" s="404"/>
      <c r="AC54" s="404"/>
      <c r="AD54" s="404"/>
      <c r="AE54" s="404"/>
      <c r="AF54" s="404"/>
      <c r="AG54" s="117"/>
      <c r="AH54" s="117"/>
      <c r="AI54" s="117"/>
      <c r="AJ54" s="404"/>
      <c r="AK54" s="404"/>
      <c r="AL54" s="117"/>
      <c r="AM54" s="117"/>
      <c r="AN54" s="117"/>
      <c r="AO54" s="117"/>
      <c r="AP54" s="117"/>
      <c r="AQ54" s="117"/>
      <c r="AR54" s="117"/>
      <c r="AS54" s="117"/>
      <c r="AT54" s="115"/>
      <c r="AU54" s="115"/>
      <c r="AV54" s="404"/>
      <c r="AW54" s="117"/>
      <c r="AX54" s="117"/>
      <c r="AY54" s="412"/>
      <c r="AZ54" s="118"/>
      <c r="BA54" s="118"/>
      <c r="BB54" s="118"/>
      <c r="BC54" s="412"/>
      <c r="BD54" s="110"/>
      <c r="BE54" s="110"/>
      <c r="BF54" s="110"/>
      <c r="BG54" s="110"/>
      <c r="BH54" s="110"/>
      <c r="BI54" s="110"/>
      <c r="BJ54" s="110"/>
      <c r="BK54" s="110"/>
      <c r="BL54" s="110"/>
      <c r="BM54" s="110"/>
      <c r="BN54" s="110"/>
      <c r="BO54" s="110"/>
      <c r="BP54" s="110"/>
      <c r="BQ54" s="110"/>
      <c r="BR54" s="110"/>
      <c r="BS54" s="110"/>
      <c r="BT54" s="110"/>
      <c r="BU54" s="110"/>
      <c r="BV54" s="110"/>
    </row>
    <row r="55" spans="1:74" ht="12.75" hidden="1" customHeight="1" x14ac:dyDescent="0.3">
      <c r="A55" s="115"/>
      <c r="B55" s="115"/>
      <c r="C55" s="115"/>
      <c r="D55" s="115"/>
      <c r="E55" s="115"/>
      <c r="F55" s="115"/>
      <c r="G55" s="115"/>
      <c r="H55" s="115"/>
      <c r="I55" s="115"/>
      <c r="J55" s="115"/>
      <c r="K55" s="115"/>
      <c r="L55" s="115"/>
      <c r="M55" s="115"/>
      <c r="N55" s="115"/>
      <c r="O55" s="115"/>
      <c r="P55" s="115"/>
      <c r="Q55" s="115"/>
      <c r="R55" s="115"/>
      <c r="S55" s="115"/>
      <c r="T55" s="115"/>
      <c r="U55" s="115"/>
      <c r="V55" s="116"/>
      <c r="W55" s="115"/>
      <c r="X55" s="404"/>
      <c r="Y55" s="404"/>
      <c r="Z55" s="404"/>
      <c r="AA55" s="115"/>
      <c r="AB55" s="404"/>
      <c r="AC55" s="404"/>
      <c r="AD55" s="404"/>
      <c r="AE55" s="404"/>
      <c r="AF55" s="404"/>
      <c r="AG55" s="117"/>
      <c r="AH55" s="117"/>
      <c r="AI55" s="117"/>
      <c r="AJ55" s="404"/>
      <c r="AK55" s="404"/>
      <c r="AL55" s="117"/>
      <c r="AM55" s="117"/>
      <c r="AN55" s="117"/>
      <c r="AO55" s="117"/>
      <c r="AP55" s="117"/>
      <c r="AQ55" s="117"/>
      <c r="AR55" s="117"/>
      <c r="AS55" s="117"/>
      <c r="AT55" s="115"/>
      <c r="AU55" s="115"/>
      <c r="AV55" s="404"/>
      <c r="AW55" s="117"/>
      <c r="AX55" s="117"/>
      <c r="AY55" s="412"/>
      <c r="AZ55" s="118"/>
      <c r="BA55" s="118"/>
      <c r="BB55" s="118"/>
      <c r="BC55" s="412"/>
      <c r="BD55" s="110"/>
      <c r="BE55" s="110"/>
      <c r="BF55" s="110"/>
      <c r="BG55" s="110"/>
      <c r="BH55" s="110"/>
      <c r="BI55" s="110"/>
      <c r="BJ55" s="110"/>
      <c r="BK55" s="110"/>
      <c r="BL55" s="110"/>
      <c r="BM55" s="110"/>
      <c r="BN55" s="110"/>
      <c r="BO55" s="110"/>
      <c r="BP55" s="110"/>
      <c r="BQ55" s="110"/>
      <c r="BR55" s="110"/>
      <c r="BS55" s="110"/>
      <c r="BT55" s="110"/>
      <c r="BU55" s="110"/>
      <c r="BV55" s="110"/>
    </row>
    <row r="56" spans="1:74" ht="12.75" hidden="1" customHeight="1" x14ac:dyDescent="0.3">
      <c r="A56" s="115"/>
      <c r="B56" s="115"/>
      <c r="C56" s="115"/>
      <c r="D56" s="115"/>
      <c r="E56" s="115"/>
      <c r="F56" s="115"/>
      <c r="G56" s="115"/>
      <c r="H56" s="115"/>
      <c r="I56" s="115"/>
      <c r="J56" s="115"/>
      <c r="K56" s="115"/>
      <c r="L56" s="115"/>
      <c r="M56" s="115"/>
      <c r="N56" s="115"/>
      <c r="O56" s="115"/>
      <c r="P56" s="115"/>
      <c r="Q56" s="115"/>
      <c r="R56" s="115"/>
      <c r="S56" s="115"/>
      <c r="T56" s="115"/>
      <c r="U56" s="115"/>
      <c r="V56" s="116"/>
      <c r="W56" s="115"/>
      <c r="X56" s="404"/>
      <c r="Y56" s="404"/>
      <c r="Z56" s="404"/>
      <c r="AA56" s="115"/>
      <c r="AB56" s="404"/>
      <c r="AC56" s="404"/>
      <c r="AD56" s="404"/>
      <c r="AE56" s="404"/>
      <c r="AF56" s="404"/>
      <c r="AG56" s="117"/>
      <c r="AH56" s="117"/>
      <c r="AI56" s="117"/>
      <c r="AJ56" s="404"/>
      <c r="AK56" s="404"/>
      <c r="AL56" s="117"/>
      <c r="AM56" s="117"/>
      <c r="AN56" s="117"/>
      <c r="AO56" s="117"/>
      <c r="AP56" s="117"/>
      <c r="AQ56" s="117"/>
      <c r="AR56" s="117"/>
      <c r="AS56" s="117"/>
      <c r="AT56" s="115"/>
      <c r="AU56" s="115"/>
      <c r="AV56" s="404"/>
      <c r="AW56" s="117"/>
      <c r="AX56" s="117"/>
      <c r="AY56" s="412"/>
      <c r="AZ56" s="118"/>
      <c r="BA56" s="118"/>
      <c r="BB56" s="118"/>
      <c r="BC56" s="412"/>
      <c r="BD56" s="110"/>
      <c r="BE56" s="110"/>
      <c r="BF56" s="110"/>
      <c r="BG56" s="110"/>
      <c r="BH56" s="110"/>
      <c r="BI56" s="110"/>
      <c r="BJ56" s="110"/>
      <c r="BK56" s="110"/>
      <c r="BL56" s="110"/>
      <c r="BM56" s="110"/>
      <c r="BN56" s="110"/>
      <c r="BO56" s="110"/>
      <c r="BP56" s="110"/>
      <c r="BQ56" s="110"/>
      <c r="BR56" s="110"/>
      <c r="BS56" s="110"/>
      <c r="BT56" s="110"/>
      <c r="BU56" s="110"/>
      <c r="BV56" s="110"/>
    </row>
    <row r="57" spans="1:74" ht="12.75" hidden="1" customHeight="1" x14ac:dyDescent="0.3">
      <c r="A57" s="115"/>
      <c r="B57" s="115"/>
      <c r="C57" s="115"/>
      <c r="D57" s="115"/>
      <c r="E57" s="115"/>
      <c r="F57" s="115"/>
      <c r="G57" s="115"/>
      <c r="H57" s="115"/>
      <c r="I57" s="115"/>
      <c r="J57" s="115"/>
      <c r="K57" s="115"/>
      <c r="L57" s="115"/>
      <c r="M57" s="115"/>
      <c r="N57" s="115"/>
      <c r="O57" s="115"/>
      <c r="P57" s="115"/>
      <c r="Q57" s="115"/>
      <c r="R57" s="115"/>
      <c r="S57" s="115"/>
      <c r="T57" s="115"/>
      <c r="U57" s="115"/>
      <c r="V57" s="116"/>
      <c r="W57" s="115"/>
      <c r="X57" s="404"/>
      <c r="Y57" s="404"/>
      <c r="Z57" s="404"/>
      <c r="AA57" s="115"/>
      <c r="AB57" s="404"/>
      <c r="AC57" s="404"/>
      <c r="AD57" s="404"/>
      <c r="AE57" s="404"/>
      <c r="AF57" s="404"/>
      <c r="AG57" s="117"/>
      <c r="AH57" s="117"/>
      <c r="AI57" s="117"/>
      <c r="AJ57" s="404"/>
      <c r="AK57" s="404"/>
      <c r="AL57" s="117"/>
      <c r="AM57" s="117"/>
      <c r="AN57" s="117"/>
      <c r="AO57" s="117"/>
      <c r="AP57" s="117"/>
      <c r="AQ57" s="117"/>
      <c r="AR57" s="117"/>
      <c r="AS57" s="117"/>
      <c r="AT57" s="115"/>
      <c r="AU57" s="115"/>
      <c r="AV57" s="404"/>
      <c r="AW57" s="117"/>
      <c r="AX57" s="117"/>
      <c r="AY57" s="412"/>
      <c r="AZ57" s="118"/>
      <c r="BA57" s="118"/>
      <c r="BB57" s="118"/>
      <c r="BC57" s="412"/>
      <c r="BD57" s="110"/>
      <c r="BE57" s="110"/>
      <c r="BF57" s="110"/>
      <c r="BG57" s="110"/>
      <c r="BH57" s="110"/>
      <c r="BI57" s="110"/>
      <c r="BJ57" s="110"/>
      <c r="BK57" s="110"/>
      <c r="BL57" s="110"/>
      <c r="BM57" s="110"/>
      <c r="BN57" s="110"/>
      <c r="BO57" s="110"/>
      <c r="BP57" s="110"/>
      <c r="BQ57" s="110"/>
      <c r="BR57" s="110"/>
      <c r="BS57" s="110"/>
      <c r="BT57" s="110"/>
      <c r="BU57" s="110"/>
      <c r="BV57" s="110"/>
    </row>
    <row r="58" spans="1:74" ht="12.75" hidden="1" customHeight="1" x14ac:dyDescent="0.3">
      <c r="A58" s="115"/>
      <c r="B58" s="115"/>
      <c r="C58" s="115"/>
      <c r="D58" s="115"/>
      <c r="E58" s="115"/>
      <c r="F58" s="115"/>
      <c r="G58" s="115"/>
      <c r="H58" s="115"/>
      <c r="I58" s="115"/>
      <c r="J58" s="115"/>
      <c r="K58" s="115"/>
      <c r="L58" s="115"/>
      <c r="M58" s="115"/>
      <c r="N58" s="115"/>
      <c r="O58" s="115"/>
      <c r="P58" s="115"/>
      <c r="Q58" s="115"/>
      <c r="R58" s="115"/>
      <c r="S58" s="115"/>
      <c r="T58" s="115"/>
      <c r="U58" s="115"/>
      <c r="V58" s="116"/>
      <c r="W58" s="115"/>
      <c r="X58" s="404"/>
      <c r="Y58" s="404"/>
      <c r="Z58" s="404"/>
      <c r="AA58" s="115"/>
      <c r="AB58" s="404"/>
      <c r="AC58" s="404"/>
      <c r="AD58" s="404"/>
      <c r="AE58" s="404"/>
      <c r="AF58" s="404"/>
      <c r="AG58" s="117"/>
      <c r="AH58" s="117"/>
      <c r="AI58" s="117"/>
      <c r="AJ58" s="404"/>
      <c r="AK58" s="404"/>
      <c r="AL58" s="117"/>
      <c r="AM58" s="117"/>
      <c r="AN58" s="117"/>
      <c r="AO58" s="117"/>
      <c r="AP58" s="117"/>
      <c r="AQ58" s="117"/>
      <c r="AR58" s="117"/>
      <c r="AS58" s="117"/>
      <c r="AT58" s="115"/>
      <c r="AU58" s="115"/>
      <c r="AV58" s="404"/>
      <c r="AW58" s="117"/>
      <c r="AX58" s="117"/>
      <c r="AY58" s="412"/>
      <c r="AZ58" s="118"/>
      <c r="BA58" s="118"/>
      <c r="BB58" s="118"/>
      <c r="BC58" s="412"/>
      <c r="BD58" s="110"/>
      <c r="BE58" s="110"/>
      <c r="BF58" s="110"/>
      <c r="BG58" s="110"/>
      <c r="BH58" s="110"/>
      <c r="BI58" s="110"/>
      <c r="BJ58" s="110"/>
      <c r="BK58" s="110"/>
      <c r="BL58" s="110"/>
      <c r="BM58" s="110"/>
      <c r="BN58" s="110"/>
      <c r="BO58" s="110"/>
      <c r="BP58" s="110"/>
      <c r="BQ58" s="110"/>
      <c r="BR58" s="110"/>
      <c r="BS58" s="110"/>
      <c r="BT58" s="110"/>
      <c r="BU58" s="110"/>
      <c r="BV58" s="110"/>
    </row>
    <row r="59" spans="1:74" ht="12.75" hidden="1" customHeight="1" x14ac:dyDescent="0.3">
      <c r="A59" s="115"/>
      <c r="B59" s="115"/>
      <c r="C59" s="115"/>
      <c r="D59" s="115"/>
      <c r="E59" s="115"/>
      <c r="F59" s="115"/>
      <c r="G59" s="115"/>
      <c r="H59" s="115"/>
      <c r="I59" s="115"/>
      <c r="J59" s="115"/>
      <c r="K59" s="115"/>
      <c r="L59" s="115"/>
      <c r="M59" s="115"/>
      <c r="N59" s="115"/>
      <c r="O59" s="115"/>
      <c r="P59" s="115"/>
      <c r="Q59" s="115"/>
      <c r="R59" s="115"/>
      <c r="S59" s="115"/>
      <c r="T59" s="115"/>
      <c r="U59" s="115"/>
      <c r="V59" s="116"/>
      <c r="W59" s="115"/>
      <c r="X59" s="404"/>
      <c r="Y59" s="404"/>
      <c r="Z59" s="404"/>
      <c r="AA59" s="115"/>
      <c r="AB59" s="404"/>
      <c r="AC59" s="404"/>
      <c r="AD59" s="404"/>
      <c r="AE59" s="404"/>
      <c r="AF59" s="404"/>
      <c r="AG59" s="117"/>
      <c r="AH59" s="117"/>
      <c r="AI59" s="117"/>
      <c r="AJ59" s="404"/>
      <c r="AK59" s="404"/>
      <c r="AL59" s="117"/>
      <c r="AM59" s="117"/>
      <c r="AN59" s="117"/>
      <c r="AO59" s="117"/>
      <c r="AP59" s="117"/>
      <c r="AQ59" s="117"/>
      <c r="AR59" s="117"/>
      <c r="AS59" s="117"/>
      <c r="AT59" s="115"/>
      <c r="AU59" s="115"/>
      <c r="AV59" s="404"/>
      <c r="AW59" s="117"/>
      <c r="AX59" s="117"/>
      <c r="AY59" s="412"/>
      <c r="AZ59" s="118"/>
      <c r="BA59" s="118"/>
      <c r="BB59" s="118"/>
      <c r="BC59" s="412"/>
      <c r="BD59" s="110"/>
      <c r="BE59" s="110"/>
      <c r="BF59" s="110"/>
      <c r="BG59" s="110"/>
      <c r="BH59" s="110"/>
      <c r="BI59" s="110"/>
      <c r="BJ59" s="110"/>
      <c r="BK59" s="110"/>
      <c r="BL59" s="110"/>
      <c r="BM59" s="110"/>
      <c r="BN59" s="110"/>
      <c r="BO59" s="110"/>
      <c r="BP59" s="110"/>
      <c r="BQ59" s="110"/>
      <c r="BR59" s="110"/>
      <c r="BS59" s="110"/>
      <c r="BT59" s="110"/>
      <c r="BU59" s="110"/>
      <c r="BV59" s="110"/>
    </row>
    <row r="60" spans="1:74" ht="12.75" hidden="1" customHeight="1" x14ac:dyDescent="0.3">
      <c r="A60" s="115"/>
      <c r="B60" s="115"/>
      <c r="C60" s="115"/>
      <c r="D60" s="115"/>
      <c r="E60" s="115"/>
      <c r="F60" s="115"/>
      <c r="G60" s="115"/>
      <c r="H60" s="115"/>
      <c r="I60" s="115"/>
      <c r="J60" s="115"/>
      <c r="K60" s="115"/>
      <c r="L60" s="115"/>
      <c r="M60" s="115"/>
      <c r="N60" s="115"/>
      <c r="O60" s="115"/>
      <c r="P60" s="115"/>
      <c r="Q60" s="115"/>
      <c r="R60" s="115"/>
      <c r="S60" s="115"/>
      <c r="T60" s="115"/>
      <c r="U60" s="115"/>
      <c r="V60" s="116"/>
      <c r="W60" s="115"/>
      <c r="X60" s="404"/>
      <c r="Y60" s="404"/>
      <c r="Z60" s="404"/>
      <c r="AA60" s="115"/>
      <c r="AB60" s="404"/>
      <c r="AC60" s="404"/>
      <c r="AD60" s="404"/>
      <c r="AE60" s="404"/>
      <c r="AF60" s="404"/>
      <c r="AG60" s="117"/>
      <c r="AH60" s="117"/>
      <c r="AI60" s="117"/>
      <c r="AJ60" s="404"/>
      <c r="AK60" s="404"/>
      <c r="AL60" s="117"/>
      <c r="AM60" s="117"/>
      <c r="AN60" s="117"/>
      <c r="AO60" s="117"/>
      <c r="AP60" s="117"/>
      <c r="AQ60" s="117"/>
      <c r="AR60" s="117"/>
      <c r="AS60" s="117"/>
      <c r="AT60" s="115"/>
      <c r="AU60" s="115"/>
      <c r="AV60" s="404"/>
      <c r="AW60" s="117"/>
      <c r="AX60" s="117"/>
      <c r="AY60" s="412"/>
      <c r="AZ60" s="118"/>
      <c r="BA60" s="118"/>
      <c r="BB60" s="118"/>
      <c r="BC60" s="412"/>
      <c r="BD60" s="110"/>
      <c r="BE60" s="110"/>
      <c r="BF60" s="110"/>
      <c r="BG60" s="110"/>
      <c r="BH60" s="110"/>
      <c r="BI60" s="110"/>
      <c r="BJ60" s="110"/>
      <c r="BK60" s="110"/>
      <c r="BL60" s="110"/>
      <c r="BM60" s="110"/>
      <c r="BN60" s="110"/>
      <c r="BO60" s="110"/>
      <c r="BP60" s="110"/>
      <c r="BQ60" s="110"/>
      <c r="BR60" s="110"/>
      <c r="BS60" s="110"/>
      <c r="BT60" s="110"/>
      <c r="BU60" s="110"/>
      <c r="BV60" s="110"/>
    </row>
    <row r="61" spans="1:74" ht="12.75" hidden="1" customHeight="1" x14ac:dyDescent="0.3">
      <c r="A61" s="115"/>
      <c r="B61" s="115"/>
      <c r="C61" s="115"/>
      <c r="D61" s="115"/>
      <c r="E61" s="115"/>
      <c r="F61" s="115"/>
      <c r="G61" s="115"/>
      <c r="H61" s="115"/>
      <c r="I61" s="115"/>
      <c r="J61" s="115"/>
      <c r="K61" s="115"/>
      <c r="L61" s="115"/>
      <c r="M61" s="115"/>
      <c r="N61" s="115"/>
      <c r="O61" s="115"/>
      <c r="P61" s="115"/>
      <c r="Q61" s="115"/>
      <c r="R61" s="115"/>
      <c r="S61" s="115"/>
      <c r="T61" s="115"/>
      <c r="U61" s="115"/>
      <c r="V61" s="116"/>
      <c r="W61" s="115"/>
      <c r="X61" s="404"/>
      <c r="Y61" s="404"/>
      <c r="Z61" s="404"/>
      <c r="AA61" s="115"/>
      <c r="AB61" s="404"/>
      <c r="AC61" s="404"/>
      <c r="AD61" s="404"/>
      <c r="AE61" s="404"/>
      <c r="AF61" s="404"/>
      <c r="AG61" s="117"/>
      <c r="AH61" s="117"/>
      <c r="AI61" s="117"/>
      <c r="AJ61" s="404"/>
      <c r="AK61" s="404"/>
      <c r="AL61" s="117"/>
      <c r="AM61" s="117"/>
      <c r="AN61" s="117"/>
      <c r="AO61" s="117"/>
      <c r="AP61" s="117"/>
      <c r="AQ61" s="117"/>
      <c r="AR61" s="117"/>
      <c r="AS61" s="117"/>
      <c r="AT61" s="115"/>
      <c r="AU61" s="115"/>
      <c r="AV61" s="404"/>
      <c r="AW61" s="117"/>
      <c r="AX61" s="117"/>
      <c r="AY61" s="412"/>
      <c r="AZ61" s="118"/>
      <c r="BA61" s="118"/>
      <c r="BB61" s="118"/>
      <c r="BC61" s="412"/>
      <c r="BD61" s="110"/>
      <c r="BE61" s="110"/>
      <c r="BF61" s="110"/>
      <c r="BG61" s="110"/>
      <c r="BH61" s="110"/>
      <c r="BI61" s="110"/>
      <c r="BJ61" s="110"/>
      <c r="BK61" s="110"/>
      <c r="BL61" s="110"/>
      <c r="BM61" s="110"/>
      <c r="BN61" s="110"/>
      <c r="BO61" s="110"/>
      <c r="BP61" s="110"/>
      <c r="BQ61" s="110"/>
      <c r="BR61" s="110"/>
      <c r="BS61" s="110"/>
      <c r="BT61" s="110"/>
      <c r="BU61" s="110"/>
      <c r="BV61" s="110"/>
    </row>
    <row r="62" spans="1:74" ht="12.75" hidden="1" customHeight="1" x14ac:dyDescent="0.3">
      <c r="A62" s="115"/>
      <c r="B62" s="115"/>
      <c r="C62" s="115"/>
      <c r="D62" s="115"/>
      <c r="E62" s="115"/>
      <c r="F62" s="115"/>
      <c r="G62" s="115"/>
      <c r="H62" s="115"/>
      <c r="I62" s="115"/>
      <c r="J62" s="115"/>
      <c r="K62" s="115"/>
      <c r="L62" s="115"/>
      <c r="M62" s="115"/>
      <c r="N62" s="115"/>
      <c r="O62" s="115"/>
      <c r="P62" s="115"/>
      <c r="Q62" s="115"/>
      <c r="R62" s="115"/>
      <c r="S62" s="115"/>
      <c r="T62" s="115"/>
      <c r="U62" s="115"/>
      <c r="V62" s="116"/>
      <c r="W62" s="115"/>
      <c r="X62" s="404"/>
      <c r="Y62" s="404"/>
      <c r="Z62" s="404"/>
      <c r="AA62" s="115"/>
      <c r="AB62" s="404"/>
      <c r="AC62" s="404"/>
      <c r="AD62" s="404"/>
      <c r="AE62" s="404"/>
      <c r="AF62" s="404"/>
      <c r="AG62" s="117"/>
      <c r="AH62" s="117"/>
      <c r="AI62" s="117"/>
      <c r="AJ62" s="404"/>
      <c r="AK62" s="404"/>
      <c r="AL62" s="117"/>
      <c r="AM62" s="117"/>
      <c r="AN62" s="117"/>
      <c r="AO62" s="117"/>
      <c r="AP62" s="117"/>
      <c r="AQ62" s="117"/>
      <c r="AR62" s="117"/>
      <c r="AS62" s="117"/>
      <c r="AT62" s="115"/>
      <c r="AU62" s="115"/>
      <c r="AV62" s="404"/>
      <c r="AW62" s="117"/>
      <c r="AX62" s="117"/>
      <c r="AY62" s="412"/>
      <c r="AZ62" s="118"/>
      <c r="BA62" s="118"/>
      <c r="BB62" s="118"/>
      <c r="BC62" s="412"/>
      <c r="BD62" s="110"/>
      <c r="BE62" s="110"/>
      <c r="BF62" s="110"/>
      <c r="BG62" s="110"/>
      <c r="BH62" s="110"/>
      <c r="BI62" s="110"/>
      <c r="BJ62" s="110"/>
      <c r="BK62" s="110"/>
      <c r="BL62" s="110"/>
      <c r="BM62" s="110"/>
      <c r="BN62" s="110"/>
      <c r="BO62" s="110"/>
      <c r="BP62" s="110"/>
      <c r="BQ62" s="110"/>
      <c r="BR62" s="110"/>
      <c r="BS62" s="110"/>
      <c r="BT62" s="110"/>
      <c r="BU62" s="110"/>
      <c r="BV62" s="110"/>
    </row>
    <row r="63" spans="1:74" ht="12.75" hidden="1" customHeight="1" x14ac:dyDescent="0.3">
      <c r="A63" s="115"/>
      <c r="B63" s="115"/>
      <c r="C63" s="115"/>
      <c r="D63" s="115"/>
      <c r="E63" s="115"/>
      <c r="F63" s="115"/>
      <c r="G63" s="115"/>
      <c r="H63" s="115"/>
      <c r="I63" s="115"/>
      <c r="J63" s="115"/>
      <c r="K63" s="115"/>
      <c r="L63" s="115"/>
      <c r="M63" s="115"/>
      <c r="N63" s="115"/>
      <c r="O63" s="115"/>
      <c r="P63" s="115"/>
      <c r="Q63" s="115"/>
      <c r="R63" s="115"/>
      <c r="S63" s="115"/>
      <c r="T63" s="115"/>
      <c r="U63" s="115"/>
      <c r="V63" s="116"/>
      <c r="W63" s="115"/>
      <c r="X63" s="404"/>
      <c r="Y63" s="404"/>
      <c r="Z63" s="404"/>
      <c r="AA63" s="115"/>
      <c r="AB63" s="404"/>
      <c r="AC63" s="404"/>
      <c r="AD63" s="404"/>
      <c r="AE63" s="404"/>
      <c r="AF63" s="404"/>
      <c r="AG63" s="117"/>
      <c r="AH63" s="117"/>
      <c r="AI63" s="117"/>
      <c r="AJ63" s="404"/>
      <c r="AK63" s="404"/>
      <c r="AL63" s="117"/>
      <c r="AM63" s="117"/>
      <c r="AN63" s="117"/>
      <c r="AO63" s="117"/>
      <c r="AP63" s="117"/>
      <c r="AQ63" s="117"/>
      <c r="AR63" s="117"/>
      <c r="AS63" s="117"/>
      <c r="AT63" s="115"/>
      <c r="AU63" s="115"/>
      <c r="AV63" s="404"/>
      <c r="AW63" s="117"/>
      <c r="AX63" s="117"/>
      <c r="AY63" s="412"/>
      <c r="AZ63" s="118"/>
      <c r="BA63" s="118"/>
      <c r="BB63" s="118"/>
      <c r="BC63" s="412"/>
      <c r="BD63" s="110"/>
      <c r="BE63" s="110"/>
      <c r="BF63" s="110"/>
      <c r="BG63" s="110"/>
      <c r="BH63" s="110"/>
      <c r="BI63" s="110"/>
      <c r="BJ63" s="110"/>
      <c r="BK63" s="110"/>
      <c r="BL63" s="110"/>
      <c r="BM63" s="110"/>
      <c r="BN63" s="110"/>
      <c r="BO63" s="110"/>
      <c r="BP63" s="110"/>
      <c r="BQ63" s="110"/>
      <c r="BR63" s="110"/>
      <c r="BS63" s="110"/>
      <c r="BT63" s="110"/>
      <c r="BU63" s="110"/>
      <c r="BV63" s="110"/>
    </row>
    <row r="64" spans="1:74" ht="12.75" hidden="1" customHeight="1" x14ac:dyDescent="0.3">
      <c r="A64" s="115"/>
      <c r="B64" s="115"/>
      <c r="C64" s="115"/>
      <c r="D64" s="115"/>
      <c r="E64" s="115"/>
      <c r="F64" s="115"/>
      <c r="G64" s="115"/>
      <c r="H64" s="115"/>
      <c r="I64" s="115"/>
      <c r="J64" s="115"/>
      <c r="K64" s="115"/>
      <c r="L64" s="115"/>
      <c r="M64" s="115"/>
      <c r="N64" s="115"/>
      <c r="O64" s="115"/>
      <c r="P64" s="115"/>
      <c r="Q64" s="115"/>
      <c r="R64" s="115"/>
      <c r="S64" s="115"/>
      <c r="T64" s="115"/>
      <c r="U64" s="115"/>
      <c r="V64" s="116"/>
      <c r="W64" s="115"/>
      <c r="X64" s="404"/>
      <c r="Y64" s="404"/>
      <c r="Z64" s="404"/>
      <c r="AA64" s="115"/>
      <c r="AB64" s="404"/>
      <c r="AC64" s="404"/>
      <c r="AD64" s="404"/>
      <c r="AE64" s="404"/>
      <c r="AF64" s="404"/>
      <c r="AG64" s="117"/>
      <c r="AH64" s="117"/>
      <c r="AI64" s="117"/>
      <c r="AJ64" s="404"/>
      <c r="AK64" s="404"/>
      <c r="AL64" s="117"/>
      <c r="AM64" s="117"/>
      <c r="AN64" s="117"/>
      <c r="AO64" s="117"/>
      <c r="AP64" s="117"/>
      <c r="AQ64" s="117"/>
      <c r="AR64" s="117"/>
      <c r="AS64" s="117"/>
      <c r="AT64" s="115"/>
      <c r="AU64" s="115"/>
      <c r="AV64" s="404"/>
      <c r="AW64" s="117"/>
      <c r="AX64" s="117"/>
      <c r="AY64" s="412"/>
      <c r="AZ64" s="118"/>
      <c r="BA64" s="118"/>
      <c r="BB64" s="118"/>
      <c r="BC64" s="412"/>
      <c r="BD64" s="110"/>
      <c r="BE64" s="110"/>
      <c r="BF64" s="110"/>
      <c r="BG64" s="110"/>
      <c r="BH64" s="110"/>
      <c r="BI64" s="110"/>
      <c r="BJ64" s="110"/>
      <c r="BK64" s="110"/>
      <c r="BL64" s="110"/>
      <c r="BM64" s="110"/>
      <c r="BN64" s="110"/>
      <c r="BO64" s="110"/>
      <c r="BP64" s="110"/>
      <c r="BQ64" s="110"/>
      <c r="BR64" s="110"/>
      <c r="BS64" s="110"/>
      <c r="BT64" s="110"/>
      <c r="BU64" s="110"/>
      <c r="BV64" s="110"/>
    </row>
    <row r="65" spans="1:74" ht="12.75" hidden="1" customHeight="1" x14ac:dyDescent="0.3">
      <c r="A65" s="115"/>
      <c r="B65" s="115"/>
      <c r="C65" s="115"/>
      <c r="D65" s="115"/>
      <c r="E65" s="115"/>
      <c r="F65" s="115"/>
      <c r="G65" s="115"/>
      <c r="H65" s="115"/>
      <c r="I65" s="115"/>
      <c r="J65" s="115"/>
      <c r="K65" s="115"/>
      <c r="L65" s="115"/>
      <c r="M65" s="115"/>
      <c r="N65" s="115"/>
      <c r="O65" s="115"/>
      <c r="P65" s="115"/>
      <c r="Q65" s="115"/>
      <c r="R65" s="115"/>
      <c r="S65" s="115"/>
      <c r="T65" s="115"/>
      <c r="U65" s="115"/>
      <c r="V65" s="116"/>
      <c r="W65" s="115"/>
      <c r="X65" s="404"/>
      <c r="Y65" s="404"/>
      <c r="Z65" s="404"/>
      <c r="AA65" s="115"/>
      <c r="AB65" s="404"/>
      <c r="AC65" s="404"/>
      <c r="AD65" s="404"/>
      <c r="AE65" s="404"/>
      <c r="AF65" s="404"/>
      <c r="AG65" s="117"/>
      <c r="AH65" s="117"/>
      <c r="AI65" s="117"/>
      <c r="AJ65" s="404"/>
      <c r="AK65" s="404"/>
      <c r="AL65" s="117"/>
      <c r="AM65" s="117"/>
      <c r="AN65" s="117"/>
      <c r="AO65" s="117"/>
      <c r="AP65" s="117"/>
      <c r="AQ65" s="117"/>
      <c r="AR65" s="117"/>
      <c r="AS65" s="117"/>
      <c r="AT65" s="115"/>
      <c r="AU65" s="115"/>
      <c r="AV65" s="404"/>
      <c r="AW65" s="117"/>
      <c r="AX65" s="117"/>
      <c r="AY65" s="412"/>
      <c r="AZ65" s="118"/>
      <c r="BA65" s="118"/>
      <c r="BB65" s="118"/>
      <c r="BC65" s="412"/>
      <c r="BD65" s="110"/>
      <c r="BE65" s="110"/>
      <c r="BF65" s="110"/>
      <c r="BG65" s="110"/>
      <c r="BH65" s="110"/>
      <c r="BI65" s="110"/>
      <c r="BJ65" s="110"/>
      <c r="BK65" s="110"/>
      <c r="BL65" s="110"/>
      <c r="BM65" s="110"/>
      <c r="BN65" s="110"/>
      <c r="BO65" s="110"/>
      <c r="BP65" s="110"/>
      <c r="BQ65" s="110"/>
      <c r="BR65" s="110"/>
      <c r="BS65" s="110"/>
      <c r="BT65" s="110"/>
      <c r="BU65" s="110"/>
      <c r="BV65" s="110"/>
    </row>
    <row r="66" spans="1:74" ht="12.75" hidden="1" customHeight="1" x14ac:dyDescent="0.3">
      <c r="A66" s="115"/>
      <c r="B66" s="115"/>
      <c r="C66" s="115"/>
      <c r="D66" s="115"/>
      <c r="E66" s="115"/>
      <c r="F66" s="115"/>
      <c r="G66" s="115"/>
      <c r="H66" s="115"/>
      <c r="I66" s="115"/>
      <c r="J66" s="115"/>
      <c r="K66" s="115"/>
      <c r="L66" s="115"/>
      <c r="M66" s="115"/>
      <c r="N66" s="115"/>
      <c r="O66" s="115"/>
      <c r="P66" s="115"/>
      <c r="Q66" s="115"/>
      <c r="R66" s="115"/>
      <c r="S66" s="115"/>
      <c r="T66" s="115"/>
      <c r="U66" s="115"/>
      <c r="V66" s="116"/>
      <c r="W66" s="115"/>
      <c r="X66" s="404"/>
      <c r="Y66" s="404"/>
      <c r="Z66" s="404"/>
      <c r="AA66" s="115"/>
      <c r="AB66" s="404"/>
      <c r="AC66" s="404"/>
      <c r="AD66" s="404"/>
      <c r="AE66" s="404"/>
      <c r="AF66" s="404"/>
      <c r="AG66" s="117"/>
      <c r="AH66" s="117"/>
      <c r="AI66" s="117"/>
      <c r="AJ66" s="404"/>
      <c r="AK66" s="404"/>
      <c r="AL66" s="117"/>
      <c r="AM66" s="117"/>
      <c r="AN66" s="117"/>
      <c r="AO66" s="117"/>
      <c r="AP66" s="117"/>
      <c r="AQ66" s="117"/>
      <c r="AR66" s="117"/>
      <c r="AS66" s="117"/>
      <c r="AT66" s="115"/>
      <c r="AU66" s="115"/>
      <c r="AV66" s="404"/>
      <c r="AW66" s="117"/>
      <c r="AX66" s="117"/>
      <c r="AY66" s="412"/>
      <c r="AZ66" s="118"/>
      <c r="BA66" s="118"/>
      <c r="BB66" s="118"/>
      <c r="BC66" s="412"/>
      <c r="BD66" s="110"/>
      <c r="BE66" s="110"/>
      <c r="BF66" s="110"/>
      <c r="BG66" s="110"/>
      <c r="BH66" s="110"/>
      <c r="BI66" s="110"/>
      <c r="BJ66" s="110"/>
      <c r="BK66" s="110"/>
      <c r="BL66" s="110"/>
      <c r="BM66" s="110"/>
      <c r="BN66" s="110"/>
      <c r="BO66" s="110"/>
      <c r="BP66" s="110"/>
      <c r="BQ66" s="110"/>
      <c r="BR66" s="110"/>
      <c r="BS66" s="110"/>
      <c r="BT66" s="110"/>
      <c r="BU66" s="110"/>
      <c r="BV66" s="110"/>
    </row>
    <row r="67" spans="1:74" ht="12.75" hidden="1" customHeight="1" x14ac:dyDescent="0.3">
      <c r="A67" s="115"/>
      <c r="B67" s="115"/>
      <c r="C67" s="115"/>
      <c r="D67" s="115"/>
      <c r="E67" s="115"/>
      <c r="F67" s="115"/>
      <c r="G67" s="115"/>
      <c r="H67" s="115"/>
      <c r="I67" s="115"/>
      <c r="J67" s="115"/>
      <c r="K67" s="115"/>
      <c r="L67" s="115"/>
      <c r="M67" s="115"/>
      <c r="N67" s="115"/>
      <c r="O67" s="115"/>
      <c r="P67" s="115"/>
      <c r="Q67" s="115"/>
      <c r="R67" s="115"/>
      <c r="S67" s="115"/>
      <c r="T67" s="115"/>
      <c r="U67" s="115"/>
      <c r="V67" s="116"/>
      <c r="W67" s="115"/>
      <c r="X67" s="404"/>
      <c r="Y67" s="404"/>
      <c r="Z67" s="404"/>
      <c r="AA67" s="115"/>
      <c r="AB67" s="404"/>
      <c r="AC67" s="404"/>
      <c r="AD67" s="404"/>
      <c r="AE67" s="404"/>
      <c r="AF67" s="404"/>
      <c r="AG67" s="117"/>
      <c r="AH67" s="117"/>
      <c r="AI67" s="117"/>
      <c r="AJ67" s="404"/>
      <c r="AK67" s="404"/>
      <c r="AL67" s="117"/>
      <c r="AM67" s="117"/>
      <c r="AN67" s="117"/>
      <c r="AO67" s="117"/>
      <c r="AP67" s="117"/>
      <c r="AQ67" s="117"/>
      <c r="AR67" s="117"/>
      <c r="AS67" s="117"/>
      <c r="AT67" s="115"/>
      <c r="AU67" s="115"/>
      <c r="AV67" s="404"/>
      <c r="AW67" s="117"/>
      <c r="AX67" s="117"/>
      <c r="AY67" s="412"/>
      <c r="AZ67" s="118"/>
      <c r="BA67" s="118"/>
      <c r="BB67" s="118"/>
      <c r="BC67" s="412"/>
      <c r="BD67" s="110"/>
      <c r="BE67" s="110"/>
      <c r="BF67" s="110"/>
      <c r="BG67" s="110"/>
      <c r="BH67" s="110"/>
      <c r="BI67" s="110"/>
      <c r="BJ67" s="110"/>
      <c r="BK67" s="110"/>
      <c r="BL67" s="110"/>
      <c r="BM67" s="110"/>
      <c r="BN67" s="110"/>
      <c r="BO67" s="110"/>
      <c r="BP67" s="110"/>
      <c r="BQ67" s="110"/>
      <c r="BR67" s="110"/>
      <c r="BS67" s="110"/>
      <c r="BT67" s="110"/>
      <c r="BU67" s="110"/>
      <c r="BV67" s="110"/>
    </row>
    <row r="68" spans="1:74" ht="12.75" hidden="1" customHeight="1" x14ac:dyDescent="0.3">
      <c r="A68" s="115"/>
      <c r="B68" s="115"/>
      <c r="C68" s="115"/>
      <c r="D68" s="115"/>
      <c r="E68" s="115"/>
      <c r="F68" s="115"/>
      <c r="G68" s="115"/>
      <c r="H68" s="115"/>
      <c r="I68" s="115"/>
      <c r="J68" s="115"/>
      <c r="K68" s="115"/>
      <c r="L68" s="115"/>
      <c r="M68" s="115"/>
      <c r="N68" s="115"/>
      <c r="O68" s="115"/>
      <c r="P68" s="115"/>
      <c r="Q68" s="115"/>
      <c r="R68" s="115"/>
      <c r="S68" s="115"/>
      <c r="T68" s="115"/>
      <c r="U68" s="115"/>
      <c r="V68" s="116"/>
      <c r="W68" s="115"/>
      <c r="X68" s="404"/>
      <c r="Y68" s="404"/>
      <c r="Z68" s="404"/>
      <c r="AA68" s="115"/>
      <c r="AB68" s="404"/>
      <c r="AC68" s="404"/>
      <c r="AD68" s="404"/>
      <c r="AE68" s="404"/>
      <c r="AF68" s="404"/>
      <c r="AG68" s="117"/>
      <c r="AH68" s="117"/>
      <c r="AI68" s="117"/>
      <c r="AJ68" s="404"/>
      <c r="AK68" s="404"/>
      <c r="AL68" s="117"/>
      <c r="AM68" s="117"/>
      <c r="AN68" s="117"/>
      <c r="AO68" s="117"/>
      <c r="AP68" s="117"/>
      <c r="AQ68" s="117"/>
      <c r="AR68" s="117"/>
      <c r="AS68" s="117"/>
      <c r="AT68" s="115"/>
      <c r="AU68" s="115"/>
      <c r="AV68" s="404"/>
      <c r="AW68" s="117"/>
      <c r="AX68" s="117"/>
      <c r="AY68" s="412"/>
      <c r="AZ68" s="118"/>
      <c r="BA68" s="118"/>
      <c r="BB68" s="118"/>
      <c r="BC68" s="412"/>
      <c r="BD68" s="110"/>
      <c r="BE68" s="110"/>
      <c r="BF68" s="110"/>
      <c r="BG68" s="110"/>
      <c r="BH68" s="110"/>
      <c r="BI68" s="110"/>
      <c r="BJ68" s="110"/>
      <c r="BK68" s="110"/>
      <c r="BL68" s="110"/>
      <c r="BM68" s="110"/>
      <c r="BN68" s="110"/>
      <c r="BO68" s="110"/>
      <c r="BP68" s="110"/>
      <c r="BQ68" s="110"/>
      <c r="BR68" s="110"/>
      <c r="BS68" s="110"/>
      <c r="BT68" s="110"/>
      <c r="BU68" s="110"/>
      <c r="BV68" s="110"/>
    </row>
    <row r="69" spans="1:74" ht="12.75" hidden="1" customHeight="1" x14ac:dyDescent="0.3">
      <c r="A69" s="115"/>
      <c r="B69" s="115"/>
      <c r="C69" s="115"/>
      <c r="D69" s="115"/>
      <c r="E69" s="115"/>
      <c r="F69" s="115"/>
      <c r="G69" s="115"/>
      <c r="H69" s="115"/>
      <c r="I69" s="115"/>
      <c r="J69" s="115"/>
      <c r="K69" s="115"/>
      <c r="L69" s="115"/>
      <c r="M69" s="115"/>
      <c r="N69" s="115"/>
      <c r="O69" s="115"/>
      <c r="P69" s="115"/>
      <c r="Q69" s="115"/>
      <c r="R69" s="115"/>
      <c r="S69" s="115"/>
      <c r="T69" s="115"/>
      <c r="U69" s="115"/>
      <c r="V69" s="116"/>
      <c r="W69" s="115"/>
      <c r="X69" s="404"/>
      <c r="Y69" s="404"/>
      <c r="Z69" s="404"/>
      <c r="AA69" s="115"/>
      <c r="AB69" s="404"/>
      <c r="AC69" s="404"/>
      <c r="AD69" s="404"/>
      <c r="AE69" s="404"/>
      <c r="AF69" s="404"/>
      <c r="AG69" s="117"/>
      <c r="AH69" s="117"/>
      <c r="AI69" s="117"/>
      <c r="AJ69" s="404"/>
      <c r="AK69" s="404"/>
      <c r="AL69" s="117"/>
      <c r="AM69" s="117"/>
      <c r="AN69" s="117"/>
      <c r="AO69" s="117"/>
      <c r="AP69" s="117"/>
      <c r="AQ69" s="117"/>
      <c r="AR69" s="117"/>
      <c r="AS69" s="117"/>
      <c r="AT69" s="115"/>
      <c r="AU69" s="115"/>
      <c r="AV69" s="404"/>
      <c r="AW69" s="117"/>
      <c r="AX69" s="117"/>
      <c r="AY69" s="412"/>
      <c r="AZ69" s="118"/>
      <c r="BA69" s="118"/>
      <c r="BB69" s="118"/>
      <c r="BC69" s="412"/>
      <c r="BD69" s="110"/>
      <c r="BE69" s="110"/>
      <c r="BF69" s="110"/>
      <c r="BG69" s="110"/>
      <c r="BH69" s="110"/>
      <c r="BI69" s="110"/>
      <c r="BJ69" s="110"/>
      <c r="BK69" s="110"/>
      <c r="BL69" s="110"/>
      <c r="BM69" s="110"/>
      <c r="BN69" s="110"/>
      <c r="BO69" s="110"/>
      <c r="BP69" s="110"/>
      <c r="BQ69" s="110"/>
      <c r="BR69" s="110"/>
      <c r="BS69" s="110"/>
      <c r="BT69" s="110"/>
      <c r="BU69" s="110"/>
      <c r="BV69" s="110"/>
    </row>
    <row r="70" spans="1:74" ht="12.75" hidden="1" customHeight="1" x14ac:dyDescent="0.3">
      <c r="A70" s="115"/>
      <c r="B70" s="115"/>
      <c r="C70" s="115"/>
      <c r="D70" s="115"/>
      <c r="E70" s="115"/>
      <c r="F70" s="115"/>
      <c r="G70" s="115"/>
      <c r="H70" s="115"/>
      <c r="I70" s="115"/>
      <c r="J70" s="115"/>
      <c r="K70" s="115"/>
      <c r="L70" s="115"/>
      <c r="M70" s="115"/>
      <c r="N70" s="115"/>
      <c r="O70" s="115"/>
      <c r="P70" s="115"/>
      <c r="Q70" s="115"/>
      <c r="R70" s="115"/>
      <c r="S70" s="115"/>
      <c r="T70" s="115"/>
      <c r="U70" s="115"/>
      <c r="V70" s="116"/>
      <c r="W70" s="115"/>
      <c r="X70" s="404"/>
      <c r="Y70" s="404"/>
      <c r="Z70" s="404"/>
      <c r="AA70" s="115"/>
      <c r="AB70" s="404"/>
      <c r="AC70" s="404"/>
      <c r="AD70" s="404"/>
      <c r="AE70" s="404"/>
      <c r="AF70" s="404"/>
      <c r="AG70" s="117"/>
      <c r="AH70" s="117"/>
      <c r="AI70" s="117"/>
      <c r="AJ70" s="404"/>
      <c r="AK70" s="404"/>
      <c r="AL70" s="117"/>
      <c r="AM70" s="117"/>
      <c r="AN70" s="117"/>
      <c r="AO70" s="117"/>
      <c r="AP70" s="117"/>
      <c r="AQ70" s="117"/>
      <c r="AR70" s="117"/>
      <c r="AS70" s="117"/>
      <c r="AT70" s="115"/>
      <c r="AU70" s="115"/>
      <c r="AV70" s="404"/>
      <c r="AW70" s="117"/>
      <c r="AX70" s="117"/>
      <c r="AY70" s="412"/>
      <c r="AZ70" s="118"/>
      <c r="BA70" s="118"/>
      <c r="BB70" s="118"/>
      <c r="BC70" s="412"/>
      <c r="BD70" s="110"/>
      <c r="BE70" s="110"/>
      <c r="BF70" s="110"/>
      <c r="BG70" s="110"/>
      <c r="BH70" s="110"/>
      <c r="BI70" s="110"/>
      <c r="BJ70" s="110"/>
      <c r="BK70" s="110"/>
      <c r="BL70" s="110"/>
      <c r="BM70" s="110"/>
      <c r="BN70" s="110"/>
      <c r="BO70" s="110"/>
      <c r="BP70" s="110"/>
      <c r="BQ70" s="110"/>
      <c r="BR70" s="110"/>
      <c r="BS70" s="110"/>
      <c r="BT70" s="110"/>
      <c r="BU70" s="110"/>
      <c r="BV70" s="110"/>
    </row>
    <row r="71" spans="1:74" ht="12.75" hidden="1" customHeight="1" x14ac:dyDescent="0.3">
      <c r="A71" s="115"/>
      <c r="B71" s="115"/>
      <c r="C71" s="115"/>
      <c r="D71" s="115"/>
      <c r="E71" s="115"/>
      <c r="F71" s="115"/>
      <c r="G71" s="115"/>
      <c r="H71" s="115"/>
      <c r="I71" s="115"/>
      <c r="J71" s="115"/>
      <c r="K71" s="115"/>
      <c r="L71" s="115"/>
      <c r="M71" s="115"/>
      <c r="N71" s="115"/>
      <c r="O71" s="115"/>
      <c r="P71" s="115"/>
      <c r="Q71" s="115"/>
      <c r="R71" s="115"/>
      <c r="S71" s="115"/>
      <c r="T71" s="115"/>
      <c r="U71" s="115"/>
      <c r="V71" s="116"/>
      <c r="W71" s="115"/>
      <c r="X71" s="404"/>
      <c r="Y71" s="404"/>
      <c r="Z71" s="404"/>
      <c r="AA71" s="115"/>
      <c r="AB71" s="404"/>
      <c r="AC71" s="404"/>
      <c r="AD71" s="404"/>
      <c r="AE71" s="404"/>
      <c r="AF71" s="404"/>
      <c r="AG71" s="117"/>
      <c r="AH71" s="117"/>
      <c r="AI71" s="117"/>
      <c r="AJ71" s="404"/>
      <c r="AK71" s="404"/>
      <c r="AL71" s="117"/>
      <c r="AM71" s="117"/>
      <c r="AN71" s="117"/>
      <c r="AO71" s="117"/>
      <c r="AP71" s="117"/>
      <c r="AQ71" s="117"/>
      <c r="AR71" s="117"/>
      <c r="AS71" s="117"/>
      <c r="AT71" s="115"/>
      <c r="AU71" s="115"/>
      <c r="AV71" s="404"/>
      <c r="AW71" s="117"/>
      <c r="AX71" s="117"/>
      <c r="AY71" s="412"/>
      <c r="AZ71" s="118"/>
      <c r="BA71" s="118"/>
      <c r="BB71" s="118"/>
      <c r="BC71" s="412"/>
      <c r="BD71" s="110"/>
      <c r="BE71" s="110"/>
      <c r="BF71" s="110"/>
      <c r="BG71" s="110"/>
      <c r="BH71" s="110"/>
      <c r="BI71" s="110"/>
      <c r="BJ71" s="110"/>
      <c r="BK71" s="110"/>
      <c r="BL71" s="110"/>
      <c r="BM71" s="110"/>
      <c r="BN71" s="110"/>
      <c r="BO71" s="110"/>
      <c r="BP71" s="110"/>
      <c r="BQ71" s="110"/>
      <c r="BR71" s="110"/>
      <c r="BS71" s="110"/>
      <c r="BT71" s="110"/>
      <c r="BU71" s="110"/>
      <c r="BV71" s="110"/>
    </row>
    <row r="72" spans="1:74" ht="12.75" hidden="1" customHeight="1" x14ac:dyDescent="0.3">
      <c r="A72" s="115"/>
      <c r="B72" s="115"/>
      <c r="C72" s="115"/>
      <c r="D72" s="115"/>
      <c r="E72" s="115"/>
      <c r="F72" s="115"/>
      <c r="G72" s="115"/>
      <c r="H72" s="115"/>
      <c r="I72" s="115"/>
      <c r="J72" s="115"/>
      <c r="K72" s="115"/>
      <c r="L72" s="115"/>
      <c r="M72" s="115"/>
      <c r="N72" s="115"/>
      <c r="O72" s="115"/>
      <c r="P72" s="115"/>
      <c r="Q72" s="115"/>
      <c r="R72" s="115"/>
      <c r="S72" s="115"/>
      <c r="T72" s="115"/>
      <c r="U72" s="115"/>
      <c r="V72" s="116"/>
      <c r="W72" s="115"/>
      <c r="X72" s="404"/>
      <c r="Y72" s="404"/>
      <c r="Z72" s="404"/>
      <c r="AA72" s="115"/>
      <c r="AB72" s="404"/>
      <c r="AC72" s="404"/>
      <c r="AD72" s="404"/>
      <c r="AE72" s="404"/>
      <c r="AF72" s="404"/>
      <c r="AG72" s="117"/>
      <c r="AH72" s="117"/>
      <c r="AI72" s="117"/>
      <c r="AJ72" s="404"/>
      <c r="AK72" s="404"/>
      <c r="AL72" s="117"/>
      <c r="AM72" s="117"/>
      <c r="AN72" s="117"/>
      <c r="AO72" s="117"/>
      <c r="AP72" s="117"/>
      <c r="AQ72" s="117"/>
      <c r="AR72" s="117"/>
      <c r="AS72" s="117"/>
      <c r="AT72" s="115"/>
      <c r="AU72" s="115"/>
      <c r="AV72" s="404"/>
      <c r="AW72" s="117"/>
      <c r="AX72" s="117"/>
      <c r="AY72" s="412"/>
      <c r="AZ72" s="118"/>
      <c r="BA72" s="118"/>
      <c r="BB72" s="118"/>
      <c r="BC72" s="412"/>
      <c r="BD72" s="110"/>
      <c r="BE72" s="110"/>
      <c r="BF72" s="110"/>
      <c r="BG72" s="110"/>
      <c r="BH72" s="110"/>
      <c r="BI72" s="110"/>
      <c r="BJ72" s="110"/>
      <c r="BK72" s="110"/>
      <c r="BL72" s="110"/>
      <c r="BM72" s="110"/>
      <c r="BN72" s="110"/>
      <c r="BO72" s="110"/>
      <c r="BP72" s="110"/>
      <c r="BQ72" s="110"/>
      <c r="BR72" s="110"/>
      <c r="BS72" s="110"/>
      <c r="BT72" s="110"/>
      <c r="BU72" s="110"/>
      <c r="BV72" s="110"/>
    </row>
    <row r="73" spans="1:74" ht="12.75" hidden="1" customHeight="1" x14ac:dyDescent="0.3">
      <c r="A73" s="115"/>
      <c r="B73" s="115"/>
      <c r="C73" s="115"/>
      <c r="D73" s="115"/>
      <c r="E73" s="115"/>
      <c r="F73" s="115"/>
      <c r="G73" s="115"/>
      <c r="H73" s="115"/>
      <c r="I73" s="115"/>
      <c r="J73" s="115"/>
      <c r="K73" s="115"/>
      <c r="L73" s="115"/>
      <c r="M73" s="115"/>
      <c r="N73" s="115"/>
      <c r="O73" s="115"/>
      <c r="P73" s="115"/>
      <c r="Q73" s="115"/>
      <c r="R73" s="115"/>
      <c r="S73" s="115"/>
      <c r="T73" s="115"/>
      <c r="U73" s="115"/>
      <c r="V73" s="116"/>
      <c r="W73" s="115"/>
      <c r="X73" s="404"/>
      <c r="Y73" s="404"/>
      <c r="Z73" s="404"/>
      <c r="AA73" s="115"/>
      <c r="AB73" s="404"/>
      <c r="AC73" s="404"/>
      <c r="AD73" s="404"/>
      <c r="AE73" s="404"/>
      <c r="AF73" s="404"/>
      <c r="AG73" s="117"/>
      <c r="AH73" s="117"/>
      <c r="AI73" s="117"/>
      <c r="AJ73" s="404"/>
      <c r="AK73" s="404"/>
      <c r="AL73" s="117"/>
      <c r="AM73" s="117"/>
      <c r="AN73" s="117"/>
      <c r="AO73" s="117"/>
      <c r="AP73" s="117"/>
      <c r="AQ73" s="117"/>
      <c r="AR73" s="117"/>
      <c r="AS73" s="117"/>
      <c r="AT73" s="115"/>
      <c r="AU73" s="115"/>
      <c r="AV73" s="404"/>
      <c r="AW73" s="117"/>
      <c r="AX73" s="117"/>
      <c r="AY73" s="412"/>
      <c r="AZ73" s="118"/>
      <c r="BA73" s="118"/>
      <c r="BB73" s="118"/>
      <c r="BC73" s="412"/>
      <c r="BD73" s="110"/>
      <c r="BE73" s="110"/>
      <c r="BF73" s="110"/>
      <c r="BG73" s="110"/>
      <c r="BH73" s="110"/>
      <c r="BI73" s="110"/>
      <c r="BJ73" s="110"/>
      <c r="BK73" s="110"/>
      <c r="BL73" s="110"/>
      <c r="BM73" s="110"/>
      <c r="BN73" s="110"/>
      <c r="BO73" s="110"/>
      <c r="BP73" s="110"/>
      <c r="BQ73" s="110"/>
      <c r="BR73" s="110"/>
      <c r="BS73" s="110"/>
      <c r="BT73" s="110"/>
      <c r="BU73" s="110"/>
      <c r="BV73" s="110"/>
    </row>
    <row r="74" spans="1:74" ht="12.75" hidden="1" customHeight="1" x14ac:dyDescent="0.3">
      <c r="A74" s="115"/>
      <c r="B74" s="115"/>
      <c r="C74" s="115"/>
      <c r="D74" s="115"/>
      <c r="E74" s="115"/>
      <c r="F74" s="115"/>
      <c r="G74" s="115"/>
      <c r="H74" s="115"/>
      <c r="I74" s="115"/>
      <c r="J74" s="115"/>
      <c r="K74" s="115"/>
      <c r="L74" s="115"/>
      <c r="M74" s="115"/>
      <c r="N74" s="115"/>
      <c r="O74" s="115"/>
      <c r="P74" s="115"/>
      <c r="Q74" s="115"/>
      <c r="R74" s="115"/>
      <c r="S74" s="115"/>
      <c r="T74" s="115"/>
      <c r="U74" s="115"/>
      <c r="V74" s="116"/>
      <c r="W74" s="115"/>
      <c r="X74" s="404"/>
      <c r="Y74" s="404"/>
      <c r="Z74" s="404"/>
      <c r="AA74" s="115"/>
      <c r="AB74" s="404"/>
      <c r="AC74" s="404"/>
      <c r="AD74" s="404"/>
      <c r="AE74" s="404"/>
      <c r="AF74" s="404"/>
      <c r="AG74" s="117"/>
      <c r="AH74" s="117"/>
      <c r="AI74" s="117"/>
      <c r="AJ74" s="404"/>
      <c r="AK74" s="404"/>
      <c r="AL74" s="117"/>
      <c r="AM74" s="117"/>
      <c r="AN74" s="117"/>
      <c r="AO74" s="117"/>
      <c r="AP74" s="117"/>
      <c r="AQ74" s="117"/>
      <c r="AR74" s="117"/>
      <c r="AS74" s="117"/>
      <c r="AT74" s="115"/>
      <c r="AU74" s="115"/>
      <c r="AV74" s="404"/>
      <c r="AW74" s="117"/>
      <c r="AX74" s="117"/>
      <c r="AY74" s="412"/>
      <c r="AZ74" s="118"/>
      <c r="BA74" s="118"/>
      <c r="BB74" s="118"/>
      <c r="BC74" s="412"/>
      <c r="BD74" s="110"/>
      <c r="BE74" s="110"/>
      <c r="BF74" s="110"/>
      <c r="BG74" s="110"/>
      <c r="BH74" s="110"/>
      <c r="BI74" s="110"/>
      <c r="BJ74" s="110"/>
      <c r="BK74" s="110"/>
      <c r="BL74" s="110"/>
      <c r="BM74" s="110"/>
      <c r="BN74" s="110"/>
      <c r="BO74" s="110"/>
      <c r="BP74" s="110"/>
      <c r="BQ74" s="110"/>
      <c r="BR74" s="110"/>
      <c r="BS74" s="110"/>
      <c r="BT74" s="110"/>
      <c r="BU74" s="110"/>
      <c r="BV74" s="110"/>
    </row>
    <row r="75" spans="1:74" ht="12.75" hidden="1" customHeight="1" x14ac:dyDescent="0.3">
      <c r="A75" s="115"/>
      <c r="B75" s="115"/>
      <c r="C75" s="115"/>
      <c r="D75" s="115"/>
      <c r="E75" s="115"/>
      <c r="F75" s="115"/>
      <c r="G75" s="115"/>
      <c r="H75" s="115"/>
      <c r="I75" s="115"/>
      <c r="J75" s="115"/>
      <c r="K75" s="115"/>
      <c r="L75" s="115"/>
      <c r="M75" s="115"/>
      <c r="N75" s="115"/>
      <c r="O75" s="115"/>
      <c r="P75" s="115"/>
      <c r="Q75" s="115"/>
      <c r="R75" s="115"/>
      <c r="S75" s="115"/>
      <c r="T75" s="115"/>
      <c r="U75" s="115"/>
      <c r="V75" s="116"/>
      <c r="W75" s="115"/>
      <c r="X75" s="404"/>
      <c r="Y75" s="404"/>
      <c r="Z75" s="404"/>
      <c r="AA75" s="115"/>
      <c r="AB75" s="404"/>
      <c r="AC75" s="404"/>
      <c r="AD75" s="404"/>
      <c r="AE75" s="404"/>
      <c r="AF75" s="404"/>
      <c r="AG75" s="117"/>
      <c r="AH75" s="117"/>
      <c r="AI75" s="117"/>
      <c r="AJ75" s="404"/>
      <c r="AK75" s="404"/>
      <c r="AL75" s="117"/>
      <c r="AM75" s="117"/>
      <c r="AN75" s="117"/>
      <c r="AO75" s="117"/>
      <c r="AP75" s="117"/>
      <c r="AQ75" s="117"/>
      <c r="AR75" s="117"/>
      <c r="AS75" s="117"/>
      <c r="AT75" s="115"/>
      <c r="AU75" s="115"/>
      <c r="AV75" s="404"/>
      <c r="AW75" s="117"/>
      <c r="AX75" s="117"/>
      <c r="AY75" s="412"/>
      <c r="AZ75" s="118"/>
      <c r="BA75" s="118"/>
      <c r="BB75" s="118"/>
      <c r="BC75" s="412"/>
      <c r="BD75" s="110"/>
      <c r="BE75" s="110"/>
      <c r="BF75" s="110"/>
      <c r="BG75" s="110"/>
      <c r="BH75" s="110"/>
      <c r="BI75" s="110"/>
      <c r="BJ75" s="110"/>
      <c r="BK75" s="110"/>
      <c r="BL75" s="110"/>
      <c r="BM75" s="110"/>
      <c r="BN75" s="110"/>
      <c r="BO75" s="110"/>
      <c r="BP75" s="110"/>
      <c r="BQ75" s="110"/>
      <c r="BR75" s="110"/>
      <c r="BS75" s="110"/>
      <c r="BT75" s="110"/>
      <c r="BU75" s="110"/>
      <c r="BV75" s="110"/>
    </row>
    <row r="76" spans="1:74" ht="12.75" hidden="1" customHeight="1" x14ac:dyDescent="0.3">
      <c r="A76" s="115"/>
      <c r="B76" s="115"/>
      <c r="C76" s="115"/>
      <c r="D76" s="115"/>
      <c r="E76" s="115"/>
      <c r="F76" s="115"/>
      <c r="G76" s="115"/>
      <c r="H76" s="115"/>
      <c r="I76" s="115"/>
      <c r="J76" s="115"/>
      <c r="K76" s="115"/>
      <c r="L76" s="115"/>
      <c r="M76" s="115"/>
      <c r="N76" s="115"/>
      <c r="O76" s="115"/>
      <c r="P76" s="115"/>
      <c r="Q76" s="115"/>
      <c r="R76" s="115"/>
      <c r="S76" s="115"/>
      <c r="T76" s="115"/>
      <c r="U76" s="115"/>
      <c r="V76" s="116"/>
      <c r="W76" s="115"/>
      <c r="X76" s="404"/>
      <c r="Y76" s="404"/>
      <c r="Z76" s="404"/>
      <c r="AA76" s="115"/>
      <c r="AB76" s="404"/>
      <c r="AC76" s="404"/>
      <c r="AD76" s="404"/>
      <c r="AE76" s="404"/>
      <c r="AF76" s="404"/>
      <c r="AG76" s="117"/>
      <c r="AH76" s="117"/>
      <c r="AI76" s="117"/>
      <c r="AJ76" s="404"/>
      <c r="AK76" s="404"/>
      <c r="AL76" s="117"/>
      <c r="AM76" s="117"/>
      <c r="AN76" s="117"/>
      <c r="AO76" s="117"/>
      <c r="AP76" s="117"/>
      <c r="AQ76" s="117"/>
      <c r="AR76" s="117"/>
      <c r="AS76" s="117"/>
      <c r="AT76" s="115"/>
      <c r="AU76" s="115"/>
      <c r="AV76" s="404"/>
      <c r="AW76" s="117"/>
      <c r="AX76" s="117"/>
      <c r="AY76" s="412"/>
      <c r="AZ76" s="118"/>
      <c r="BA76" s="118"/>
      <c r="BB76" s="118"/>
      <c r="BC76" s="412"/>
      <c r="BD76" s="110"/>
      <c r="BE76" s="110"/>
      <c r="BF76" s="110"/>
      <c r="BG76" s="110"/>
      <c r="BH76" s="110"/>
      <c r="BI76" s="110"/>
      <c r="BJ76" s="110"/>
      <c r="BK76" s="110"/>
      <c r="BL76" s="110"/>
      <c r="BM76" s="110"/>
      <c r="BN76" s="110"/>
      <c r="BO76" s="110"/>
      <c r="BP76" s="110"/>
      <c r="BQ76" s="110"/>
      <c r="BR76" s="110"/>
      <c r="BS76" s="110"/>
      <c r="BT76" s="110"/>
      <c r="BU76" s="110"/>
      <c r="BV76" s="110"/>
    </row>
    <row r="77" spans="1:74" ht="12.75" hidden="1" customHeight="1" x14ac:dyDescent="0.3">
      <c r="A77" s="115"/>
      <c r="B77" s="115"/>
      <c r="C77" s="115"/>
      <c r="D77" s="115"/>
      <c r="E77" s="115"/>
      <c r="F77" s="115"/>
      <c r="G77" s="115"/>
      <c r="H77" s="115"/>
      <c r="I77" s="115"/>
      <c r="J77" s="115"/>
      <c r="K77" s="115"/>
      <c r="L77" s="115"/>
      <c r="M77" s="115"/>
      <c r="N77" s="115"/>
      <c r="O77" s="115"/>
      <c r="P77" s="115"/>
      <c r="Q77" s="115"/>
      <c r="R77" s="115"/>
      <c r="S77" s="115"/>
      <c r="T77" s="115"/>
      <c r="U77" s="115"/>
      <c r="V77" s="116"/>
      <c r="W77" s="115"/>
      <c r="X77" s="404"/>
      <c r="Y77" s="404"/>
      <c r="Z77" s="404"/>
      <c r="AA77" s="115"/>
      <c r="AB77" s="404"/>
      <c r="AC77" s="404"/>
      <c r="AD77" s="404"/>
      <c r="AE77" s="404"/>
      <c r="AF77" s="404"/>
      <c r="AG77" s="117"/>
      <c r="AH77" s="117"/>
      <c r="AI77" s="117"/>
      <c r="AJ77" s="404"/>
      <c r="AK77" s="404"/>
      <c r="AL77" s="117"/>
      <c r="AM77" s="117"/>
      <c r="AN77" s="117"/>
      <c r="AO77" s="117"/>
      <c r="AP77" s="117"/>
      <c r="AQ77" s="117"/>
      <c r="AR77" s="117"/>
      <c r="AS77" s="117"/>
      <c r="AT77" s="115"/>
      <c r="AU77" s="115"/>
      <c r="AV77" s="404"/>
      <c r="AW77" s="117"/>
      <c r="AX77" s="117"/>
      <c r="AY77" s="412"/>
      <c r="AZ77" s="118"/>
      <c r="BA77" s="118"/>
      <c r="BB77" s="118"/>
      <c r="BC77" s="412"/>
      <c r="BD77" s="110"/>
      <c r="BE77" s="110"/>
      <c r="BF77" s="110"/>
      <c r="BG77" s="110"/>
      <c r="BH77" s="110"/>
      <c r="BI77" s="110"/>
      <c r="BJ77" s="110"/>
      <c r="BK77" s="110"/>
      <c r="BL77" s="110"/>
      <c r="BM77" s="110"/>
      <c r="BN77" s="110"/>
      <c r="BO77" s="110"/>
      <c r="BP77" s="110"/>
      <c r="BQ77" s="110"/>
      <c r="BR77" s="110"/>
      <c r="BS77" s="110"/>
      <c r="BT77" s="110"/>
      <c r="BU77" s="110"/>
      <c r="BV77" s="110"/>
    </row>
    <row r="78" spans="1:74" ht="12.75" hidden="1" customHeight="1" x14ac:dyDescent="0.3">
      <c r="A78" s="115"/>
      <c r="B78" s="115"/>
      <c r="C78" s="115"/>
      <c r="D78" s="115"/>
      <c r="E78" s="115"/>
      <c r="F78" s="115"/>
      <c r="G78" s="115"/>
      <c r="H78" s="115"/>
      <c r="I78" s="115"/>
      <c r="J78" s="115"/>
      <c r="K78" s="115"/>
      <c r="L78" s="115"/>
      <c r="M78" s="115"/>
      <c r="N78" s="115"/>
      <c r="O78" s="115"/>
      <c r="P78" s="115"/>
      <c r="Q78" s="115"/>
      <c r="R78" s="115"/>
      <c r="S78" s="115"/>
      <c r="T78" s="115"/>
      <c r="U78" s="115"/>
      <c r="V78" s="116"/>
      <c r="W78" s="115"/>
      <c r="X78" s="404"/>
      <c r="Y78" s="404"/>
      <c r="Z78" s="404"/>
      <c r="AA78" s="115"/>
      <c r="AB78" s="404"/>
      <c r="AC78" s="404"/>
      <c r="AD78" s="404"/>
      <c r="AE78" s="404"/>
      <c r="AF78" s="404"/>
      <c r="AG78" s="117"/>
      <c r="AH78" s="117"/>
      <c r="AI78" s="117"/>
      <c r="AJ78" s="404"/>
      <c r="AK78" s="404"/>
      <c r="AL78" s="117"/>
      <c r="AM78" s="117"/>
      <c r="AN78" s="117"/>
      <c r="AO78" s="117"/>
      <c r="AP78" s="117"/>
      <c r="AQ78" s="117"/>
      <c r="AR78" s="117"/>
      <c r="AS78" s="117"/>
      <c r="AT78" s="115"/>
      <c r="AU78" s="115"/>
      <c r="AV78" s="404"/>
      <c r="AW78" s="117"/>
      <c r="AX78" s="117"/>
      <c r="AY78" s="412"/>
      <c r="AZ78" s="118"/>
      <c r="BA78" s="118"/>
      <c r="BB78" s="118"/>
      <c r="BC78" s="412"/>
      <c r="BD78" s="110"/>
      <c r="BE78" s="110"/>
      <c r="BF78" s="110"/>
      <c r="BG78" s="110"/>
      <c r="BH78" s="110"/>
      <c r="BI78" s="110"/>
      <c r="BJ78" s="110"/>
      <c r="BK78" s="110"/>
      <c r="BL78" s="110"/>
      <c r="BM78" s="110"/>
      <c r="BN78" s="110"/>
      <c r="BO78" s="110"/>
      <c r="BP78" s="110"/>
      <c r="BQ78" s="110"/>
      <c r="BR78" s="110"/>
      <c r="BS78" s="110"/>
      <c r="BT78" s="110"/>
      <c r="BU78" s="110"/>
      <c r="BV78" s="110"/>
    </row>
    <row r="79" spans="1:74" ht="12.75" hidden="1" customHeight="1" x14ac:dyDescent="0.3">
      <c r="A79" s="115"/>
      <c r="B79" s="115"/>
      <c r="C79" s="115"/>
      <c r="D79" s="115"/>
      <c r="E79" s="115"/>
      <c r="F79" s="115"/>
      <c r="G79" s="115"/>
      <c r="H79" s="115"/>
      <c r="I79" s="115"/>
      <c r="J79" s="115"/>
      <c r="K79" s="115"/>
      <c r="L79" s="115"/>
      <c r="M79" s="115"/>
      <c r="N79" s="115"/>
      <c r="O79" s="115"/>
      <c r="P79" s="115"/>
      <c r="Q79" s="115"/>
      <c r="R79" s="115"/>
      <c r="S79" s="115"/>
      <c r="T79" s="115"/>
      <c r="U79" s="115"/>
      <c r="V79" s="116"/>
      <c r="W79" s="115"/>
      <c r="X79" s="404"/>
      <c r="Y79" s="404"/>
      <c r="Z79" s="404"/>
      <c r="AA79" s="115"/>
      <c r="AB79" s="404"/>
      <c r="AC79" s="404"/>
      <c r="AD79" s="404"/>
      <c r="AE79" s="404"/>
      <c r="AF79" s="404"/>
      <c r="AG79" s="117"/>
      <c r="AH79" s="117"/>
      <c r="AI79" s="117"/>
      <c r="AJ79" s="404"/>
      <c r="AK79" s="404"/>
      <c r="AL79" s="117"/>
      <c r="AM79" s="117"/>
      <c r="AN79" s="117"/>
      <c r="AO79" s="117"/>
      <c r="AP79" s="117"/>
      <c r="AQ79" s="117"/>
      <c r="AR79" s="117"/>
      <c r="AS79" s="117"/>
      <c r="AT79" s="115"/>
      <c r="AU79" s="115"/>
      <c r="AV79" s="404"/>
      <c r="AW79" s="117"/>
      <c r="AX79" s="117"/>
      <c r="AY79" s="412"/>
      <c r="AZ79" s="118"/>
      <c r="BA79" s="118"/>
      <c r="BB79" s="118"/>
      <c r="BC79" s="412"/>
      <c r="BD79" s="110"/>
      <c r="BE79" s="110"/>
      <c r="BF79" s="110"/>
      <c r="BG79" s="110"/>
      <c r="BH79" s="110"/>
      <c r="BI79" s="110"/>
      <c r="BJ79" s="110"/>
      <c r="BK79" s="110"/>
      <c r="BL79" s="110"/>
      <c r="BM79" s="110"/>
      <c r="BN79" s="110"/>
      <c r="BO79" s="110"/>
      <c r="BP79" s="110"/>
      <c r="BQ79" s="110"/>
      <c r="BR79" s="110"/>
      <c r="BS79" s="110"/>
      <c r="BT79" s="110"/>
      <c r="BU79" s="110"/>
      <c r="BV79" s="110"/>
    </row>
    <row r="80" spans="1:74" ht="12.75" hidden="1" customHeight="1" x14ac:dyDescent="0.3">
      <c r="A80" s="115"/>
      <c r="B80" s="115"/>
      <c r="C80" s="115"/>
      <c r="D80" s="115"/>
      <c r="E80" s="115"/>
      <c r="F80" s="115"/>
      <c r="G80" s="115"/>
      <c r="H80" s="115"/>
      <c r="I80" s="115"/>
      <c r="J80" s="115"/>
      <c r="K80" s="115"/>
      <c r="L80" s="115"/>
      <c r="M80" s="115"/>
      <c r="N80" s="115"/>
      <c r="O80" s="115"/>
      <c r="P80" s="115"/>
      <c r="Q80" s="115"/>
      <c r="R80" s="115"/>
      <c r="S80" s="115"/>
      <c r="T80" s="115"/>
      <c r="U80" s="115"/>
      <c r="V80" s="116"/>
      <c r="W80" s="115"/>
      <c r="X80" s="404"/>
      <c r="Y80" s="404"/>
      <c r="Z80" s="404"/>
      <c r="AA80" s="115"/>
      <c r="AB80" s="404"/>
      <c r="AC80" s="404"/>
      <c r="AD80" s="404"/>
      <c r="AE80" s="404"/>
      <c r="AF80" s="404"/>
      <c r="AG80" s="117"/>
      <c r="AH80" s="117"/>
      <c r="AI80" s="117"/>
      <c r="AJ80" s="404"/>
      <c r="AK80" s="404"/>
      <c r="AL80" s="117"/>
      <c r="AM80" s="117"/>
      <c r="AN80" s="117"/>
      <c r="AO80" s="117"/>
      <c r="AP80" s="117"/>
      <c r="AQ80" s="117"/>
      <c r="AR80" s="117"/>
      <c r="AS80" s="117"/>
      <c r="AT80" s="115"/>
      <c r="AU80" s="115"/>
      <c r="AV80" s="404"/>
      <c r="AW80" s="117"/>
      <c r="AX80" s="117"/>
      <c r="AY80" s="412"/>
      <c r="AZ80" s="118"/>
      <c r="BA80" s="118"/>
      <c r="BB80" s="118"/>
      <c r="BC80" s="412"/>
      <c r="BD80" s="110"/>
      <c r="BE80" s="110"/>
      <c r="BF80" s="110"/>
      <c r="BG80" s="110"/>
      <c r="BH80" s="110"/>
      <c r="BI80" s="110"/>
      <c r="BJ80" s="110"/>
      <c r="BK80" s="110"/>
      <c r="BL80" s="110"/>
      <c r="BM80" s="110"/>
      <c r="BN80" s="110"/>
      <c r="BO80" s="110"/>
      <c r="BP80" s="110"/>
      <c r="BQ80" s="110"/>
      <c r="BR80" s="110"/>
      <c r="BS80" s="110"/>
      <c r="BT80" s="110"/>
      <c r="BU80" s="110"/>
      <c r="BV80" s="110"/>
    </row>
    <row r="81" spans="1:74" ht="12.75" hidden="1" customHeight="1" x14ac:dyDescent="0.3">
      <c r="A81" s="115"/>
      <c r="B81" s="115"/>
      <c r="C81" s="115"/>
      <c r="D81" s="115"/>
      <c r="E81" s="115"/>
      <c r="F81" s="115"/>
      <c r="G81" s="115"/>
      <c r="H81" s="115"/>
      <c r="I81" s="115"/>
      <c r="J81" s="115"/>
      <c r="K81" s="115"/>
      <c r="L81" s="115"/>
      <c r="M81" s="115"/>
      <c r="N81" s="115"/>
      <c r="O81" s="115"/>
      <c r="P81" s="115"/>
      <c r="Q81" s="115"/>
      <c r="R81" s="115"/>
      <c r="S81" s="115"/>
      <c r="T81" s="115"/>
      <c r="U81" s="115"/>
      <c r="V81" s="116"/>
      <c r="W81" s="115"/>
      <c r="X81" s="404"/>
      <c r="Y81" s="404"/>
      <c r="Z81" s="404"/>
      <c r="AA81" s="115"/>
      <c r="AB81" s="404"/>
      <c r="AC81" s="404"/>
      <c r="AD81" s="404"/>
      <c r="AE81" s="404"/>
      <c r="AF81" s="404"/>
      <c r="AG81" s="117"/>
      <c r="AH81" s="117"/>
      <c r="AI81" s="117"/>
      <c r="AJ81" s="404"/>
      <c r="AK81" s="404"/>
      <c r="AL81" s="117"/>
      <c r="AM81" s="117"/>
      <c r="AN81" s="117"/>
      <c r="AO81" s="117"/>
      <c r="AP81" s="117"/>
      <c r="AQ81" s="117"/>
      <c r="AR81" s="117"/>
      <c r="AS81" s="117"/>
      <c r="AT81" s="115"/>
      <c r="AU81" s="115"/>
      <c r="AV81" s="404"/>
      <c r="AW81" s="117"/>
      <c r="AX81" s="117"/>
      <c r="AY81" s="412"/>
      <c r="AZ81" s="118"/>
      <c r="BA81" s="118"/>
      <c r="BB81" s="118"/>
      <c r="BC81" s="412"/>
      <c r="BD81" s="110"/>
      <c r="BE81" s="110"/>
      <c r="BF81" s="110"/>
      <c r="BG81" s="110"/>
      <c r="BH81" s="110"/>
      <c r="BI81" s="110"/>
      <c r="BJ81" s="110"/>
      <c r="BK81" s="110"/>
      <c r="BL81" s="110"/>
      <c r="BM81" s="110"/>
      <c r="BN81" s="110"/>
      <c r="BO81" s="110"/>
      <c r="BP81" s="110"/>
      <c r="BQ81" s="110"/>
      <c r="BR81" s="110"/>
      <c r="BS81" s="110"/>
      <c r="BT81" s="110"/>
      <c r="BU81" s="110"/>
      <c r="BV81" s="110"/>
    </row>
    <row r="82" spans="1:74" ht="12.75" hidden="1" customHeight="1" x14ac:dyDescent="0.3">
      <c r="A82" s="115"/>
      <c r="B82" s="115"/>
      <c r="C82" s="115"/>
      <c r="D82" s="115"/>
      <c r="E82" s="115"/>
      <c r="F82" s="115"/>
      <c r="G82" s="115"/>
      <c r="H82" s="115"/>
      <c r="I82" s="115"/>
      <c r="J82" s="115"/>
      <c r="K82" s="115"/>
      <c r="L82" s="115"/>
      <c r="M82" s="115"/>
      <c r="N82" s="115"/>
      <c r="O82" s="115"/>
      <c r="P82" s="115"/>
      <c r="Q82" s="115"/>
      <c r="R82" s="115"/>
      <c r="S82" s="115"/>
      <c r="T82" s="115"/>
      <c r="U82" s="115"/>
      <c r="V82" s="116"/>
      <c r="W82" s="115"/>
      <c r="X82" s="404"/>
      <c r="Y82" s="404"/>
      <c r="Z82" s="404"/>
      <c r="AA82" s="115"/>
      <c r="AB82" s="404"/>
      <c r="AC82" s="404"/>
      <c r="AD82" s="404"/>
      <c r="AE82" s="404"/>
      <c r="AF82" s="404"/>
      <c r="AG82" s="117"/>
      <c r="AH82" s="117"/>
      <c r="AI82" s="117"/>
      <c r="AJ82" s="404"/>
      <c r="AK82" s="404"/>
      <c r="AL82" s="117"/>
      <c r="AM82" s="117"/>
      <c r="AN82" s="117"/>
      <c r="AO82" s="117"/>
      <c r="AP82" s="117"/>
      <c r="AQ82" s="117"/>
      <c r="AR82" s="117"/>
      <c r="AS82" s="117"/>
      <c r="AT82" s="115"/>
      <c r="AU82" s="115"/>
      <c r="AV82" s="404"/>
      <c r="AW82" s="117"/>
      <c r="AX82" s="117"/>
      <c r="AY82" s="412"/>
      <c r="AZ82" s="118"/>
      <c r="BA82" s="118"/>
      <c r="BB82" s="118"/>
      <c r="BC82" s="412"/>
      <c r="BD82" s="110"/>
      <c r="BE82" s="110"/>
      <c r="BF82" s="110"/>
      <c r="BG82" s="110"/>
      <c r="BH82" s="110"/>
      <c r="BI82" s="110"/>
      <c r="BJ82" s="110"/>
      <c r="BK82" s="110"/>
      <c r="BL82" s="110"/>
      <c r="BM82" s="110"/>
      <c r="BN82" s="110"/>
      <c r="BO82" s="110"/>
      <c r="BP82" s="110"/>
      <c r="BQ82" s="110"/>
      <c r="BR82" s="110"/>
      <c r="BS82" s="110"/>
      <c r="BT82" s="110"/>
      <c r="BU82" s="110"/>
      <c r="BV82" s="110"/>
    </row>
    <row r="83" spans="1:74" ht="12.75" hidden="1" customHeight="1" x14ac:dyDescent="0.3">
      <c r="A83" s="115"/>
      <c r="B83" s="115"/>
      <c r="C83" s="115"/>
      <c r="D83" s="115"/>
      <c r="E83" s="115"/>
      <c r="F83" s="115"/>
      <c r="G83" s="115"/>
      <c r="H83" s="115"/>
      <c r="I83" s="115"/>
      <c r="J83" s="115"/>
      <c r="K83" s="115"/>
      <c r="L83" s="115"/>
      <c r="M83" s="115"/>
      <c r="N83" s="115"/>
      <c r="O83" s="115"/>
      <c r="P83" s="115"/>
      <c r="Q83" s="115"/>
      <c r="R83" s="115"/>
      <c r="S83" s="115"/>
      <c r="T83" s="115"/>
      <c r="U83" s="115"/>
      <c r="V83" s="116"/>
      <c r="W83" s="115"/>
      <c r="X83" s="404"/>
      <c r="Y83" s="404"/>
      <c r="Z83" s="404"/>
      <c r="AA83" s="115"/>
      <c r="AB83" s="404"/>
      <c r="AC83" s="404"/>
      <c r="AD83" s="404"/>
      <c r="AE83" s="404"/>
      <c r="AF83" s="404"/>
      <c r="AG83" s="117"/>
      <c r="AH83" s="117"/>
      <c r="AI83" s="117"/>
      <c r="AJ83" s="404"/>
      <c r="AK83" s="404"/>
      <c r="AL83" s="117"/>
      <c r="AM83" s="117"/>
      <c r="AN83" s="117"/>
      <c r="AO83" s="117"/>
      <c r="AP83" s="117"/>
      <c r="AQ83" s="117"/>
      <c r="AR83" s="117"/>
      <c r="AS83" s="117"/>
      <c r="AT83" s="115"/>
      <c r="AU83" s="115"/>
      <c r="AV83" s="404"/>
      <c r="AW83" s="117"/>
      <c r="AX83" s="117"/>
      <c r="AY83" s="412"/>
      <c r="AZ83" s="118"/>
      <c r="BA83" s="118"/>
      <c r="BB83" s="118"/>
      <c r="BC83" s="412"/>
      <c r="BD83" s="110"/>
      <c r="BE83" s="110"/>
      <c r="BF83" s="110"/>
      <c r="BG83" s="110"/>
      <c r="BH83" s="110"/>
      <c r="BI83" s="110"/>
      <c r="BJ83" s="110"/>
      <c r="BK83" s="110"/>
      <c r="BL83" s="110"/>
      <c r="BM83" s="110"/>
      <c r="BN83" s="110"/>
      <c r="BO83" s="110"/>
      <c r="BP83" s="110"/>
      <c r="BQ83" s="110"/>
      <c r="BR83" s="110"/>
      <c r="BS83" s="110"/>
      <c r="BT83" s="110"/>
      <c r="BU83" s="110"/>
      <c r="BV83" s="110"/>
    </row>
    <row r="84" spans="1:74" ht="12.75" hidden="1" customHeight="1" x14ac:dyDescent="0.3">
      <c r="A84" s="115"/>
      <c r="B84" s="115"/>
      <c r="C84" s="115"/>
      <c r="D84" s="115"/>
      <c r="E84" s="115"/>
      <c r="F84" s="115"/>
      <c r="G84" s="115"/>
      <c r="H84" s="115"/>
      <c r="I84" s="115"/>
      <c r="J84" s="115"/>
      <c r="K84" s="115"/>
      <c r="L84" s="115"/>
      <c r="M84" s="115"/>
      <c r="N84" s="115"/>
      <c r="O84" s="115"/>
      <c r="P84" s="115"/>
      <c r="Q84" s="115"/>
      <c r="R84" s="115"/>
      <c r="S84" s="115"/>
      <c r="T84" s="115"/>
      <c r="U84" s="115"/>
      <c r="V84" s="116"/>
      <c r="W84" s="115"/>
      <c r="X84" s="404"/>
      <c r="Y84" s="404"/>
      <c r="Z84" s="404"/>
      <c r="AA84" s="115"/>
      <c r="AB84" s="404"/>
      <c r="AC84" s="404"/>
      <c r="AD84" s="404"/>
      <c r="AE84" s="404"/>
      <c r="AF84" s="404"/>
      <c r="AG84" s="117"/>
      <c r="AH84" s="117"/>
      <c r="AI84" s="117"/>
      <c r="AJ84" s="404"/>
      <c r="AK84" s="404"/>
      <c r="AL84" s="117"/>
      <c r="AM84" s="117"/>
      <c r="AN84" s="117"/>
      <c r="AO84" s="117"/>
      <c r="AP84" s="117"/>
      <c r="AQ84" s="117"/>
      <c r="AR84" s="117"/>
      <c r="AS84" s="117"/>
      <c r="AT84" s="115"/>
      <c r="AU84" s="115"/>
      <c r="AV84" s="404"/>
      <c r="AW84" s="117"/>
      <c r="AX84" s="117"/>
      <c r="AY84" s="412"/>
      <c r="AZ84" s="118"/>
      <c r="BA84" s="118"/>
      <c r="BB84" s="118"/>
      <c r="BC84" s="412"/>
      <c r="BD84" s="110"/>
      <c r="BE84" s="110"/>
      <c r="BF84" s="110"/>
      <c r="BG84" s="110"/>
      <c r="BH84" s="110"/>
      <c r="BI84" s="110"/>
      <c r="BJ84" s="110"/>
      <c r="BK84" s="110"/>
      <c r="BL84" s="110"/>
      <c r="BM84" s="110"/>
      <c r="BN84" s="110"/>
      <c r="BO84" s="110"/>
      <c r="BP84" s="110"/>
      <c r="BQ84" s="110"/>
      <c r="BR84" s="110"/>
      <c r="BS84" s="110"/>
      <c r="BT84" s="110"/>
      <c r="BU84" s="110"/>
      <c r="BV84" s="110"/>
    </row>
    <row r="85" spans="1:74" ht="12.75" hidden="1" customHeight="1" x14ac:dyDescent="0.3">
      <c r="A85" s="115"/>
      <c r="B85" s="115"/>
      <c r="C85" s="115"/>
      <c r="D85" s="115"/>
      <c r="E85" s="115"/>
      <c r="F85" s="115"/>
      <c r="G85" s="115"/>
      <c r="H85" s="115"/>
      <c r="I85" s="115"/>
      <c r="J85" s="115"/>
      <c r="K85" s="115"/>
      <c r="L85" s="115"/>
      <c r="M85" s="115"/>
      <c r="N85" s="115"/>
      <c r="O85" s="115"/>
      <c r="P85" s="115"/>
      <c r="Q85" s="115"/>
      <c r="R85" s="115"/>
      <c r="S85" s="115"/>
      <c r="T85" s="115"/>
      <c r="U85" s="115"/>
      <c r="V85" s="116"/>
      <c r="W85" s="115"/>
      <c r="X85" s="404"/>
      <c r="Y85" s="404"/>
      <c r="Z85" s="404"/>
      <c r="AA85" s="115"/>
      <c r="AB85" s="404"/>
      <c r="AC85" s="404"/>
      <c r="AD85" s="404"/>
      <c r="AE85" s="404"/>
      <c r="AF85" s="404"/>
      <c r="AG85" s="117"/>
      <c r="AH85" s="117"/>
      <c r="AI85" s="117"/>
      <c r="AJ85" s="404"/>
      <c r="AK85" s="404"/>
      <c r="AL85" s="117"/>
      <c r="AM85" s="117"/>
      <c r="AN85" s="117"/>
      <c r="AO85" s="117"/>
      <c r="AP85" s="117"/>
      <c r="AQ85" s="117"/>
      <c r="AR85" s="117"/>
      <c r="AS85" s="117"/>
      <c r="AT85" s="115"/>
      <c r="AU85" s="115"/>
      <c r="AV85" s="404"/>
      <c r="AW85" s="117"/>
      <c r="AX85" s="117"/>
      <c r="AY85" s="412"/>
      <c r="AZ85" s="118"/>
      <c r="BA85" s="118"/>
      <c r="BB85" s="118"/>
      <c r="BC85" s="412"/>
      <c r="BD85" s="110"/>
      <c r="BE85" s="110"/>
      <c r="BF85" s="110"/>
      <c r="BG85" s="110"/>
      <c r="BH85" s="110"/>
      <c r="BI85" s="110"/>
      <c r="BJ85" s="110"/>
      <c r="BK85" s="110"/>
      <c r="BL85" s="110"/>
      <c r="BM85" s="110"/>
      <c r="BN85" s="110"/>
      <c r="BO85" s="110"/>
      <c r="BP85" s="110"/>
      <c r="BQ85" s="110"/>
      <c r="BR85" s="110"/>
      <c r="BS85" s="110"/>
      <c r="BT85" s="110"/>
      <c r="BU85" s="110"/>
      <c r="BV85" s="110"/>
    </row>
    <row r="86" spans="1:74" ht="12.75" hidden="1" customHeight="1" x14ac:dyDescent="0.3">
      <c r="A86" s="115"/>
      <c r="B86" s="115"/>
      <c r="C86" s="115"/>
      <c r="D86" s="115"/>
      <c r="E86" s="115"/>
      <c r="F86" s="115"/>
      <c r="G86" s="115"/>
      <c r="H86" s="115"/>
      <c r="I86" s="115"/>
      <c r="J86" s="115"/>
      <c r="K86" s="115"/>
      <c r="L86" s="115"/>
      <c r="M86" s="115"/>
      <c r="N86" s="115"/>
      <c r="O86" s="115"/>
      <c r="P86" s="115"/>
      <c r="Q86" s="115"/>
      <c r="R86" s="115"/>
      <c r="S86" s="115"/>
      <c r="T86" s="115"/>
      <c r="U86" s="115"/>
      <c r="V86" s="116"/>
      <c r="W86" s="115"/>
      <c r="X86" s="404"/>
      <c r="Y86" s="404"/>
      <c r="Z86" s="404"/>
      <c r="AA86" s="115"/>
      <c r="AB86" s="404"/>
      <c r="AC86" s="404"/>
      <c r="AD86" s="404"/>
      <c r="AE86" s="404"/>
      <c r="AF86" s="404"/>
      <c r="AG86" s="117"/>
      <c r="AH86" s="117"/>
      <c r="AI86" s="117"/>
      <c r="AJ86" s="404"/>
      <c r="AK86" s="404"/>
      <c r="AL86" s="117"/>
      <c r="AM86" s="117"/>
      <c r="AN86" s="117"/>
      <c r="AO86" s="117"/>
      <c r="AP86" s="117"/>
      <c r="AQ86" s="117"/>
      <c r="AR86" s="117"/>
      <c r="AS86" s="117"/>
      <c r="AT86" s="115"/>
      <c r="AU86" s="115"/>
      <c r="AV86" s="404"/>
      <c r="AW86" s="117"/>
      <c r="AX86" s="117"/>
      <c r="AY86" s="412"/>
      <c r="AZ86" s="118"/>
      <c r="BA86" s="118"/>
      <c r="BB86" s="118"/>
      <c r="BC86" s="412"/>
      <c r="BD86" s="110"/>
      <c r="BE86" s="110"/>
      <c r="BF86" s="110"/>
      <c r="BG86" s="110"/>
      <c r="BH86" s="110"/>
      <c r="BI86" s="110"/>
      <c r="BJ86" s="110"/>
      <c r="BK86" s="110"/>
      <c r="BL86" s="110"/>
      <c r="BM86" s="110"/>
      <c r="BN86" s="110"/>
      <c r="BO86" s="110"/>
      <c r="BP86" s="110"/>
      <c r="BQ86" s="110"/>
      <c r="BR86" s="110"/>
      <c r="BS86" s="110"/>
      <c r="BT86" s="110"/>
      <c r="BU86" s="110"/>
      <c r="BV86" s="110"/>
    </row>
    <row r="87" spans="1:74" ht="12.75" hidden="1" customHeight="1" x14ac:dyDescent="0.3">
      <c r="A87" s="115"/>
      <c r="B87" s="115"/>
      <c r="C87" s="115"/>
      <c r="D87" s="115"/>
      <c r="E87" s="115"/>
      <c r="F87" s="115"/>
      <c r="G87" s="115"/>
      <c r="H87" s="115"/>
      <c r="I87" s="115"/>
      <c r="J87" s="115"/>
      <c r="K87" s="115"/>
      <c r="L87" s="115"/>
      <c r="M87" s="115"/>
      <c r="N87" s="115"/>
      <c r="O87" s="115"/>
      <c r="P87" s="115"/>
      <c r="Q87" s="115"/>
      <c r="R87" s="115"/>
      <c r="S87" s="115"/>
      <c r="T87" s="115"/>
      <c r="U87" s="115"/>
      <c r="V87" s="116"/>
      <c r="W87" s="115"/>
      <c r="X87" s="404"/>
      <c r="Y87" s="404"/>
      <c r="Z87" s="404"/>
      <c r="AA87" s="115"/>
      <c r="AB87" s="404"/>
      <c r="AC87" s="404"/>
      <c r="AD87" s="404"/>
      <c r="AE87" s="404"/>
      <c r="AF87" s="404"/>
      <c r="AG87" s="117"/>
      <c r="AH87" s="117"/>
      <c r="AI87" s="117"/>
      <c r="AJ87" s="404"/>
      <c r="AK87" s="404"/>
      <c r="AL87" s="117"/>
      <c r="AM87" s="117"/>
      <c r="AN87" s="117"/>
      <c r="AO87" s="117"/>
      <c r="AP87" s="117"/>
      <c r="AQ87" s="117"/>
      <c r="AR87" s="117"/>
      <c r="AS87" s="117"/>
      <c r="AT87" s="115"/>
      <c r="AU87" s="115"/>
      <c r="AV87" s="404"/>
      <c r="AW87" s="117"/>
      <c r="AX87" s="117"/>
      <c r="AY87" s="412"/>
      <c r="AZ87" s="118"/>
      <c r="BA87" s="118"/>
      <c r="BB87" s="118"/>
      <c r="BC87" s="412"/>
      <c r="BD87" s="110"/>
      <c r="BE87" s="110"/>
      <c r="BF87" s="110"/>
      <c r="BG87" s="110"/>
      <c r="BH87" s="110"/>
      <c r="BI87" s="110"/>
      <c r="BJ87" s="110"/>
      <c r="BK87" s="110"/>
      <c r="BL87" s="110"/>
      <c r="BM87" s="110"/>
      <c r="BN87" s="110"/>
      <c r="BO87" s="110"/>
      <c r="BP87" s="110"/>
      <c r="BQ87" s="110"/>
      <c r="BR87" s="110"/>
      <c r="BS87" s="110"/>
      <c r="BT87" s="110"/>
      <c r="BU87" s="110"/>
      <c r="BV87" s="110"/>
    </row>
    <row r="88" spans="1:74" ht="12.75" hidden="1" customHeight="1" x14ac:dyDescent="0.3">
      <c r="A88" s="115"/>
      <c r="B88" s="115"/>
      <c r="C88" s="115"/>
      <c r="D88" s="115"/>
      <c r="E88" s="115"/>
      <c r="F88" s="115"/>
      <c r="G88" s="115"/>
      <c r="H88" s="115"/>
      <c r="I88" s="115"/>
      <c r="J88" s="115"/>
      <c r="K88" s="115"/>
      <c r="L88" s="115"/>
      <c r="M88" s="115"/>
      <c r="N88" s="115"/>
      <c r="O88" s="115"/>
      <c r="P88" s="115"/>
      <c r="Q88" s="115"/>
      <c r="R88" s="115"/>
      <c r="S88" s="115"/>
      <c r="T88" s="115"/>
      <c r="U88" s="115"/>
      <c r="V88" s="116"/>
      <c r="W88" s="115"/>
      <c r="X88" s="404"/>
      <c r="Y88" s="404"/>
      <c r="Z88" s="404"/>
      <c r="AA88" s="115"/>
      <c r="AB88" s="404"/>
      <c r="AC88" s="404"/>
      <c r="AD88" s="404"/>
      <c r="AE88" s="404"/>
      <c r="AF88" s="404"/>
      <c r="AG88" s="117"/>
      <c r="AH88" s="117"/>
      <c r="AI88" s="117"/>
      <c r="AJ88" s="404"/>
      <c r="AK88" s="404"/>
      <c r="AL88" s="117"/>
      <c r="AM88" s="117"/>
      <c r="AN88" s="117"/>
      <c r="AO88" s="117"/>
      <c r="AP88" s="117"/>
      <c r="AQ88" s="117"/>
      <c r="AR88" s="117"/>
      <c r="AS88" s="117"/>
      <c r="AT88" s="115"/>
      <c r="AU88" s="115"/>
      <c r="AV88" s="404"/>
      <c r="AW88" s="117"/>
      <c r="AX88" s="117"/>
      <c r="AY88" s="412"/>
      <c r="AZ88" s="118"/>
      <c r="BA88" s="118"/>
      <c r="BB88" s="118"/>
      <c r="BC88" s="412"/>
      <c r="BD88" s="110"/>
      <c r="BE88" s="110"/>
      <c r="BF88" s="110"/>
      <c r="BG88" s="110"/>
      <c r="BH88" s="110"/>
      <c r="BI88" s="110"/>
      <c r="BJ88" s="110"/>
      <c r="BK88" s="110"/>
      <c r="BL88" s="110"/>
      <c r="BM88" s="110"/>
      <c r="BN88" s="110"/>
      <c r="BO88" s="110"/>
      <c r="BP88" s="110"/>
      <c r="BQ88" s="110"/>
      <c r="BR88" s="110"/>
      <c r="BS88" s="110"/>
      <c r="BT88" s="110"/>
      <c r="BU88" s="110"/>
      <c r="BV88" s="110"/>
    </row>
    <row r="89" spans="1:74" ht="12.75" hidden="1" customHeight="1" x14ac:dyDescent="0.3">
      <c r="A89" s="115"/>
      <c r="B89" s="115"/>
      <c r="C89" s="115"/>
      <c r="D89" s="115"/>
      <c r="E89" s="115"/>
      <c r="F89" s="115"/>
      <c r="G89" s="115"/>
      <c r="H89" s="115"/>
      <c r="I89" s="115"/>
      <c r="J89" s="115"/>
      <c r="K89" s="115"/>
      <c r="L89" s="115"/>
      <c r="M89" s="115"/>
      <c r="N89" s="115"/>
      <c r="O89" s="115"/>
      <c r="P89" s="115"/>
      <c r="Q89" s="115"/>
      <c r="R89" s="115"/>
      <c r="S89" s="115"/>
      <c r="T89" s="115"/>
      <c r="U89" s="115"/>
      <c r="V89" s="116"/>
      <c r="W89" s="115"/>
      <c r="X89" s="404"/>
      <c r="Y89" s="404"/>
      <c r="Z89" s="404"/>
      <c r="AA89" s="115"/>
      <c r="AB89" s="404"/>
      <c r="AC89" s="404"/>
      <c r="AD89" s="404"/>
      <c r="AE89" s="404"/>
      <c r="AF89" s="404"/>
      <c r="AG89" s="117"/>
      <c r="AH89" s="117"/>
      <c r="AI89" s="117"/>
      <c r="AJ89" s="404"/>
      <c r="AK89" s="404"/>
      <c r="AL89" s="117"/>
      <c r="AM89" s="117"/>
      <c r="AN89" s="117"/>
      <c r="AO89" s="117"/>
      <c r="AP89" s="117"/>
      <c r="AQ89" s="117"/>
      <c r="AR89" s="117"/>
      <c r="AS89" s="117"/>
      <c r="AT89" s="115"/>
      <c r="AU89" s="115"/>
      <c r="AV89" s="404"/>
      <c r="AW89" s="117"/>
      <c r="AX89" s="117"/>
      <c r="AY89" s="412"/>
      <c r="AZ89" s="118"/>
      <c r="BA89" s="118"/>
      <c r="BB89" s="118"/>
      <c r="BC89" s="412"/>
      <c r="BD89" s="110"/>
      <c r="BE89" s="110"/>
      <c r="BF89" s="110"/>
      <c r="BG89" s="110"/>
      <c r="BH89" s="110"/>
      <c r="BI89" s="110"/>
      <c r="BJ89" s="110"/>
      <c r="BK89" s="110"/>
      <c r="BL89" s="110"/>
      <c r="BM89" s="110"/>
      <c r="BN89" s="110"/>
      <c r="BO89" s="110"/>
      <c r="BP89" s="110"/>
      <c r="BQ89" s="110"/>
      <c r="BR89" s="110"/>
      <c r="BS89" s="110"/>
      <c r="BT89" s="110"/>
      <c r="BU89" s="110"/>
      <c r="BV89" s="110"/>
    </row>
    <row r="90" spans="1:74" ht="12.75" hidden="1" customHeight="1" x14ac:dyDescent="0.3">
      <c r="A90" s="115"/>
      <c r="B90" s="115"/>
      <c r="C90" s="115"/>
      <c r="D90" s="115"/>
      <c r="E90" s="115"/>
      <c r="F90" s="115"/>
      <c r="G90" s="115"/>
      <c r="H90" s="115"/>
      <c r="I90" s="115"/>
      <c r="J90" s="115"/>
      <c r="K90" s="115"/>
      <c r="L90" s="115"/>
      <c r="M90" s="115"/>
      <c r="N90" s="115"/>
      <c r="O90" s="115"/>
      <c r="P90" s="115"/>
      <c r="Q90" s="115"/>
      <c r="R90" s="115"/>
      <c r="S90" s="115"/>
      <c r="T90" s="115"/>
      <c r="U90" s="115"/>
      <c r="V90" s="116"/>
      <c r="W90" s="115"/>
      <c r="X90" s="404"/>
      <c r="Y90" s="404"/>
      <c r="Z90" s="404"/>
      <c r="AA90" s="115"/>
      <c r="AB90" s="404"/>
      <c r="AC90" s="404"/>
      <c r="AD90" s="404"/>
      <c r="AE90" s="404"/>
      <c r="AF90" s="404"/>
      <c r="AG90" s="117"/>
      <c r="AH90" s="117"/>
      <c r="AI90" s="117"/>
      <c r="AJ90" s="404"/>
      <c r="AK90" s="404"/>
      <c r="AL90" s="117"/>
      <c r="AM90" s="117"/>
      <c r="AN90" s="117"/>
      <c r="AO90" s="117"/>
      <c r="AP90" s="117"/>
      <c r="AQ90" s="117"/>
      <c r="AR90" s="117"/>
      <c r="AS90" s="117"/>
      <c r="AT90" s="115"/>
      <c r="AU90" s="115"/>
      <c r="AV90" s="404"/>
      <c r="AW90" s="117"/>
      <c r="AX90" s="117"/>
      <c r="AY90" s="412"/>
      <c r="AZ90" s="118"/>
      <c r="BA90" s="118"/>
      <c r="BB90" s="118"/>
      <c r="BC90" s="412"/>
      <c r="BD90" s="110"/>
      <c r="BE90" s="110"/>
      <c r="BF90" s="110"/>
      <c r="BG90" s="110"/>
      <c r="BH90" s="110"/>
      <c r="BI90" s="110"/>
      <c r="BJ90" s="110"/>
      <c r="BK90" s="110"/>
      <c r="BL90" s="110"/>
      <c r="BM90" s="110"/>
      <c r="BN90" s="110"/>
      <c r="BO90" s="110"/>
      <c r="BP90" s="110"/>
      <c r="BQ90" s="110"/>
      <c r="BR90" s="110"/>
      <c r="BS90" s="110"/>
      <c r="BT90" s="110"/>
      <c r="BU90" s="110"/>
      <c r="BV90" s="110"/>
    </row>
    <row r="91" spans="1:74" ht="12.75" hidden="1" customHeight="1" x14ac:dyDescent="0.3">
      <c r="A91" s="115"/>
      <c r="B91" s="115"/>
      <c r="C91" s="115"/>
      <c r="D91" s="115"/>
      <c r="E91" s="115"/>
      <c r="F91" s="115"/>
      <c r="G91" s="115"/>
      <c r="H91" s="115"/>
      <c r="I91" s="115"/>
      <c r="J91" s="115"/>
      <c r="K91" s="115"/>
      <c r="L91" s="115"/>
      <c r="M91" s="115"/>
      <c r="N91" s="115"/>
      <c r="O91" s="115"/>
      <c r="P91" s="115"/>
      <c r="Q91" s="115"/>
      <c r="R91" s="115"/>
      <c r="S91" s="115"/>
      <c r="T91" s="115"/>
      <c r="U91" s="115"/>
      <c r="V91" s="116"/>
      <c r="W91" s="115"/>
      <c r="X91" s="404"/>
      <c r="Y91" s="404"/>
      <c r="Z91" s="404"/>
      <c r="AA91" s="115"/>
      <c r="AB91" s="404"/>
      <c r="AC91" s="404"/>
      <c r="AD91" s="404"/>
      <c r="AE91" s="404"/>
      <c r="AF91" s="404"/>
      <c r="AG91" s="117"/>
      <c r="AH91" s="117"/>
      <c r="AI91" s="117"/>
      <c r="AJ91" s="404"/>
      <c r="AK91" s="404"/>
      <c r="AL91" s="117"/>
      <c r="AM91" s="117"/>
      <c r="AN91" s="117"/>
      <c r="AO91" s="117"/>
      <c r="AP91" s="117"/>
      <c r="AQ91" s="117"/>
      <c r="AR91" s="117"/>
      <c r="AS91" s="117"/>
      <c r="AT91" s="115"/>
      <c r="AU91" s="115"/>
      <c r="AV91" s="404"/>
      <c r="AW91" s="117"/>
      <c r="AX91" s="117"/>
      <c r="AY91" s="412"/>
      <c r="AZ91" s="118"/>
      <c r="BA91" s="118"/>
      <c r="BB91" s="118"/>
      <c r="BC91" s="412"/>
      <c r="BD91" s="110"/>
      <c r="BE91" s="110"/>
      <c r="BF91" s="110"/>
      <c r="BG91" s="110"/>
      <c r="BH91" s="110"/>
      <c r="BI91" s="110"/>
      <c r="BJ91" s="110"/>
      <c r="BK91" s="110"/>
      <c r="BL91" s="110"/>
      <c r="BM91" s="110"/>
      <c r="BN91" s="110"/>
      <c r="BO91" s="110"/>
      <c r="BP91" s="110"/>
      <c r="BQ91" s="110"/>
      <c r="BR91" s="110"/>
      <c r="BS91" s="110"/>
      <c r="BT91" s="110"/>
      <c r="BU91" s="110"/>
      <c r="BV91" s="110"/>
    </row>
    <row r="92" spans="1:74" ht="12.75" hidden="1" customHeight="1" x14ac:dyDescent="0.3">
      <c r="A92" s="115"/>
      <c r="B92" s="115"/>
      <c r="C92" s="115"/>
      <c r="D92" s="115"/>
      <c r="E92" s="115"/>
      <c r="F92" s="115"/>
      <c r="G92" s="115"/>
      <c r="H92" s="115"/>
      <c r="I92" s="115"/>
      <c r="J92" s="115"/>
      <c r="K92" s="115"/>
      <c r="L92" s="115"/>
      <c r="M92" s="115"/>
      <c r="N92" s="115"/>
      <c r="O92" s="115"/>
      <c r="P92" s="115"/>
      <c r="Q92" s="115"/>
      <c r="R92" s="115"/>
      <c r="S92" s="115"/>
      <c r="T92" s="115"/>
      <c r="U92" s="115"/>
      <c r="V92" s="116"/>
      <c r="W92" s="115"/>
      <c r="X92" s="404"/>
      <c r="Y92" s="404"/>
      <c r="Z92" s="404"/>
      <c r="AA92" s="115"/>
      <c r="AB92" s="404"/>
      <c r="AC92" s="404"/>
      <c r="AD92" s="404"/>
      <c r="AE92" s="404"/>
      <c r="AF92" s="404"/>
      <c r="AG92" s="117"/>
      <c r="AH92" s="117"/>
      <c r="AI92" s="117"/>
      <c r="AJ92" s="404"/>
      <c r="AK92" s="404"/>
      <c r="AL92" s="117"/>
      <c r="AM92" s="117"/>
      <c r="AN92" s="117"/>
      <c r="AO92" s="117"/>
      <c r="AP92" s="117"/>
      <c r="AQ92" s="117"/>
      <c r="AR92" s="117"/>
      <c r="AS92" s="117"/>
      <c r="AT92" s="115"/>
      <c r="AU92" s="115"/>
      <c r="AV92" s="404"/>
      <c r="AW92" s="117"/>
      <c r="AX92" s="117"/>
      <c r="AY92" s="412"/>
      <c r="AZ92" s="118"/>
      <c r="BA92" s="118"/>
      <c r="BB92" s="118"/>
      <c r="BC92" s="412"/>
      <c r="BD92" s="110"/>
      <c r="BE92" s="110"/>
      <c r="BF92" s="110"/>
      <c r="BG92" s="110"/>
      <c r="BH92" s="110"/>
      <c r="BI92" s="110"/>
      <c r="BJ92" s="110"/>
      <c r="BK92" s="110"/>
      <c r="BL92" s="110"/>
      <c r="BM92" s="110"/>
      <c r="BN92" s="110"/>
      <c r="BO92" s="110"/>
      <c r="BP92" s="110"/>
      <c r="BQ92" s="110"/>
      <c r="BR92" s="110"/>
      <c r="BS92" s="110"/>
      <c r="BT92" s="110"/>
      <c r="BU92" s="110"/>
      <c r="BV92" s="110"/>
    </row>
    <row r="93" spans="1:74" ht="12.75" hidden="1" customHeight="1" x14ac:dyDescent="0.3">
      <c r="A93" s="115"/>
      <c r="B93" s="115"/>
      <c r="C93" s="115"/>
      <c r="D93" s="115"/>
      <c r="E93" s="115"/>
      <c r="F93" s="115"/>
      <c r="G93" s="115"/>
      <c r="H93" s="115"/>
      <c r="I93" s="115"/>
      <c r="J93" s="115"/>
      <c r="K93" s="115"/>
      <c r="L93" s="115"/>
      <c r="M93" s="115"/>
      <c r="N93" s="115"/>
      <c r="O93" s="115"/>
      <c r="P93" s="115"/>
      <c r="Q93" s="115"/>
      <c r="R93" s="115"/>
      <c r="S93" s="115"/>
      <c r="T93" s="115"/>
      <c r="U93" s="115"/>
      <c r="V93" s="116"/>
      <c r="W93" s="115"/>
      <c r="X93" s="404"/>
      <c r="Y93" s="404"/>
      <c r="Z93" s="404"/>
      <c r="AA93" s="115"/>
      <c r="AB93" s="404"/>
      <c r="AC93" s="404"/>
      <c r="AD93" s="404"/>
      <c r="AE93" s="404"/>
      <c r="AF93" s="404"/>
      <c r="AG93" s="117"/>
      <c r="AH93" s="117"/>
      <c r="AI93" s="117"/>
      <c r="AJ93" s="404"/>
      <c r="AK93" s="404"/>
      <c r="AL93" s="117"/>
      <c r="AM93" s="117"/>
      <c r="AN93" s="117"/>
      <c r="AO93" s="117"/>
      <c r="AP93" s="117"/>
      <c r="AQ93" s="117"/>
      <c r="AR93" s="117"/>
      <c r="AS93" s="117"/>
      <c r="AT93" s="115"/>
      <c r="AU93" s="115"/>
      <c r="AV93" s="404"/>
      <c r="AW93" s="117"/>
      <c r="AX93" s="117"/>
      <c r="AY93" s="412"/>
      <c r="AZ93" s="118"/>
      <c r="BA93" s="118"/>
      <c r="BB93" s="118"/>
      <c r="BC93" s="412"/>
      <c r="BD93" s="110"/>
      <c r="BE93" s="110"/>
      <c r="BF93" s="110"/>
      <c r="BG93" s="110"/>
      <c r="BH93" s="110"/>
      <c r="BI93" s="110"/>
      <c r="BJ93" s="110"/>
      <c r="BK93" s="110"/>
      <c r="BL93" s="110"/>
      <c r="BM93" s="110"/>
      <c r="BN93" s="110"/>
      <c r="BO93" s="110"/>
      <c r="BP93" s="110"/>
      <c r="BQ93" s="110"/>
      <c r="BR93" s="110"/>
      <c r="BS93" s="110"/>
      <c r="BT93" s="110"/>
      <c r="BU93" s="110"/>
      <c r="BV93" s="110"/>
    </row>
    <row r="94" spans="1:74" ht="12.75" hidden="1" customHeight="1" x14ac:dyDescent="0.3">
      <c r="A94" s="115"/>
      <c r="B94" s="115"/>
      <c r="C94" s="115"/>
      <c r="D94" s="115"/>
      <c r="E94" s="115"/>
      <c r="F94" s="115"/>
      <c r="G94" s="115"/>
      <c r="H94" s="115"/>
      <c r="I94" s="115"/>
      <c r="J94" s="115"/>
      <c r="K94" s="115"/>
      <c r="L94" s="115"/>
      <c r="M94" s="115"/>
      <c r="N94" s="115"/>
      <c r="O94" s="115"/>
      <c r="P94" s="115"/>
      <c r="Q94" s="115"/>
      <c r="R94" s="115"/>
      <c r="S94" s="115"/>
      <c r="T94" s="115"/>
      <c r="U94" s="115"/>
      <c r="V94" s="116"/>
      <c r="W94" s="115"/>
      <c r="X94" s="404"/>
      <c r="Y94" s="404"/>
      <c r="Z94" s="404"/>
      <c r="AA94" s="115"/>
      <c r="AB94" s="404"/>
      <c r="AC94" s="404"/>
      <c r="AD94" s="404"/>
      <c r="AE94" s="404"/>
      <c r="AF94" s="404"/>
      <c r="AG94" s="117"/>
      <c r="AH94" s="117"/>
      <c r="AI94" s="117"/>
      <c r="AJ94" s="404"/>
      <c r="AK94" s="404"/>
      <c r="AL94" s="117"/>
      <c r="AM94" s="117"/>
      <c r="AN94" s="117"/>
      <c r="AO94" s="117"/>
      <c r="AP94" s="117"/>
      <c r="AQ94" s="117"/>
      <c r="AR94" s="117"/>
      <c r="AS94" s="117"/>
      <c r="AT94" s="115"/>
      <c r="AU94" s="115"/>
      <c r="AV94" s="404"/>
      <c r="AW94" s="117"/>
      <c r="AX94" s="117"/>
      <c r="AY94" s="412"/>
      <c r="AZ94" s="118"/>
      <c r="BA94" s="118"/>
      <c r="BB94" s="118"/>
      <c r="BC94" s="412"/>
      <c r="BD94" s="110"/>
      <c r="BE94" s="110"/>
      <c r="BF94" s="110"/>
      <c r="BG94" s="110"/>
      <c r="BH94" s="110"/>
      <c r="BI94" s="110"/>
      <c r="BJ94" s="110"/>
      <c r="BK94" s="110"/>
      <c r="BL94" s="110"/>
      <c r="BM94" s="110"/>
      <c r="BN94" s="110"/>
      <c r="BO94" s="110"/>
      <c r="BP94" s="110"/>
      <c r="BQ94" s="110"/>
      <c r="BR94" s="110"/>
      <c r="BS94" s="110"/>
      <c r="BT94" s="110"/>
      <c r="BU94" s="110"/>
      <c r="BV94" s="110"/>
    </row>
    <row r="95" spans="1:74" ht="12.75" hidden="1" customHeight="1" x14ac:dyDescent="0.3">
      <c r="A95" s="115"/>
      <c r="B95" s="115"/>
      <c r="C95" s="115"/>
      <c r="D95" s="115"/>
      <c r="E95" s="115"/>
      <c r="F95" s="115"/>
      <c r="G95" s="115"/>
      <c r="H95" s="115"/>
      <c r="I95" s="115"/>
      <c r="J95" s="115"/>
      <c r="K95" s="115"/>
      <c r="L95" s="115"/>
      <c r="M95" s="115"/>
      <c r="N95" s="115"/>
      <c r="O95" s="115"/>
      <c r="P95" s="115"/>
      <c r="Q95" s="115"/>
      <c r="R95" s="115"/>
      <c r="S95" s="115"/>
      <c r="T95" s="115"/>
      <c r="U95" s="115"/>
      <c r="V95" s="116"/>
      <c r="W95" s="115"/>
      <c r="X95" s="404"/>
      <c r="Y95" s="404"/>
      <c r="Z95" s="404"/>
      <c r="AA95" s="115"/>
      <c r="AB95" s="404"/>
      <c r="AC95" s="404"/>
      <c r="AD95" s="404"/>
      <c r="AE95" s="404"/>
      <c r="AF95" s="404"/>
      <c r="AG95" s="117"/>
      <c r="AH95" s="117"/>
      <c r="AI95" s="117"/>
      <c r="AJ95" s="404"/>
      <c r="AK95" s="404"/>
      <c r="AL95" s="117"/>
      <c r="AM95" s="117"/>
      <c r="AN95" s="117"/>
      <c r="AO95" s="117"/>
      <c r="AP95" s="117"/>
      <c r="AQ95" s="117"/>
      <c r="AR95" s="117"/>
      <c r="AS95" s="117"/>
      <c r="AT95" s="115"/>
      <c r="AU95" s="115"/>
      <c r="AV95" s="404"/>
      <c r="AW95" s="117"/>
      <c r="AX95" s="117"/>
      <c r="AY95" s="412"/>
      <c r="AZ95" s="118"/>
      <c r="BA95" s="118"/>
      <c r="BB95" s="118"/>
      <c r="BC95" s="412"/>
      <c r="BD95" s="110"/>
      <c r="BE95" s="110"/>
      <c r="BF95" s="110"/>
      <c r="BG95" s="110"/>
      <c r="BH95" s="110"/>
      <c r="BI95" s="110"/>
      <c r="BJ95" s="110"/>
      <c r="BK95" s="110"/>
      <c r="BL95" s="110"/>
      <c r="BM95" s="110"/>
      <c r="BN95" s="110"/>
      <c r="BO95" s="110"/>
      <c r="BP95" s="110"/>
      <c r="BQ95" s="110"/>
      <c r="BR95" s="110"/>
      <c r="BS95" s="110"/>
      <c r="BT95" s="110"/>
      <c r="BU95" s="110"/>
      <c r="BV95" s="110"/>
    </row>
    <row r="96" spans="1:74" ht="12.75" hidden="1" customHeight="1" x14ac:dyDescent="0.3">
      <c r="A96" s="115"/>
      <c r="B96" s="115"/>
      <c r="C96" s="115"/>
      <c r="D96" s="115"/>
      <c r="E96" s="115"/>
      <c r="F96" s="115"/>
      <c r="G96" s="115"/>
      <c r="H96" s="115"/>
      <c r="I96" s="115"/>
      <c r="J96" s="115"/>
      <c r="K96" s="115"/>
      <c r="L96" s="115"/>
      <c r="M96" s="115"/>
      <c r="N96" s="115"/>
      <c r="O96" s="115"/>
      <c r="P96" s="115"/>
      <c r="Q96" s="115"/>
      <c r="R96" s="115"/>
      <c r="S96" s="115"/>
      <c r="T96" s="115"/>
      <c r="U96" s="115"/>
      <c r="V96" s="116"/>
      <c r="W96" s="115"/>
      <c r="X96" s="404"/>
      <c r="Y96" s="404"/>
      <c r="Z96" s="404"/>
      <c r="AA96" s="115"/>
      <c r="AB96" s="404"/>
      <c r="AC96" s="404"/>
      <c r="AD96" s="404"/>
      <c r="AE96" s="404"/>
      <c r="AF96" s="404"/>
      <c r="AG96" s="117"/>
      <c r="AH96" s="117"/>
      <c r="AI96" s="117"/>
      <c r="AJ96" s="404"/>
      <c r="AK96" s="404"/>
      <c r="AL96" s="117"/>
      <c r="AM96" s="117"/>
      <c r="AN96" s="117"/>
      <c r="AO96" s="117"/>
      <c r="AP96" s="117"/>
      <c r="AQ96" s="117"/>
      <c r="AR96" s="117"/>
      <c r="AS96" s="117"/>
      <c r="AT96" s="115"/>
      <c r="AU96" s="115"/>
      <c r="AV96" s="404"/>
      <c r="AW96" s="117"/>
      <c r="AX96" s="117"/>
      <c r="AY96" s="412"/>
      <c r="AZ96" s="118"/>
      <c r="BA96" s="118"/>
      <c r="BB96" s="118"/>
      <c r="BC96" s="412"/>
      <c r="BD96" s="110"/>
      <c r="BE96" s="110"/>
      <c r="BF96" s="110"/>
      <c r="BG96" s="110"/>
      <c r="BH96" s="110"/>
      <c r="BI96" s="110"/>
      <c r="BJ96" s="110"/>
      <c r="BK96" s="110"/>
      <c r="BL96" s="110"/>
      <c r="BM96" s="110"/>
      <c r="BN96" s="110"/>
      <c r="BO96" s="110"/>
      <c r="BP96" s="110"/>
      <c r="BQ96" s="110"/>
      <c r="BR96" s="110"/>
      <c r="BS96" s="110"/>
      <c r="BT96" s="110"/>
      <c r="BU96" s="110"/>
      <c r="BV96" s="110"/>
    </row>
    <row r="97" spans="1:74" ht="12.75" hidden="1" customHeight="1" x14ac:dyDescent="0.3">
      <c r="A97" s="115"/>
      <c r="B97" s="115"/>
      <c r="C97" s="115"/>
      <c r="D97" s="115"/>
      <c r="E97" s="115"/>
      <c r="F97" s="115"/>
      <c r="G97" s="115"/>
      <c r="H97" s="115"/>
      <c r="I97" s="115"/>
      <c r="J97" s="115"/>
      <c r="K97" s="115"/>
      <c r="L97" s="115"/>
      <c r="M97" s="115"/>
      <c r="N97" s="115"/>
      <c r="O97" s="115"/>
      <c r="P97" s="115"/>
      <c r="Q97" s="115"/>
      <c r="R97" s="115"/>
      <c r="S97" s="115"/>
      <c r="T97" s="115"/>
      <c r="U97" s="115"/>
      <c r="V97" s="116"/>
      <c r="W97" s="115"/>
      <c r="X97" s="404"/>
      <c r="Y97" s="404"/>
      <c r="Z97" s="404"/>
      <c r="AA97" s="115"/>
      <c r="AB97" s="404"/>
      <c r="AC97" s="404"/>
      <c r="AD97" s="404"/>
      <c r="AE97" s="404"/>
      <c r="AF97" s="404"/>
      <c r="AG97" s="117"/>
      <c r="AH97" s="117"/>
      <c r="AI97" s="117"/>
      <c r="AJ97" s="404"/>
      <c r="AK97" s="404"/>
      <c r="AL97" s="117"/>
      <c r="AM97" s="117"/>
      <c r="AN97" s="117"/>
      <c r="AO97" s="117"/>
      <c r="AP97" s="117"/>
      <c r="AQ97" s="117"/>
      <c r="AR97" s="117"/>
      <c r="AS97" s="117"/>
      <c r="AT97" s="115"/>
      <c r="AU97" s="115"/>
      <c r="AV97" s="404"/>
      <c r="AW97" s="117"/>
      <c r="AX97" s="117"/>
      <c r="AY97" s="412"/>
      <c r="AZ97" s="118"/>
      <c r="BA97" s="118"/>
      <c r="BB97" s="118"/>
      <c r="BC97" s="412"/>
      <c r="BD97" s="110"/>
      <c r="BE97" s="110"/>
      <c r="BF97" s="110"/>
      <c r="BG97" s="110"/>
      <c r="BH97" s="110"/>
      <c r="BI97" s="110"/>
      <c r="BJ97" s="110"/>
      <c r="BK97" s="110"/>
      <c r="BL97" s="110"/>
      <c r="BM97" s="110"/>
      <c r="BN97" s="110"/>
      <c r="BO97" s="110"/>
      <c r="BP97" s="110"/>
      <c r="BQ97" s="110"/>
      <c r="BR97" s="110"/>
      <c r="BS97" s="110"/>
      <c r="BT97" s="110"/>
      <c r="BU97" s="110"/>
      <c r="BV97" s="110"/>
    </row>
    <row r="98" spans="1:74" ht="12.75" hidden="1" customHeight="1" x14ac:dyDescent="0.3">
      <c r="A98" s="115"/>
      <c r="B98" s="115"/>
      <c r="C98" s="115"/>
      <c r="D98" s="115"/>
      <c r="E98" s="115"/>
      <c r="F98" s="115"/>
      <c r="G98" s="115"/>
      <c r="H98" s="115"/>
      <c r="I98" s="115"/>
      <c r="J98" s="115"/>
      <c r="K98" s="115"/>
      <c r="L98" s="115"/>
      <c r="M98" s="115"/>
      <c r="N98" s="115"/>
      <c r="O98" s="115"/>
      <c r="P98" s="115"/>
      <c r="Q98" s="115"/>
      <c r="R98" s="115"/>
      <c r="S98" s="115"/>
      <c r="T98" s="115"/>
      <c r="U98" s="115"/>
      <c r="V98" s="116"/>
      <c r="W98" s="115"/>
      <c r="X98" s="404"/>
      <c r="Y98" s="404"/>
      <c r="Z98" s="404"/>
      <c r="AA98" s="115"/>
      <c r="AB98" s="404"/>
      <c r="AC98" s="404"/>
      <c r="AD98" s="404"/>
      <c r="AE98" s="404"/>
      <c r="AF98" s="404"/>
      <c r="AG98" s="117"/>
      <c r="AH98" s="117"/>
      <c r="AI98" s="117"/>
      <c r="AJ98" s="404"/>
      <c r="AK98" s="404"/>
      <c r="AL98" s="117"/>
      <c r="AM98" s="117"/>
      <c r="AN98" s="117"/>
      <c r="AO98" s="117"/>
      <c r="AP98" s="117"/>
      <c r="AQ98" s="117"/>
      <c r="AR98" s="117"/>
      <c r="AS98" s="117"/>
      <c r="AT98" s="115"/>
      <c r="AU98" s="115"/>
      <c r="AV98" s="404"/>
      <c r="AW98" s="117"/>
      <c r="AX98" s="117"/>
      <c r="AY98" s="412"/>
      <c r="AZ98" s="118"/>
      <c r="BA98" s="118"/>
      <c r="BB98" s="118"/>
      <c r="BC98" s="412"/>
      <c r="BD98" s="110"/>
      <c r="BE98" s="110"/>
      <c r="BF98" s="110"/>
      <c r="BG98" s="110"/>
      <c r="BH98" s="110"/>
      <c r="BI98" s="110"/>
      <c r="BJ98" s="110"/>
      <c r="BK98" s="110"/>
      <c r="BL98" s="110"/>
      <c r="BM98" s="110"/>
      <c r="BN98" s="110"/>
      <c r="BO98" s="110"/>
      <c r="BP98" s="110"/>
      <c r="BQ98" s="110"/>
      <c r="BR98" s="110"/>
      <c r="BS98" s="110"/>
      <c r="BT98" s="110"/>
      <c r="BU98" s="110"/>
      <c r="BV98" s="110"/>
    </row>
    <row r="99" spans="1:74" ht="12.75" hidden="1" customHeight="1" x14ac:dyDescent="0.3">
      <c r="A99" s="115"/>
      <c r="B99" s="115"/>
      <c r="C99" s="115"/>
      <c r="D99" s="115"/>
      <c r="E99" s="115"/>
      <c r="F99" s="115"/>
      <c r="G99" s="115"/>
      <c r="H99" s="115"/>
      <c r="I99" s="115"/>
      <c r="J99" s="115"/>
      <c r="K99" s="115"/>
      <c r="L99" s="115"/>
      <c r="M99" s="115"/>
      <c r="N99" s="115"/>
      <c r="O99" s="115"/>
      <c r="P99" s="115"/>
      <c r="Q99" s="115"/>
      <c r="R99" s="115"/>
      <c r="S99" s="115"/>
      <c r="T99" s="115"/>
      <c r="U99" s="115"/>
      <c r="V99" s="116"/>
      <c r="W99" s="115"/>
      <c r="X99" s="404"/>
      <c r="Y99" s="404"/>
      <c r="Z99" s="404"/>
      <c r="AA99" s="115"/>
      <c r="AB99" s="404"/>
      <c r="AC99" s="404"/>
      <c r="AD99" s="404"/>
      <c r="AE99" s="404"/>
      <c r="AF99" s="404"/>
      <c r="AG99" s="117"/>
      <c r="AH99" s="117"/>
      <c r="AI99" s="117"/>
      <c r="AJ99" s="404"/>
      <c r="AK99" s="404"/>
      <c r="AL99" s="117"/>
      <c r="AM99" s="117"/>
      <c r="AN99" s="117"/>
      <c r="AO99" s="117"/>
      <c r="AP99" s="117"/>
      <c r="AQ99" s="117"/>
      <c r="AR99" s="117"/>
      <c r="AS99" s="117"/>
      <c r="AT99" s="115"/>
      <c r="AU99" s="115"/>
      <c r="AV99" s="404"/>
      <c r="AW99" s="117"/>
      <c r="AX99" s="117"/>
      <c r="AY99" s="412"/>
      <c r="AZ99" s="118"/>
      <c r="BA99" s="118"/>
      <c r="BB99" s="118"/>
      <c r="BC99" s="412"/>
      <c r="BD99" s="110"/>
      <c r="BE99" s="110"/>
      <c r="BF99" s="110"/>
      <c r="BG99" s="110"/>
      <c r="BH99" s="110"/>
      <c r="BI99" s="110"/>
      <c r="BJ99" s="110"/>
      <c r="BK99" s="110"/>
      <c r="BL99" s="110"/>
      <c r="BM99" s="110"/>
      <c r="BN99" s="110"/>
      <c r="BO99" s="110"/>
      <c r="BP99" s="110"/>
      <c r="BQ99" s="110"/>
      <c r="BR99" s="110"/>
      <c r="BS99" s="110"/>
      <c r="BT99" s="110"/>
      <c r="BU99" s="110"/>
      <c r="BV99" s="110"/>
    </row>
    <row r="100" spans="1:74" ht="12.75" hidden="1" customHeight="1" x14ac:dyDescent="0.3">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6"/>
      <c r="W100" s="115"/>
      <c r="X100" s="404"/>
      <c r="Y100" s="404"/>
      <c r="Z100" s="404"/>
      <c r="AA100" s="115"/>
      <c r="AB100" s="404"/>
      <c r="AC100" s="404"/>
      <c r="AD100" s="404"/>
      <c r="AE100" s="404"/>
      <c r="AF100" s="404"/>
      <c r="AG100" s="117"/>
      <c r="AH100" s="117"/>
      <c r="AI100" s="117"/>
      <c r="AJ100" s="404"/>
      <c r="AK100" s="404"/>
      <c r="AL100" s="117"/>
      <c r="AM100" s="117"/>
      <c r="AN100" s="117"/>
      <c r="AO100" s="117"/>
      <c r="AP100" s="117"/>
      <c r="AQ100" s="117"/>
      <c r="AR100" s="117"/>
      <c r="AS100" s="117"/>
      <c r="AT100" s="115"/>
      <c r="AU100" s="115"/>
      <c r="AV100" s="404"/>
      <c r="AW100" s="117"/>
      <c r="AX100" s="117"/>
      <c r="AY100" s="412"/>
      <c r="AZ100" s="118"/>
      <c r="BA100" s="118"/>
      <c r="BB100" s="118"/>
      <c r="BC100" s="412"/>
      <c r="BD100" s="110"/>
      <c r="BE100" s="110"/>
      <c r="BF100" s="110"/>
      <c r="BG100" s="110"/>
      <c r="BH100" s="110"/>
      <c r="BI100" s="110"/>
      <c r="BJ100" s="110"/>
      <c r="BK100" s="110"/>
      <c r="BL100" s="110"/>
      <c r="BM100" s="110"/>
      <c r="BN100" s="110"/>
      <c r="BO100" s="110"/>
      <c r="BP100" s="110"/>
      <c r="BQ100" s="110"/>
      <c r="BR100" s="110"/>
      <c r="BS100" s="110"/>
      <c r="BT100" s="110"/>
      <c r="BU100" s="110"/>
      <c r="BV100" s="110"/>
    </row>
    <row r="101" spans="1:74" ht="12.75" hidden="1" customHeight="1" x14ac:dyDescent="0.3">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6"/>
      <c r="W101" s="115"/>
      <c r="X101" s="404"/>
      <c r="Y101" s="404"/>
      <c r="Z101" s="404"/>
      <c r="AA101" s="115"/>
      <c r="AB101" s="404"/>
      <c r="AC101" s="404"/>
      <c r="AD101" s="404"/>
      <c r="AE101" s="404"/>
      <c r="AF101" s="404"/>
      <c r="AG101" s="117"/>
      <c r="AH101" s="117"/>
      <c r="AI101" s="117"/>
      <c r="AJ101" s="404"/>
      <c r="AK101" s="404"/>
      <c r="AL101" s="117"/>
      <c r="AM101" s="117"/>
      <c r="AN101" s="117"/>
      <c r="AO101" s="117"/>
      <c r="AP101" s="117"/>
      <c r="AQ101" s="117"/>
      <c r="AR101" s="117"/>
      <c r="AS101" s="117"/>
      <c r="AT101" s="115"/>
      <c r="AU101" s="115"/>
      <c r="AV101" s="404"/>
      <c r="AW101" s="117"/>
      <c r="AX101" s="117"/>
      <c r="AY101" s="412"/>
      <c r="AZ101" s="118"/>
      <c r="BA101" s="118"/>
      <c r="BB101" s="118"/>
      <c r="BC101" s="412"/>
      <c r="BD101" s="110"/>
      <c r="BE101" s="110"/>
      <c r="BF101" s="110"/>
      <c r="BG101" s="110"/>
      <c r="BH101" s="110"/>
      <c r="BI101" s="110"/>
      <c r="BJ101" s="110"/>
      <c r="BK101" s="110"/>
      <c r="BL101" s="110"/>
      <c r="BM101" s="110"/>
      <c r="BN101" s="110"/>
      <c r="BO101" s="110"/>
      <c r="BP101" s="110"/>
      <c r="BQ101" s="110"/>
      <c r="BR101" s="110"/>
      <c r="BS101" s="110"/>
      <c r="BT101" s="110"/>
      <c r="BU101" s="110"/>
      <c r="BV101" s="110"/>
    </row>
    <row r="102" spans="1:74" ht="12.75" hidden="1" customHeight="1" x14ac:dyDescent="0.3">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6"/>
      <c r="W102" s="115"/>
      <c r="X102" s="404"/>
      <c r="Y102" s="404"/>
      <c r="Z102" s="404"/>
      <c r="AA102" s="115"/>
      <c r="AB102" s="404"/>
      <c r="AC102" s="404"/>
      <c r="AD102" s="404"/>
      <c r="AE102" s="404"/>
      <c r="AF102" s="404"/>
      <c r="AG102" s="117"/>
      <c r="AH102" s="117"/>
      <c r="AI102" s="117"/>
      <c r="AJ102" s="404"/>
      <c r="AK102" s="404"/>
      <c r="AL102" s="117"/>
      <c r="AM102" s="117"/>
      <c r="AN102" s="117"/>
      <c r="AO102" s="117"/>
      <c r="AP102" s="117"/>
      <c r="AQ102" s="117"/>
      <c r="AR102" s="117"/>
      <c r="AS102" s="117"/>
      <c r="AT102" s="115"/>
      <c r="AU102" s="115"/>
      <c r="AV102" s="404"/>
      <c r="AW102" s="117"/>
      <c r="AX102" s="117"/>
      <c r="AY102" s="412"/>
      <c r="AZ102" s="118"/>
      <c r="BA102" s="118"/>
      <c r="BB102" s="118"/>
      <c r="BC102" s="412"/>
      <c r="BD102" s="110"/>
      <c r="BE102" s="110"/>
      <c r="BF102" s="110"/>
      <c r="BG102" s="110"/>
      <c r="BH102" s="110"/>
      <c r="BI102" s="110"/>
      <c r="BJ102" s="110"/>
      <c r="BK102" s="110"/>
      <c r="BL102" s="110"/>
      <c r="BM102" s="110"/>
      <c r="BN102" s="110"/>
      <c r="BO102" s="110"/>
      <c r="BP102" s="110"/>
      <c r="BQ102" s="110"/>
      <c r="BR102" s="110"/>
      <c r="BS102" s="110"/>
      <c r="BT102" s="110"/>
      <c r="BU102" s="110"/>
      <c r="BV102" s="110"/>
    </row>
    <row r="103" spans="1:74" ht="12.75" hidden="1" customHeight="1" x14ac:dyDescent="0.3">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6"/>
      <c r="W103" s="115"/>
      <c r="X103" s="404"/>
      <c r="Y103" s="404"/>
      <c r="Z103" s="404"/>
      <c r="AA103" s="115"/>
      <c r="AB103" s="404"/>
      <c r="AC103" s="404"/>
      <c r="AD103" s="404"/>
      <c r="AE103" s="404"/>
      <c r="AF103" s="404"/>
      <c r="AG103" s="117"/>
      <c r="AH103" s="117"/>
      <c r="AI103" s="117"/>
      <c r="AJ103" s="404"/>
      <c r="AK103" s="404"/>
      <c r="AL103" s="117"/>
      <c r="AM103" s="117"/>
      <c r="AN103" s="117"/>
      <c r="AO103" s="117"/>
      <c r="AP103" s="117"/>
      <c r="AQ103" s="117"/>
      <c r="AR103" s="117"/>
      <c r="AS103" s="117"/>
      <c r="AT103" s="115"/>
      <c r="AU103" s="115"/>
      <c r="AV103" s="404"/>
      <c r="AW103" s="117"/>
      <c r="AX103" s="117"/>
      <c r="AY103" s="412"/>
      <c r="AZ103" s="118"/>
      <c r="BA103" s="118"/>
      <c r="BB103" s="118"/>
      <c r="BC103" s="412"/>
      <c r="BD103" s="110"/>
      <c r="BE103" s="110"/>
      <c r="BF103" s="110"/>
      <c r="BG103" s="110"/>
      <c r="BH103" s="110"/>
      <c r="BI103" s="110"/>
      <c r="BJ103" s="110"/>
      <c r="BK103" s="110"/>
      <c r="BL103" s="110"/>
      <c r="BM103" s="110"/>
      <c r="BN103" s="110"/>
      <c r="BO103" s="110"/>
      <c r="BP103" s="110"/>
      <c r="BQ103" s="110"/>
      <c r="BR103" s="110"/>
      <c r="BS103" s="110"/>
      <c r="BT103" s="110"/>
      <c r="BU103" s="110"/>
      <c r="BV103" s="110"/>
    </row>
    <row r="104" spans="1:74" ht="12.75" hidden="1" customHeight="1" x14ac:dyDescent="0.3">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6"/>
      <c r="W104" s="115"/>
      <c r="X104" s="404"/>
      <c r="Y104" s="404"/>
      <c r="Z104" s="404"/>
      <c r="AA104" s="115"/>
      <c r="AB104" s="404"/>
      <c r="AC104" s="404"/>
      <c r="AD104" s="404"/>
      <c r="AE104" s="404"/>
      <c r="AF104" s="404"/>
      <c r="AG104" s="117"/>
      <c r="AH104" s="117"/>
      <c r="AI104" s="117"/>
      <c r="AJ104" s="404"/>
      <c r="AK104" s="404"/>
      <c r="AL104" s="117"/>
      <c r="AM104" s="117"/>
      <c r="AN104" s="117"/>
      <c r="AO104" s="117"/>
      <c r="AP104" s="117"/>
      <c r="AQ104" s="117"/>
      <c r="AR104" s="117"/>
      <c r="AS104" s="117"/>
      <c r="AT104" s="115"/>
      <c r="AU104" s="115"/>
      <c r="AV104" s="404"/>
      <c r="AW104" s="117"/>
      <c r="AX104" s="117"/>
      <c r="AY104" s="412"/>
      <c r="AZ104" s="118"/>
      <c r="BA104" s="118"/>
      <c r="BB104" s="118"/>
      <c r="BC104" s="412"/>
      <c r="BD104" s="110"/>
      <c r="BE104" s="110"/>
      <c r="BF104" s="110"/>
      <c r="BG104" s="110"/>
      <c r="BH104" s="110"/>
      <c r="BI104" s="110"/>
      <c r="BJ104" s="110"/>
      <c r="BK104" s="110"/>
      <c r="BL104" s="110"/>
      <c r="BM104" s="110"/>
      <c r="BN104" s="110"/>
      <c r="BO104" s="110"/>
      <c r="BP104" s="110"/>
      <c r="BQ104" s="110"/>
      <c r="BR104" s="110"/>
      <c r="BS104" s="110"/>
      <c r="BT104" s="110"/>
      <c r="BU104" s="110"/>
      <c r="BV104" s="110"/>
    </row>
    <row r="105" spans="1:74" ht="12.75" hidden="1" customHeight="1" x14ac:dyDescent="0.3">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6"/>
      <c r="W105" s="115"/>
      <c r="X105" s="404"/>
      <c r="Y105" s="404"/>
      <c r="Z105" s="404"/>
      <c r="AA105" s="115"/>
      <c r="AB105" s="404"/>
      <c r="AC105" s="404"/>
      <c r="AD105" s="404"/>
      <c r="AE105" s="404"/>
      <c r="AF105" s="404"/>
      <c r="AG105" s="117"/>
      <c r="AH105" s="117"/>
      <c r="AI105" s="117"/>
      <c r="AJ105" s="404"/>
      <c r="AK105" s="404"/>
      <c r="AL105" s="117"/>
      <c r="AM105" s="117"/>
      <c r="AN105" s="117"/>
      <c r="AO105" s="117"/>
      <c r="AP105" s="117"/>
      <c r="AQ105" s="117"/>
      <c r="AR105" s="117"/>
      <c r="AS105" s="117"/>
      <c r="AT105" s="115"/>
      <c r="AU105" s="115"/>
      <c r="AV105" s="404"/>
      <c r="AW105" s="117"/>
      <c r="AX105" s="117"/>
      <c r="AY105" s="412"/>
      <c r="AZ105" s="118"/>
      <c r="BA105" s="118"/>
      <c r="BB105" s="118"/>
      <c r="BC105" s="412"/>
      <c r="BD105" s="110"/>
      <c r="BE105" s="110"/>
      <c r="BF105" s="110"/>
      <c r="BG105" s="110"/>
      <c r="BH105" s="110"/>
      <c r="BI105" s="110"/>
      <c r="BJ105" s="110"/>
      <c r="BK105" s="110"/>
      <c r="BL105" s="110"/>
      <c r="BM105" s="110"/>
      <c r="BN105" s="110"/>
      <c r="BO105" s="110"/>
      <c r="BP105" s="110"/>
      <c r="BQ105" s="110"/>
      <c r="BR105" s="110"/>
      <c r="BS105" s="110"/>
      <c r="BT105" s="110"/>
      <c r="BU105" s="110"/>
      <c r="BV105" s="110"/>
    </row>
    <row r="106" spans="1:74" ht="12.75" hidden="1" customHeight="1" x14ac:dyDescent="0.3">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6"/>
      <c r="W106" s="115"/>
      <c r="X106" s="404"/>
      <c r="Y106" s="404"/>
      <c r="Z106" s="404"/>
      <c r="AA106" s="115"/>
      <c r="AB106" s="404"/>
      <c r="AC106" s="404"/>
      <c r="AD106" s="404"/>
      <c r="AE106" s="404"/>
      <c r="AF106" s="404"/>
      <c r="AG106" s="117"/>
      <c r="AH106" s="117"/>
      <c r="AI106" s="117"/>
      <c r="AJ106" s="404"/>
      <c r="AK106" s="404"/>
      <c r="AL106" s="117"/>
      <c r="AM106" s="117"/>
      <c r="AN106" s="117"/>
      <c r="AO106" s="117"/>
      <c r="AP106" s="117"/>
      <c r="AQ106" s="117"/>
      <c r="AR106" s="117"/>
      <c r="AS106" s="117"/>
      <c r="AT106" s="115"/>
      <c r="AU106" s="115"/>
      <c r="AV106" s="404"/>
      <c r="AW106" s="117"/>
      <c r="AX106" s="117"/>
      <c r="AY106" s="412"/>
      <c r="AZ106" s="118"/>
      <c r="BA106" s="118"/>
      <c r="BB106" s="118"/>
      <c r="BC106" s="412"/>
      <c r="BD106" s="110"/>
      <c r="BE106" s="110"/>
      <c r="BF106" s="110"/>
      <c r="BG106" s="110"/>
      <c r="BH106" s="110"/>
      <c r="BI106" s="110"/>
      <c r="BJ106" s="110"/>
      <c r="BK106" s="110"/>
      <c r="BL106" s="110"/>
      <c r="BM106" s="110"/>
      <c r="BN106" s="110"/>
      <c r="BO106" s="110"/>
      <c r="BP106" s="110"/>
      <c r="BQ106" s="110"/>
      <c r="BR106" s="110"/>
      <c r="BS106" s="110"/>
      <c r="BT106" s="110"/>
      <c r="BU106" s="110"/>
      <c r="BV106" s="110"/>
    </row>
    <row r="107" spans="1:74" ht="12.75" hidden="1" customHeight="1" x14ac:dyDescent="0.3">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6"/>
      <c r="W107" s="115"/>
      <c r="X107" s="404"/>
      <c r="Y107" s="404"/>
      <c r="Z107" s="404"/>
      <c r="AA107" s="115"/>
      <c r="AB107" s="404"/>
      <c r="AC107" s="404"/>
      <c r="AD107" s="404"/>
      <c r="AE107" s="404"/>
      <c r="AF107" s="404"/>
      <c r="AG107" s="117"/>
      <c r="AH107" s="117"/>
      <c r="AI107" s="117"/>
      <c r="AJ107" s="404"/>
      <c r="AK107" s="404"/>
      <c r="AL107" s="117"/>
      <c r="AM107" s="117"/>
      <c r="AN107" s="117"/>
      <c r="AO107" s="117"/>
      <c r="AP107" s="117"/>
      <c r="AQ107" s="117"/>
      <c r="AR107" s="117"/>
      <c r="AS107" s="117"/>
      <c r="AT107" s="115"/>
      <c r="AU107" s="115"/>
      <c r="AV107" s="404"/>
      <c r="AW107" s="117"/>
      <c r="AX107" s="117"/>
      <c r="AY107" s="412"/>
      <c r="AZ107" s="118"/>
      <c r="BA107" s="118"/>
      <c r="BB107" s="118"/>
      <c r="BC107" s="412"/>
      <c r="BD107" s="110"/>
      <c r="BE107" s="110"/>
      <c r="BF107" s="110"/>
      <c r="BG107" s="110"/>
      <c r="BH107" s="110"/>
      <c r="BI107" s="110"/>
      <c r="BJ107" s="110"/>
      <c r="BK107" s="110"/>
      <c r="BL107" s="110"/>
      <c r="BM107" s="110"/>
      <c r="BN107" s="110"/>
      <c r="BO107" s="110"/>
      <c r="BP107" s="110"/>
      <c r="BQ107" s="110"/>
      <c r="BR107" s="110"/>
      <c r="BS107" s="110"/>
      <c r="BT107" s="110"/>
      <c r="BU107" s="110"/>
      <c r="BV107" s="110"/>
    </row>
    <row r="108" spans="1:74" ht="12.75" hidden="1" customHeight="1" x14ac:dyDescent="0.3">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6"/>
      <c r="W108" s="115"/>
      <c r="X108" s="404"/>
      <c r="Y108" s="404"/>
      <c r="Z108" s="404"/>
      <c r="AA108" s="115"/>
      <c r="AB108" s="404"/>
      <c r="AC108" s="404"/>
      <c r="AD108" s="404"/>
      <c r="AE108" s="404"/>
      <c r="AF108" s="404"/>
      <c r="AG108" s="117"/>
      <c r="AH108" s="117"/>
      <c r="AI108" s="117"/>
      <c r="AJ108" s="404"/>
      <c r="AK108" s="404"/>
      <c r="AL108" s="117"/>
      <c r="AM108" s="117"/>
      <c r="AN108" s="117"/>
      <c r="AO108" s="117"/>
      <c r="AP108" s="117"/>
      <c r="AQ108" s="117"/>
      <c r="AR108" s="117"/>
      <c r="AS108" s="117"/>
      <c r="AT108" s="115"/>
      <c r="AU108" s="115"/>
      <c r="AV108" s="404"/>
      <c r="AW108" s="117"/>
      <c r="AX108" s="117"/>
      <c r="AY108" s="412"/>
      <c r="AZ108" s="118"/>
      <c r="BA108" s="118"/>
      <c r="BB108" s="118"/>
      <c r="BC108" s="412"/>
      <c r="BD108" s="110"/>
      <c r="BE108" s="110"/>
      <c r="BF108" s="110"/>
      <c r="BG108" s="110"/>
      <c r="BH108" s="110"/>
      <c r="BI108" s="110"/>
      <c r="BJ108" s="110"/>
      <c r="BK108" s="110"/>
      <c r="BL108" s="110"/>
      <c r="BM108" s="110"/>
      <c r="BN108" s="110"/>
      <c r="BO108" s="110"/>
      <c r="BP108" s="110"/>
      <c r="BQ108" s="110"/>
      <c r="BR108" s="110"/>
      <c r="BS108" s="110"/>
      <c r="BT108" s="110"/>
      <c r="BU108" s="110"/>
      <c r="BV108" s="110"/>
    </row>
    <row r="109" spans="1:74" ht="12.75" hidden="1" customHeight="1" x14ac:dyDescent="0.3">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6"/>
      <c r="W109" s="115"/>
      <c r="X109" s="404"/>
      <c r="Y109" s="404"/>
      <c r="Z109" s="404"/>
      <c r="AA109" s="115"/>
      <c r="AB109" s="404"/>
      <c r="AC109" s="404"/>
      <c r="AD109" s="404"/>
      <c r="AE109" s="404"/>
      <c r="AF109" s="404"/>
      <c r="AG109" s="117"/>
      <c r="AH109" s="117"/>
      <c r="AI109" s="117"/>
      <c r="AJ109" s="404"/>
      <c r="AK109" s="404"/>
      <c r="AL109" s="117"/>
      <c r="AM109" s="117"/>
      <c r="AN109" s="117"/>
      <c r="AO109" s="117"/>
      <c r="AP109" s="117"/>
      <c r="AQ109" s="117"/>
      <c r="AR109" s="117"/>
      <c r="AS109" s="117"/>
      <c r="AT109" s="115"/>
      <c r="AU109" s="115"/>
      <c r="AV109" s="404"/>
      <c r="AW109" s="117"/>
      <c r="AX109" s="117"/>
      <c r="AY109" s="412"/>
      <c r="AZ109" s="118"/>
      <c r="BA109" s="118"/>
      <c r="BB109" s="118"/>
      <c r="BC109" s="412"/>
      <c r="BD109" s="110"/>
      <c r="BE109" s="110"/>
      <c r="BF109" s="110"/>
      <c r="BG109" s="110"/>
      <c r="BH109" s="110"/>
      <c r="BI109" s="110"/>
      <c r="BJ109" s="110"/>
      <c r="BK109" s="110"/>
      <c r="BL109" s="110"/>
      <c r="BM109" s="110"/>
      <c r="BN109" s="110"/>
      <c r="BO109" s="110"/>
      <c r="BP109" s="110"/>
      <c r="BQ109" s="110"/>
      <c r="BR109" s="110"/>
      <c r="BS109" s="110"/>
      <c r="BT109" s="110"/>
      <c r="BU109" s="110"/>
      <c r="BV109" s="110"/>
    </row>
    <row r="110" spans="1:74" ht="12.75" hidden="1" customHeight="1" x14ac:dyDescent="0.3">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6"/>
      <c r="W110" s="115"/>
      <c r="X110" s="404"/>
      <c r="Y110" s="404"/>
      <c r="Z110" s="404"/>
      <c r="AA110" s="115"/>
      <c r="AB110" s="404"/>
      <c r="AC110" s="404"/>
      <c r="AD110" s="404"/>
      <c r="AE110" s="404"/>
      <c r="AF110" s="404"/>
      <c r="AG110" s="117"/>
      <c r="AH110" s="117"/>
      <c r="AI110" s="117"/>
      <c r="AJ110" s="404"/>
      <c r="AK110" s="404"/>
      <c r="AL110" s="117"/>
      <c r="AM110" s="117"/>
      <c r="AN110" s="117"/>
      <c r="AO110" s="117"/>
      <c r="AP110" s="117"/>
      <c r="AQ110" s="117"/>
      <c r="AR110" s="117"/>
      <c r="AS110" s="117"/>
      <c r="AT110" s="115"/>
      <c r="AU110" s="115"/>
      <c r="AV110" s="404"/>
      <c r="AW110" s="117"/>
      <c r="AX110" s="117"/>
      <c r="AY110" s="412"/>
      <c r="AZ110" s="118"/>
      <c r="BA110" s="118"/>
      <c r="BB110" s="118"/>
      <c r="BC110" s="412"/>
      <c r="BD110" s="110"/>
      <c r="BE110" s="110"/>
      <c r="BF110" s="110"/>
      <c r="BG110" s="110"/>
      <c r="BH110" s="110"/>
      <c r="BI110" s="110"/>
      <c r="BJ110" s="110"/>
      <c r="BK110" s="110"/>
      <c r="BL110" s="110"/>
      <c r="BM110" s="110"/>
      <c r="BN110" s="110"/>
      <c r="BO110" s="110"/>
      <c r="BP110" s="110"/>
      <c r="BQ110" s="110"/>
      <c r="BR110" s="110"/>
      <c r="BS110" s="110"/>
      <c r="BT110" s="110"/>
      <c r="BU110" s="110"/>
      <c r="BV110" s="110"/>
    </row>
    <row r="111" spans="1:74" ht="12.75" hidden="1" customHeight="1" x14ac:dyDescent="0.3">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6"/>
      <c r="W111" s="115"/>
      <c r="X111" s="404"/>
      <c r="Y111" s="404"/>
      <c r="Z111" s="404"/>
      <c r="AA111" s="115"/>
      <c r="AB111" s="404"/>
      <c r="AC111" s="404"/>
      <c r="AD111" s="404"/>
      <c r="AE111" s="404"/>
      <c r="AF111" s="404"/>
      <c r="AG111" s="117"/>
      <c r="AH111" s="117"/>
      <c r="AI111" s="117"/>
      <c r="AJ111" s="404"/>
      <c r="AK111" s="404"/>
      <c r="AL111" s="117"/>
      <c r="AM111" s="117"/>
      <c r="AN111" s="117"/>
      <c r="AO111" s="117"/>
      <c r="AP111" s="117"/>
      <c r="AQ111" s="117"/>
      <c r="AR111" s="117"/>
      <c r="AS111" s="117"/>
      <c r="AT111" s="115"/>
      <c r="AU111" s="115"/>
      <c r="AV111" s="404"/>
      <c r="AW111" s="117"/>
      <c r="AX111" s="117"/>
      <c r="AY111" s="412"/>
      <c r="AZ111" s="118"/>
      <c r="BA111" s="118"/>
      <c r="BB111" s="118"/>
      <c r="BC111" s="412"/>
      <c r="BD111" s="110"/>
      <c r="BE111" s="110"/>
      <c r="BF111" s="110"/>
      <c r="BG111" s="110"/>
      <c r="BH111" s="110"/>
      <c r="BI111" s="110"/>
      <c r="BJ111" s="110"/>
      <c r="BK111" s="110"/>
      <c r="BL111" s="110"/>
      <c r="BM111" s="110"/>
      <c r="BN111" s="110"/>
      <c r="BO111" s="110"/>
      <c r="BP111" s="110"/>
      <c r="BQ111" s="110"/>
      <c r="BR111" s="110"/>
      <c r="BS111" s="110"/>
      <c r="BT111" s="110"/>
      <c r="BU111" s="110"/>
      <c r="BV111" s="110"/>
    </row>
    <row r="112" spans="1:74" ht="12.75" hidden="1" customHeight="1" x14ac:dyDescent="0.3">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6"/>
      <c r="W112" s="115"/>
      <c r="X112" s="404"/>
      <c r="Y112" s="404"/>
      <c r="Z112" s="404"/>
      <c r="AA112" s="115"/>
      <c r="AB112" s="404"/>
      <c r="AC112" s="404"/>
      <c r="AD112" s="404"/>
      <c r="AE112" s="404"/>
      <c r="AF112" s="404"/>
      <c r="AG112" s="117"/>
      <c r="AH112" s="117"/>
      <c r="AI112" s="117"/>
      <c r="AJ112" s="404"/>
      <c r="AK112" s="404"/>
      <c r="AL112" s="117"/>
      <c r="AM112" s="117"/>
      <c r="AN112" s="117"/>
      <c r="AO112" s="117"/>
      <c r="AP112" s="117"/>
      <c r="AQ112" s="117"/>
      <c r="AR112" s="117"/>
      <c r="AS112" s="117"/>
      <c r="AT112" s="115"/>
      <c r="AU112" s="115"/>
      <c r="AV112" s="404"/>
      <c r="AW112" s="117"/>
      <c r="AX112" s="117"/>
      <c r="AY112" s="412"/>
      <c r="AZ112" s="118"/>
      <c r="BA112" s="118"/>
      <c r="BB112" s="118"/>
      <c r="BC112" s="412"/>
      <c r="BD112" s="110"/>
      <c r="BE112" s="110"/>
      <c r="BF112" s="110"/>
      <c r="BG112" s="110"/>
      <c r="BH112" s="110"/>
      <c r="BI112" s="110"/>
      <c r="BJ112" s="110"/>
      <c r="BK112" s="110"/>
      <c r="BL112" s="110"/>
      <c r="BM112" s="110"/>
      <c r="BN112" s="110"/>
      <c r="BO112" s="110"/>
      <c r="BP112" s="110"/>
      <c r="BQ112" s="110"/>
      <c r="BR112" s="110"/>
      <c r="BS112" s="110"/>
      <c r="BT112" s="110"/>
      <c r="BU112" s="110"/>
      <c r="BV112" s="110"/>
    </row>
    <row r="113" spans="1:74" ht="12.75" hidden="1" customHeight="1" x14ac:dyDescent="0.3">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6"/>
      <c r="W113" s="115"/>
      <c r="X113" s="404"/>
      <c r="Y113" s="404"/>
      <c r="Z113" s="404"/>
      <c r="AA113" s="115"/>
      <c r="AB113" s="404"/>
      <c r="AC113" s="404"/>
      <c r="AD113" s="404"/>
      <c r="AE113" s="404"/>
      <c r="AF113" s="404"/>
      <c r="AG113" s="117"/>
      <c r="AH113" s="117"/>
      <c r="AI113" s="117"/>
      <c r="AJ113" s="404"/>
      <c r="AK113" s="404"/>
      <c r="AL113" s="117"/>
      <c r="AM113" s="117"/>
      <c r="AN113" s="117"/>
      <c r="AO113" s="117"/>
      <c r="AP113" s="117"/>
      <c r="AQ113" s="117"/>
      <c r="AR113" s="117"/>
      <c r="AS113" s="117"/>
      <c r="AT113" s="115"/>
      <c r="AU113" s="115"/>
      <c r="AV113" s="404"/>
      <c r="AW113" s="117"/>
      <c r="AX113" s="117"/>
      <c r="AY113" s="412"/>
      <c r="AZ113" s="118"/>
      <c r="BA113" s="118"/>
      <c r="BB113" s="118"/>
      <c r="BC113" s="412"/>
      <c r="BD113" s="110"/>
      <c r="BE113" s="110"/>
      <c r="BF113" s="110"/>
      <c r="BG113" s="110"/>
      <c r="BH113" s="110"/>
      <c r="BI113" s="110"/>
      <c r="BJ113" s="110"/>
      <c r="BK113" s="110"/>
      <c r="BL113" s="110"/>
      <c r="BM113" s="110"/>
      <c r="BN113" s="110"/>
      <c r="BO113" s="110"/>
      <c r="BP113" s="110"/>
      <c r="BQ113" s="110"/>
      <c r="BR113" s="110"/>
      <c r="BS113" s="110"/>
      <c r="BT113" s="110"/>
      <c r="BU113" s="110"/>
      <c r="BV113" s="110"/>
    </row>
    <row r="114" spans="1:74" ht="12.75" hidden="1" customHeight="1" x14ac:dyDescent="0.3">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6"/>
      <c r="W114" s="115"/>
      <c r="X114" s="404"/>
      <c r="Y114" s="404"/>
      <c r="Z114" s="404"/>
      <c r="AA114" s="115"/>
      <c r="AB114" s="404"/>
      <c r="AC114" s="404"/>
      <c r="AD114" s="404"/>
      <c r="AE114" s="404"/>
      <c r="AF114" s="404"/>
      <c r="AG114" s="117"/>
      <c r="AH114" s="117"/>
      <c r="AI114" s="117"/>
      <c r="AJ114" s="404"/>
      <c r="AK114" s="404"/>
      <c r="AL114" s="117"/>
      <c r="AM114" s="117"/>
      <c r="AN114" s="117"/>
      <c r="AO114" s="117"/>
      <c r="AP114" s="117"/>
      <c r="AQ114" s="117"/>
      <c r="AR114" s="117"/>
      <c r="AS114" s="117"/>
      <c r="AT114" s="115"/>
      <c r="AU114" s="115"/>
      <c r="AV114" s="404"/>
      <c r="AW114" s="117"/>
      <c r="AX114" s="117"/>
      <c r="AY114" s="412"/>
      <c r="AZ114" s="118"/>
      <c r="BA114" s="118"/>
      <c r="BB114" s="118"/>
      <c r="BC114" s="412"/>
      <c r="BD114" s="110"/>
      <c r="BE114" s="110"/>
      <c r="BF114" s="110"/>
      <c r="BG114" s="110"/>
      <c r="BH114" s="110"/>
      <c r="BI114" s="110"/>
      <c r="BJ114" s="110"/>
      <c r="BK114" s="110"/>
      <c r="BL114" s="110"/>
      <c r="BM114" s="110"/>
      <c r="BN114" s="110"/>
      <c r="BO114" s="110"/>
      <c r="BP114" s="110"/>
      <c r="BQ114" s="110"/>
      <c r="BR114" s="110"/>
      <c r="BS114" s="110"/>
      <c r="BT114" s="110"/>
      <c r="BU114" s="110"/>
      <c r="BV114" s="110"/>
    </row>
    <row r="115" spans="1:74" ht="12.75" hidden="1" customHeight="1" x14ac:dyDescent="0.3">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6"/>
      <c r="W115" s="115"/>
      <c r="X115" s="404"/>
      <c r="Y115" s="404"/>
      <c r="Z115" s="404"/>
      <c r="AA115" s="115"/>
      <c r="AB115" s="404"/>
      <c r="AC115" s="404"/>
      <c r="AD115" s="404"/>
      <c r="AE115" s="404"/>
      <c r="AF115" s="404"/>
      <c r="AG115" s="117"/>
      <c r="AH115" s="117"/>
      <c r="AI115" s="117"/>
      <c r="AJ115" s="404"/>
      <c r="AK115" s="404"/>
      <c r="AL115" s="117"/>
      <c r="AM115" s="117"/>
      <c r="AN115" s="117"/>
      <c r="AO115" s="117"/>
      <c r="AP115" s="117"/>
      <c r="AQ115" s="117"/>
      <c r="AR115" s="117"/>
      <c r="AS115" s="117"/>
      <c r="AT115" s="115"/>
      <c r="AU115" s="115"/>
      <c r="AV115" s="404"/>
      <c r="AW115" s="117"/>
      <c r="AX115" s="117"/>
      <c r="AY115" s="412"/>
      <c r="AZ115" s="118"/>
      <c r="BA115" s="118"/>
      <c r="BB115" s="118"/>
      <c r="BC115" s="412"/>
      <c r="BD115" s="110"/>
      <c r="BE115" s="110"/>
      <c r="BF115" s="110"/>
      <c r="BG115" s="110"/>
      <c r="BH115" s="110"/>
      <c r="BI115" s="110"/>
      <c r="BJ115" s="110"/>
      <c r="BK115" s="110"/>
      <c r="BL115" s="110"/>
      <c r="BM115" s="110"/>
      <c r="BN115" s="110"/>
      <c r="BO115" s="110"/>
      <c r="BP115" s="110"/>
      <c r="BQ115" s="110"/>
      <c r="BR115" s="110"/>
      <c r="BS115" s="110"/>
      <c r="BT115" s="110"/>
      <c r="BU115" s="110"/>
      <c r="BV115" s="110"/>
    </row>
    <row r="116" spans="1:74" ht="12.75" hidden="1" customHeight="1" x14ac:dyDescent="0.3">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6"/>
      <c r="W116" s="115"/>
      <c r="X116" s="404"/>
      <c r="Y116" s="404"/>
      <c r="Z116" s="404"/>
      <c r="AA116" s="115"/>
      <c r="AB116" s="404"/>
      <c r="AC116" s="404"/>
      <c r="AD116" s="404"/>
      <c r="AE116" s="404"/>
      <c r="AF116" s="404"/>
      <c r="AG116" s="117"/>
      <c r="AH116" s="117"/>
      <c r="AI116" s="117"/>
      <c r="AJ116" s="404"/>
      <c r="AK116" s="404"/>
      <c r="AL116" s="117"/>
      <c r="AM116" s="117"/>
      <c r="AN116" s="117"/>
      <c r="AO116" s="117"/>
      <c r="AP116" s="117"/>
      <c r="AQ116" s="117"/>
      <c r="AR116" s="117"/>
      <c r="AS116" s="117"/>
      <c r="AT116" s="115"/>
      <c r="AU116" s="115"/>
      <c r="AV116" s="404"/>
      <c r="AW116" s="117"/>
      <c r="AX116" s="117"/>
      <c r="AY116" s="412"/>
      <c r="AZ116" s="118"/>
      <c r="BA116" s="118"/>
      <c r="BB116" s="118"/>
      <c r="BC116" s="412"/>
      <c r="BD116" s="110"/>
      <c r="BE116" s="110"/>
      <c r="BF116" s="110"/>
      <c r="BG116" s="110"/>
      <c r="BH116" s="110"/>
      <c r="BI116" s="110"/>
      <c r="BJ116" s="110"/>
      <c r="BK116" s="110"/>
      <c r="BL116" s="110"/>
      <c r="BM116" s="110"/>
      <c r="BN116" s="110"/>
      <c r="BO116" s="110"/>
      <c r="BP116" s="110"/>
      <c r="BQ116" s="110"/>
      <c r="BR116" s="110"/>
      <c r="BS116" s="110"/>
      <c r="BT116" s="110"/>
      <c r="BU116" s="110"/>
      <c r="BV116" s="110"/>
    </row>
    <row r="117" spans="1:74" ht="12.75" hidden="1" customHeight="1" x14ac:dyDescent="0.3">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6"/>
      <c r="W117" s="115"/>
      <c r="X117" s="404"/>
      <c r="Y117" s="404"/>
      <c r="Z117" s="404"/>
      <c r="AA117" s="115"/>
      <c r="AB117" s="404"/>
      <c r="AC117" s="404"/>
      <c r="AD117" s="404"/>
      <c r="AE117" s="404"/>
      <c r="AF117" s="404"/>
      <c r="AG117" s="117"/>
      <c r="AH117" s="117"/>
      <c r="AI117" s="117"/>
      <c r="AJ117" s="404"/>
      <c r="AK117" s="404"/>
      <c r="AL117" s="117"/>
      <c r="AM117" s="117"/>
      <c r="AN117" s="117"/>
      <c r="AO117" s="117"/>
      <c r="AP117" s="117"/>
      <c r="AQ117" s="117"/>
      <c r="AR117" s="117"/>
      <c r="AS117" s="117"/>
      <c r="AT117" s="115"/>
      <c r="AU117" s="115"/>
      <c r="AV117" s="404"/>
      <c r="AW117" s="117"/>
      <c r="AX117" s="117"/>
      <c r="AY117" s="412"/>
      <c r="AZ117" s="118"/>
      <c r="BA117" s="118"/>
      <c r="BB117" s="118"/>
      <c r="BC117" s="412"/>
      <c r="BD117" s="110"/>
      <c r="BE117" s="110"/>
      <c r="BF117" s="110"/>
      <c r="BG117" s="110"/>
      <c r="BH117" s="110"/>
      <c r="BI117" s="110"/>
      <c r="BJ117" s="110"/>
      <c r="BK117" s="110"/>
      <c r="BL117" s="110"/>
      <c r="BM117" s="110"/>
      <c r="BN117" s="110"/>
      <c r="BO117" s="110"/>
      <c r="BP117" s="110"/>
      <c r="BQ117" s="110"/>
      <c r="BR117" s="110"/>
      <c r="BS117" s="110"/>
      <c r="BT117" s="110"/>
      <c r="BU117" s="110"/>
      <c r="BV117" s="110"/>
    </row>
    <row r="118" spans="1:74" ht="12.75" hidden="1" customHeight="1" x14ac:dyDescent="0.3">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6"/>
      <c r="W118" s="115"/>
      <c r="X118" s="404"/>
      <c r="Y118" s="404"/>
      <c r="Z118" s="404"/>
      <c r="AA118" s="115"/>
      <c r="AB118" s="404"/>
      <c r="AC118" s="404"/>
      <c r="AD118" s="404"/>
      <c r="AE118" s="404"/>
      <c r="AF118" s="404"/>
      <c r="AG118" s="117"/>
      <c r="AH118" s="117"/>
      <c r="AI118" s="117"/>
      <c r="AJ118" s="404"/>
      <c r="AK118" s="404"/>
      <c r="AL118" s="117"/>
      <c r="AM118" s="117"/>
      <c r="AN118" s="117"/>
      <c r="AO118" s="117"/>
      <c r="AP118" s="117"/>
      <c r="AQ118" s="117"/>
      <c r="AR118" s="117"/>
      <c r="AS118" s="117"/>
      <c r="AT118" s="115"/>
      <c r="AU118" s="115"/>
      <c r="AV118" s="404"/>
      <c r="AW118" s="117"/>
      <c r="AX118" s="117"/>
      <c r="AY118" s="412"/>
      <c r="AZ118" s="118"/>
      <c r="BA118" s="118"/>
      <c r="BB118" s="118"/>
      <c r="BC118" s="412"/>
      <c r="BD118" s="110"/>
      <c r="BE118" s="110"/>
      <c r="BF118" s="110"/>
      <c r="BG118" s="110"/>
      <c r="BH118" s="110"/>
      <c r="BI118" s="110"/>
      <c r="BJ118" s="110"/>
      <c r="BK118" s="110"/>
      <c r="BL118" s="110"/>
      <c r="BM118" s="110"/>
      <c r="BN118" s="110"/>
      <c r="BO118" s="110"/>
      <c r="BP118" s="110"/>
      <c r="BQ118" s="110"/>
      <c r="BR118" s="110"/>
      <c r="BS118" s="110"/>
      <c r="BT118" s="110"/>
      <c r="BU118" s="110"/>
      <c r="BV118" s="110"/>
    </row>
    <row r="119" spans="1:74" ht="12.75" hidden="1" customHeight="1" x14ac:dyDescent="0.3">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6"/>
      <c r="W119" s="115"/>
      <c r="X119" s="404"/>
      <c r="Y119" s="404"/>
      <c r="Z119" s="404"/>
      <c r="AA119" s="115"/>
      <c r="AB119" s="404"/>
      <c r="AC119" s="404"/>
      <c r="AD119" s="404"/>
      <c r="AE119" s="404"/>
      <c r="AF119" s="404"/>
      <c r="AG119" s="117"/>
      <c r="AH119" s="117"/>
      <c r="AI119" s="117"/>
      <c r="AJ119" s="404"/>
      <c r="AK119" s="404"/>
      <c r="AL119" s="117"/>
      <c r="AM119" s="117"/>
      <c r="AN119" s="117"/>
      <c r="AO119" s="117"/>
      <c r="AP119" s="117"/>
      <c r="AQ119" s="117"/>
      <c r="AR119" s="117"/>
      <c r="AS119" s="117"/>
      <c r="AT119" s="115"/>
      <c r="AU119" s="115"/>
      <c r="AV119" s="404"/>
      <c r="AW119" s="117"/>
      <c r="AX119" s="117"/>
      <c r="AY119" s="412"/>
      <c r="AZ119" s="118"/>
      <c r="BA119" s="118"/>
      <c r="BB119" s="118"/>
      <c r="BC119" s="412"/>
      <c r="BD119" s="110"/>
      <c r="BE119" s="110"/>
      <c r="BF119" s="110"/>
      <c r="BG119" s="110"/>
      <c r="BH119" s="110"/>
      <c r="BI119" s="110"/>
      <c r="BJ119" s="110"/>
      <c r="BK119" s="110"/>
      <c r="BL119" s="110"/>
      <c r="BM119" s="110"/>
      <c r="BN119" s="110"/>
      <c r="BO119" s="110"/>
      <c r="BP119" s="110"/>
      <c r="BQ119" s="110"/>
      <c r="BR119" s="110"/>
      <c r="BS119" s="110"/>
      <c r="BT119" s="110"/>
      <c r="BU119" s="110"/>
      <c r="BV119" s="110"/>
    </row>
    <row r="120" spans="1:74" ht="12.75" hidden="1" customHeight="1" x14ac:dyDescent="0.3">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6"/>
      <c r="W120" s="115"/>
      <c r="X120" s="404"/>
      <c r="Y120" s="404"/>
      <c r="Z120" s="404"/>
      <c r="AA120" s="115"/>
      <c r="AB120" s="404"/>
      <c r="AC120" s="404"/>
      <c r="AD120" s="404"/>
      <c r="AE120" s="404"/>
      <c r="AF120" s="404"/>
      <c r="AG120" s="117"/>
      <c r="AH120" s="117"/>
      <c r="AI120" s="117"/>
      <c r="AJ120" s="404"/>
      <c r="AK120" s="404"/>
      <c r="AL120" s="117"/>
      <c r="AM120" s="117"/>
      <c r="AN120" s="117"/>
      <c r="AO120" s="117"/>
      <c r="AP120" s="117"/>
      <c r="AQ120" s="117"/>
      <c r="AR120" s="117"/>
      <c r="AS120" s="117"/>
      <c r="AT120" s="115"/>
      <c r="AU120" s="115"/>
      <c r="AV120" s="404"/>
      <c r="AW120" s="117"/>
      <c r="AX120" s="117"/>
      <c r="AY120" s="412"/>
      <c r="AZ120" s="118"/>
      <c r="BA120" s="118"/>
      <c r="BB120" s="118"/>
      <c r="BC120" s="412"/>
      <c r="BD120" s="110"/>
      <c r="BE120" s="110"/>
      <c r="BF120" s="110"/>
      <c r="BG120" s="110"/>
      <c r="BH120" s="110"/>
      <c r="BI120" s="110"/>
      <c r="BJ120" s="110"/>
      <c r="BK120" s="110"/>
      <c r="BL120" s="110"/>
      <c r="BM120" s="110"/>
      <c r="BN120" s="110"/>
      <c r="BO120" s="110"/>
      <c r="BP120" s="110"/>
      <c r="BQ120" s="110"/>
      <c r="BR120" s="110"/>
      <c r="BS120" s="110"/>
      <c r="BT120" s="110"/>
      <c r="BU120" s="110"/>
      <c r="BV120" s="110"/>
    </row>
    <row r="121" spans="1:74" ht="12.75" hidden="1" customHeight="1" x14ac:dyDescent="0.3">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6"/>
      <c r="W121" s="115"/>
      <c r="X121" s="404"/>
      <c r="Y121" s="404"/>
      <c r="Z121" s="404"/>
      <c r="AA121" s="115"/>
      <c r="AB121" s="404"/>
      <c r="AC121" s="404"/>
      <c r="AD121" s="404"/>
      <c r="AE121" s="404"/>
      <c r="AF121" s="404"/>
      <c r="AG121" s="117"/>
      <c r="AH121" s="117"/>
      <c r="AI121" s="117"/>
      <c r="AJ121" s="404"/>
      <c r="AK121" s="404"/>
      <c r="AL121" s="117"/>
      <c r="AM121" s="117"/>
      <c r="AN121" s="117"/>
      <c r="AO121" s="117"/>
      <c r="AP121" s="117"/>
      <c r="AQ121" s="117"/>
      <c r="AR121" s="117"/>
      <c r="AS121" s="117"/>
      <c r="AT121" s="115"/>
      <c r="AU121" s="115"/>
      <c r="AV121" s="404"/>
      <c r="AW121" s="117"/>
      <c r="AX121" s="117"/>
      <c r="AY121" s="412"/>
      <c r="AZ121" s="118"/>
      <c r="BA121" s="118"/>
      <c r="BB121" s="118"/>
      <c r="BC121" s="412"/>
      <c r="BD121" s="110"/>
      <c r="BE121" s="110"/>
      <c r="BF121" s="110"/>
      <c r="BG121" s="110"/>
      <c r="BH121" s="110"/>
      <c r="BI121" s="110"/>
      <c r="BJ121" s="110"/>
      <c r="BK121" s="110"/>
      <c r="BL121" s="110"/>
      <c r="BM121" s="110"/>
      <c r="BN121" s="110"/>
      <c r="BO121" s="110"/>
      <c r="BP121" s="110"/>
      <c r="BQ121" s="110"/>
      <c r="BR121" s="110"/>
      <c r="BS121" s="110"/>
      <c r="BT121" s="110"/>
      <c r="BU121" s="110"/>
      <c r="BV121" s="110"/>
    </row>
    <row r="122" spans="1:74" ht="12.75" hidden="1" customHeight="1" x14ac:dyDescent="0.3">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6"/>
      <c r="W122" s="115"/>
      <c r="X122" s="404"/>
      <c r="Y122" s="404"/>
      <c r="Z122" s="404"/>
      <c r="AA122" s="115"/>
      <c r="AB122" s="404"/>
      <c r="AC122" s="404"/>
      <c r="AD122" s="404"/>
      <c r="AE122" s="404"/>
      <c r="AF122" s="404"/>
      <c r="AG122" s="117"/>
      <c r="AH122" s="117"/>
      <c r="AI122" s="117"/>
      <c r="AJ122" s="404"/>
      <c r="AK122" s="404"/>
      <c r="AL122" s="117"/>
      <c r="AM122" s="117"/>
      <c r="AN122" s="117"/>
      <c r="AO122" s="117"/>
      <c r="AP122" s="117"/>
      <c r="AQ122" s="117"/>
      <c r="AR122" s="117"/>
      <c r="AS122" s="117"/>
      <c r="AT122" s="115"/>
      <c r="AU122" s="115"/>
      <c r="AV122" s="404"/>
      <c r="AW122" s="117"/>
      <c r="AX122" s="117"/>
      <c r="AY122" s="412"/>
      <c r="AZ122" s="118"/>
      <c r="BA122" s="118"/>
      <c r="BB122" s="118"/>
      <c r="BC122" s="412"/>
      <c r="BD122" s="110"/>
      <c r="BE122" s="110"/>
      <c r="BF122" s="110"/>
      <c r="BG122" s="110"/>
      <c r="BH122" s="110"/>
      <c r="BI122" s="110"/>
      <c r="BJ122" s="110"/>
      <c r="BK122" s="110"/>
      <c r="BL122" s="110"/>
      <c r="BM122" s="110"/>
      <c r="BN122" s="110"/>
      <c r="BO122" s="110"/>
      <c r="BP122" s="110"/>
      <c r="BQ122" s="110"/>
      <c r="BR122" s="110"/>
      <c r="BS122" s="110"/>
      <c r="BT122" s="110"/>
      <c r="BU122" s="110"/>
      <c r="BV122" s="110"/>
    </row>
    <row r="123" spans="1:74" ht="12.75" hidden="1" customHeight="1" x14ac:dyDescent="0.3">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6"/>
      <c r="W123" s="115"/>
      <c r="X123" s="404"/>
      <c r="Y123" s="404"/>
      <c r="Z123" s="404"/>
      <c r="AA123" s="115"/>
      <c r="AB123" s="404"/>
      <c r="AC123" s="404"/>
      <c r="AD123" s="404"/>
      <c r="AE123" s="404"/>
      <c r="AF123" s="404"/>
      <c r="AG123" s="117"/>
      <c r="AH123" s="117"/>
      <c r="AI123" s="117"/>
      <c r="AJ123" s="404"/>
      <c r="AK123" s="404"/>
      <c r="AL123" s="117"/>
      <c r="AM123" s="117"/>
      <c r="AN123" s="117"/>
      <c r="AO123" s="117"/>
      <c r="AP123" s="117"/>
      <c r="AQ123" s="117"/>
      <c r="AR123" s="117"/>
      <c r="AS123" s="117"/>
      <c r="AT123" s="115"/>
      <c r="AU123" s="115"/>
      <c r="AV123" s="404"/>
      <c r="AW123" s="117"/>
      <c r="AX123" s="117"/>
      <c r="AY123" s="412"/>
      <c r="AZ123" s="118"/>
      <c r="BA123" s="118"/>
      <c r="BB123" s="118"/>
      <c r="BC123" s="412"/>
      <c r="BD123" s="110"/>
      <c r="BE123" s="110"/>
      <c r="BF123" s="110"/>
      <c r="BG123" s="110"/>
      <c r="BH123" s="110"/>
      <c r="BI123" s="110"/>
      <c r="BJ123" s="110"/>
      <c r="BK123" s="110"/>
      <c r="BL123" s="110"/>
      <c r="BM123" s="110"/>
      <c r="BN123" s="110"/>
      <c r="BO123" s="110"/>
      <c r="BP123" s="110"/>
      <c r="BQ123" s="110"/>
      <c r="BR123" s="110"/>
      <c r="BS123" s="110"/>
      <c r="BT123" s="110"/>
      <c r="BU123" s="110"/>
      <c r="BV123" s="110"/>
    </row>
    <row r="124" spans="1:74" ht="12.75" hidden="1" customHeight="1" x14ac:dyDescent="0.3">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6"/>
      <c r="W124" s="115"/>
      <c r="X124" s="404"/>
      <c r="Y124" s="404"/>
      <c r="Z124" s="404"/>
      <c r="AA124" s="115"/>
      <c r="AB124" s="404"/>
      <c r="AC124" s="404"/>
      <c r="AD124" s="404"/>
      <c r="AE124" s="404"/>
      <c r="AF124" s="404"/>
      <c r="AG124" s="117"/>
      <c r="AH124" s="117"/>
      <c r="AI124" s="117"/>
      <c r="AJ124" s="404"/>
      <c r="AK124" s="404"/>
      <c r="AL124" s="117"/>
      <c r="AM124" s="117"/>
      <c r="AN124" s="117"/>
      <c r="AO124" s="117"/>
      <c r="AP124" s="117"/>
      <c r="AQ124" s="117"/>
      <c r="AR124" s="117"/>
      <c r="AS124" s="117"/>
      <c r="AT124" s="115"/>
      <c r="AU124" s="115"/>
      <c r="AV124" s="404"/>
      <c r="AW124" s="117"/>
      <c r="AX124" s="117"/>
      <c r="AY124" s="412"/>
      <c r="AZ124" s="118"/>
      <c r="BA124" s="118"/>
      <c r="BB124" s="118"/>
      <c r="BC124" s="412"/>
      <c r="BD124" s="110"/>
      <c r="BE124" s="110"/>
      <c r="BF124" s="110"/>
      <c r="BG124" s="110"/>
      <c r="BH124" s="110"/>
      <c r="BI124" s="110"/>
      <c r="BJ124" s="110"/>
      <c r="BK124" s="110"/>
      <c r="BL124" s="110"/>
      <c r="BM124" s="110"/>
      <c r="BN124" s="110"/>
      <c r="BO124" s="110"/>
      <c r="BP124" s="110"/>
      <c r="BQ124" s="110"/>
      <c r="BR124" s="110"/>
      <c r="BS124" s="110"/>
      <c r="BT124" s="110"/>
      <c r="BU124" s="110"/>
      <c r="BV124" s="110"/>
    </row>
    <row r="125" spans="1:74" ht="12.75" hidden="1" customHeight="1" x14ac:dyDescent="0.3">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6"/>
      <c r="W125" s="115"/>
      <c r="X125" s="404"/>
      <c r="Y125" s="404"/>
      <c r="Z125" s="404"/>
      <c r="AA125" s="115"/>
      <c r="AB125" s="404"/>
      <c r="AC125" s="404"/>
      <c r="AD125" s="404"/>
      <c r="AE125" s="404"/>
      <c r="AF125" s="404"/>
      <c r="AG125" s="117"/>
      <c r="AH125" s="117"/>
      <c r="AI125" s="117"/>
      <c r="AJ125" s="404"/>
      <c r="AK125" s="404"/>
      <c r="AL125" s="117"/>
      <c r="AM125" s="117"/>
      <c r="AN125" s="117"/>
      <c r="AO125" s="117"/>
      <c r="AP125" s="117"/>
      <c r="AQ125" s="117"/>
      <c r="AR125" s="117"/>
      <c r="AS125" s="117"/>
      <c r="AT125" s="115"/>
      <c r="AU125" s="115"/>
      <c r="AV125" s="404"/>
      <c r="AW125" s="117"/>
      <c r="AX125" s="117"/>
      <c r="AY125" s="412"/>
      <c r="AZ125" s="118"/>
      <c r="BA125" s="118"/>
      <c r="BB125" s="118"/>
      <c r="BC125" s="412"/>
      <c r="BD125" s="110"/>
      <c r="BE125" s="110"/>
      <c r="BF125" s="110"/>
      <c r="BG125" s="110"/>
      <c r="BH125" s="110"/>
      <c r="BI125" s="110"/>
      <c r="BJ125" s="110"/>
      <c r="BK125" s="110"/>
      <c r="BL125" s="110"/>
      <c r="BM125" s="110"/>
      <c r="BN125" s="110"/>
      <c r="BO125" s="110"/>
      <c r="BP125" s="110"/>
      <c r="BQ125" s="110"/>
      <c r="BR125" s="110"/>
      <c r="BS125" s="110"/>
      <c r="BT125" s="110"/>
      <c r="BU125" s="110"/>
      <c r="BV125" s="110"/>
    </row>
    <row r="126" spans="1:74" ht="12.75" hidden="1" customHeight="1" x14ac:dyDescent="0.3">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6"/>
      <c r="W126" s="115"/>
      <c r="X126" s="404"/>
      <c r="Y126" s="404"/>
      <c r="Z126" s="404"/>
      <c r="AA126" s="115"/>
      <c r="AB126" s="404"/>
      <c r="AC126" s="404"/>
      <c r="AD126" s="404"/>
      <c r="AE126" s="404"/>
      <c r="AF126" s="404"/>
      <c r="AG126" s="117"/>
      <c r="AH126" s="117"/>
      <c r="AI126" s="117"/>
      <c r="AJ126" s="404"/>
      <c r="AK126" s="404"/>
      <c r="AL126" s="117"/>
      <c r="AM126" s="117"/>
      <c r="AN126" s="117"/>
      <c r="AO126" s="117"/>
      <c r="AP126" s="117"/>
      <c r="AQ126" s="117"/>
      <c r="AR126" s="117"/>
      <c r="AS126" s="117"/>
      <c r="AT126" s="115"/>
      <c r="AU126" s="115"/>
      <c r="AV126" s="404"/>
      <c r="AW126" s="117"/>
      <c r="AX126" s="117"/>
      <c r="AY126" s="412"/>
      <c r="AZ126" s="118"/>
      <c r="BA126" s="118"/>
      <c r="BB126" s="118"/>
      <c r="BC126" s="412"/>
      <c r="BD126" s="110"/>
      <c r="BE126" s="110"/>
      <c r="BF126" s="110"/>
      <c r="BG126" s="110"/>
      <c r="BH126" s="110"/>
      <c r="BI126" s="110"/>
      <c r="BJ126" s="110"/>
      <c r="BK126" s="110"/>
      <c r="BL126" s="110"/>
      <c r="BM126" s="110"/>
      <c r="BN126" s="110"/>
      <c r="BO126" s="110"/>
      <c r="BP126" s="110"/>
      <c r="BQ126" s="110"/>
      <c r="BR126" s="110"/>
      <c r="BS126" s="110"/>
      <c r="BT126" s="110"/>
      <c r="BU126" s="110"/>
      <c r="BV126" s="110"/>
    </row>
    <row r="127" spans="1:74" ht="12.75" hidden="1" customHeight="1" x14ac:dyDescent="0.3">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6"/>
      <c r="W127" s="115"/>
      <c r="X127" s="404"/>
      <c r="Y127" s="404"/>
      <c r="Z127" s="404"/>
      <c r="AA127" s="115"/>
      <c r="AB127" s="404"/>
      <c r="AC127" s="404"/>
      <c r="AD127" s="404"/>
      <c r="AE127" s="404"/>
      <c r="AF127" s="404"/>
      <c r="AG127" s="117"/>
      <c r="AH127" s="117"/>
      <c r="AI127" s="117"/>
      <c r="AJ127" s="404"/>
      <c r="AK127" s="404"/>
      <c r="AL127" s="117"/>
      <c r="AM127" s="117"/>
      <c r="AN127" s="117"/>
      <c r="AO127" s="117"/>
      <c r="AP127" s="117"/>
      <c r="AQ127" s="117"/>
      <c r="AR127" s="117"/>
      <c r="AS127" s="117"/>
      <c r="AT127" s="115"/>
      <c r="AU127" s="115"/>
      <c r="AV127" s="404"/>
      <c r="AW127" s="117"/>
      <c r="AX127" s="117"/>
      <c r="AY127" s="412"/>
      <c r="AZ127" s="118"/>
      <c r="BA127" s="118"/>
      <c r="BB127" s="118"/>
      <c r="BC127" s="412"/>
      <c r="BD127" s="110"/>
      <c r="BE127" s="110"/>
      <c r="BF127" s="110"/>
      <c r="BG127" s="110"/>
      <c r="BH127" s="110"/>
      <c r="BI127" s="110"/>
      <c r="BJ127" s="110"/>
      <c r="BK127" s="110"/>
      <c r="BL127" s="110"/>
      <c r="BM127" s="110"/>
      <c r="BN127" s="110"/>
      <c r="BO127" s="110"/>
      <c r="BP127" s="110"/>
      <c r="BQ127" s="110"/>
      <c r="BR127" s="110"/>
      <c r="BS127" s="110"/>
      <c r="BT127" s="110"/>
      <c r="BU127" s="110"/>
      <c r="BV127" s="110"/>
    </row>
    <row r="128" spans="1:74" ht="12.75" hidden="1" customHeight="1" x14ac:dyDescent="0.3">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6"/>
      <c r="W128" s="115"/>
      <c r="X128" s="404"/>
      <c r="Y128" s="404"/>
      <c r="Z128" s="404"/>
      <c r="AA128" s="115"/>
      <c r="AB128" s="404"/>
      <c r="AC128" s="404"/>
      <c r="AD128" s="404"/>
      <c r="AE128" s="404"/>
      <c r="AF128" s="404"/>
      <c r="AG128" s="117"/>
      <c r="AH128" s="117"/>
      <c r="AI128" s="117"/>
      <c r="AJ128" s="404"/>
      <c r="AK128" s="404"/>
      <c r="AL128" s="117"/>
      <c r="AM128" s="117"/>
      <c r="AN128" s="117"/>
      <c r="AO128" s="117"/>
      <c r="AP128" s="117"/>
      <c r="AQ128" s="117"/>
      <c r="AR128" s="117"/>
      <c r="AS128" s="117"/>
      <c r="AT128" s="115"/>
      <c r="AU128" s="115"/>
      <c r="AV128" s="404"/>
      <c r="AW128" s="117"/>
      <c r="AX128" s="117"/>
      <c r="AY128" s="412"/>
      <c r="AZ128" s="118"/>
      <c r="BA128" s="118"/>
      <c r="BB128" s="118"/>
      <c r="BC128" s="412"/>
      <c r="BD128" s="110"/>
      <c r="BE128" s="110"/>
      <c r="BF128" s="110"/>
      <c r="BG128" s="110"/>
      <c r="BH128" s="110"/>
      <c r="BI128" s="110"/>
      <c r="BJ128" s="110"/>
      <c r="BK128" s="110"/>
      <c r="BL128" s="110"/>
      <c r="BM128" s="110"/>
      <c r="BN128" s="110"/>
      <c r="BO128" s="110"/>
      <c r="BP128" s="110"/>
      <c r="BQ128" s="110"/>
      <c r="BR128" s="110"/>
      <c r="BS128" s="110"/>
      <c r="BT128" s="110"/>
      <c r="BU128" s="110"/>
      <c r="BV128" s="110"/>
    </row>
    <row r="129" spans="1:74" ht="12.75" hidden="1" customHeight="1" x14ac:dyDescent="0.3">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6"/>
      <c r="W129" s="115"/>
      <c r="X129" s="404"/>
      <c r="Y129" s="404"/>
      <c r="Z129" s="404"/>
      <c r="AA129" s="115"/>
      <c r="AB129" s="404"/>
      <c r="AC129" s="404"/>
      <c r="AD129" s="404"/>
      <c r="AE129" s="404"/>
      <c r="AF129" s="404"/>
      <c r="AG129" s="117"/>
      <c r="AH129" s="117"/>
      <c r="AI129" s="117"/>
      <c r="AJ129" s="404"/>
      <c r="AK129" s="404"/>
      <c r="AL129" s="117"/>
      <c r="AM129" s="117"/>
      <c r="AN129" s="117"/>
      <c r="AO129" s="117"/>
      <c r="AP129" s="117"/>
      <c r="AQ129" s="117"/>
      <c r="AR129" s="117"/>
      <c r="AS129" s="117"/>
      <c r="AT129" s="115"/>
      <c r="AU129" s="115"/>
      <c r="AV129" s="404"/>
      <c r="AW129" s="117"/>
      <c r="AX129" s="117"/>
      <c r="AY129" s="412"/>
      <c r="AZ129" s="118"/>
      <c r="BA129" s="118"/>
      <c r="BB129" s="118"/>
      <c r="BC129" s="412"/>
      <c r="BD129" s="110"/>
      <c r="BE129" s="110"/>
      <c r="BF129" s="110"/>
      <c r="BG129" s="110"/>
      <c r="BH129" s="110"/>
      <c r="BI129" s="110"/>
      <c r="BJ129" s="110"/>
      <c r="BK129" s="110"/>
      <c r="BL129" s="110"/>
      <c r="BM129" s="110"/>
      <c r="BN129" s="110"/>
      <c r="BO129" s="110"/>
      <c r="BP129" s="110"/>
      <c r="BQ129" s="110"/>
      <c r="BR129" s="110"/>
      <c r="BS129" s="110"/>
      <c r="BT129" s="110"/>
      <c r="BU129" s="110"/>
      <c r="BV129" s="110"/>
    </row>
    <row r="130" spans="1:74" ht="12.75" hidden="1" customHeight="1" x14ac:dyDescent="0.3">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6"/>
      <c r="W130" s="115"/>
      <c r="X130" s="404"/>
      <c r="Y130" s="404"/>
      <c r="Z130" s="404"/>
      <c r="AA130" s="115"/>
      <c r="AB130" s="404"/>
      <c r="AC130" s="404"/>
      <c r="AD130" s="404"/>
      <c r="AE130" s="404"/>
      <c r="AF130" s="404"/>
      <c r="AG130" s="117"/>
      <c r="AH130" s="117"/>
      <c r="AI130" s="117"/>
      <c r="AJ130" s="404"/>
      <c r="AK130" s="404"/>
      <c r="AL130" s="117"/>
      <c r="AM130" s="117"/>
      <c r="AN130" s="117"/>
      <c r="AO130" s="117"/>
      <c r="AP130" s="117"/>
      <c r="AQ130" s="117"/>
      <c r="AR130" s="117"/>
      <c r="AS130" s="117"/>
      <c r="AT130" s="115"/>
      <c r="AU130" s="115"/>
      <c r="AV130" s="404"/>
      <c r="AW130" s="117"/>
      <c r="AX130" s="117"/>
      <c r="AY130" s="412"/>
      <c r="AZ130" s="118"/>
      <c r="BA130" s="118"/>
      <c r="BB130" s="118"/>
      <c r="BC130" s="412"/>
      <c r="BD130" s="110"/>
      <c r="BE130" s="110"/>
      <c r="BF130" s="110"/>
      <c r="BG130" s="110"/>
      <c r="BH130" s="110"/>
      <c r="BI130" s="110"/>
      <c r="BJ130" s="110"/>
      <c r="BK130" s="110"/>
      <c r="BL130" s="110"/>
      <c r="BM130" s="110"/>
      <c r="BN130" s="110"/>
      <c r="BO130" s="110"/>
      <c r="BP130" s="110"/>
      <c r="BQ130" s="110"/>
      <c r="BR130" s="110"/>
      <c r="BS130" s="110"/>
      <c r="BT130" s="110"/>
      <c r="BU130" s="110"/>
      <c r="BV130" s="110"/>
    </row>
    <row r="131" spans="1:74" ht="12.75" hidden="1" customHeight="1" x14ac:dyDescent="0.3">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6"/>
      <c r="W131" s="115"/>
      <c r="X131" s="404"/>
      <c r="Y131" s="404"/>
      <c r="Z131" s="404"/>
      <c r="AA131" s="115"/>
      <c r="AB131" s="404"/>
      <c r="AC131" s="404"/>
      <c r="AD131" s="404"/>
      <c r="AE131" s="404"/>
      <c r="AF131" s="404"/>
      <c r="AG131" s="117"/>
      <c r="AH131" s="117"/>
      <c r="AI131" s="117"/>
      <c r="AJ131" s="404"/>
      <c r="AK131" s="404"/>
      <c r="AL131" s="117"/>
      <c r="AM131" s="117"/>
      <c r="AN131" s="117"/>
      <c r="AO131" s="117"/>
      <c r="AP131" s="117"/>
      <c r="AQ131" s="117"/>
      <c r="AR131" s="117"/>
      <c r="AS131" s="117"/>
      <c r="AT131" s="115"/>
      <c r="AU131" s="115"/>
      <c r="AV131" s="404"/>
      <c r="AW131" s="117"/>
      <c r="AX131" s="117"/>
      <c r="AY131" s="412"/>
      <c r="AZ131" s="118"/>
      <c r="BA131" s="118"/>
      <c r="BB131" s="118"/>
      <c r="BC131" s="412"/>
      <c r="BD131" s="110"/>
      <c r="BE131" s="110"/>
      <c r="BF131" s="110"/>
      <c r="BG131" s="110"/>
      <c r="BH131" s="110"/>
      <c r="BI131" s="110"/>
      <c r="BJ131" s="110"/>
      <c r="BK131" s="110"/>
      <c r="BL131" s="110"/>
      <c r="BM131" s="110"/>
      <c r="BN131" s="110"/>
      <c r="BO131" s="110"/>
      <c r="BP131" s="110"/>
      <c r="BQ131" s="110"/>
      <c r="BR131" s="110"/>
      <c r="BS131" s="110"/>
      <c r="BT131" s="110"/>
      <c r="BU131" s="110"/>
      <c r="BV131" s="110"/>
    </row>
    <row r="132" spans="1:74" ht="12.75" hidden="1" customHeight="1" x14ac:dyDescent="0.3">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6"/>
      <c r="W132" s="115"/>
      <c r="X132" s="404"/>
      <c r="Y132" s="404"/>
      <c r="Z132" s="404"/>
      <c r="AA132" s="115"/>
      <c r="AB132" s="404"/>
      <c r="AC132" s="404"/>
      <c r="AD132" s="404"/>
      <c r="AE132" s="404"/>
      <c r="AF132" s="404"/>
      <c r="AG132" s="117"/>
      <c r="AH132" s="117"/>
      <c r="AI132" s="117"/>
      <c r="AJ132" s="404"/>
      <c r="AK132" s="404"/>
      <c r="AL132" s="117"/>
      <c r="AM132" s="117"/>
      <c r="AN132" s="117"/>
      <c r="AO132" s="117"/>
      <c r="AP132" s="117"/>
      <c r="AQ132" s="117"/>
      <c r="AR132" s="117"/>
      <c r="AS132" s="117"/>
      <c r="AT132" s="115"/>
      <c r="AU132" s="115"/>
      <c r="AV132" s="404"/>
      <c r="AW132" s="117"/>
      <c r="AX132" s="117"/>
      <c r="AY132" s="412"/>
      <c r="AZ132" s="118"/>
      <c r="BA132" s="118"/>
      <c r="BB132" s="118"/>
      <c r="BC132" s="412"/>
      <c r="BD132" s="110"/>
      <c r="BE132" s="110"/>
      <c r="BF132" s="110"/>
      <c r="BG132" s="110"/>
      <c r="BH132" s="110"/>
      <c r="BI132" s="110"/>
      <c r="BJ132" s="110"/>
      <c r="BK132" s="110"/>
      <c r="BL132" s="110"/>
      <c r="BM132" s="110"/>
      <c r="BN132" s="110"/>
      <c r="BO132" s="110"/>
      <c r="BP132" s="110"/>
      <c r="BQ132" s="110"/>
      <c r="BR132" s="110"/>
      <c r="BS132" s="110"/>
      <c r="BT132" s="110"/>
      <c r="BU132" s="110"/>
      <c r="BV132" s="110"/>
    </row>
    <row r="133" spans="1:74" ht="12.75" hidden="1" customHeight="1" x14ac:dyDescent="0.3">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6"/>
      <c r="W133" s="115"/>
      <c r="X133" s="404"/>
      <c r="Y133" s="404"/>
      <c r="Z133" s="404"/>
      <c r="AA133" s="115"/>
      <c r="AB133" s="404"/>
      <c r="AC133" s="404"/>
      <c r="AD133" s="404"/>
      <c r="AE133" s="404"/>
      <c r="AF133" s="404"/>
      <c r="AG133" s="117"/>
      <c r="AH133" s="117"/>
      <c r="AI133" s="117"/>
      <c r="AJ133" s="404"/>
      <c r="AK133" s="404"/>
      <c r="AL133" s="117"/>
      <c r="AM133" s="117"/>
      <c r="AN133" s="117"/>
      <c r="AO133" s="117"/>
      <c r="AP133" s="117"/>
      <c r="AQ133" s="117"/>
      <c r="AR133" s="117"/>
      <c r="AS133" s="117"/>
      <c r="AT133" s="115"/>
      <c r="AU133" s="115"/>
      <c r="AV133" s="404"/>
      <c r="AW133" s="117"/>
      <c r="AX133" s="117"/>
      <c r="AY133" s="412"/>
      <c r="AZ133" s="118"/>
      <c r="BA133" s="118"/>
      <c r="BB133" s="118"/>
      <c r="BC133" s="412"/>
      <c r="BD133" s="110"/>
      <c r="BE133" s="110"/>
      <c r="BF133" s="110"/>
      <c r="BG133" s="110"/>
      <c r="BH133" s="110"/>
      <c r="BI133" s="110"/>
      <c r="BJ133" s="110"/>
      <c r="BK133" s="110"/>
      <c r="BL133" s="110"/>
      <c r="BM133" s="110"/>
      <c r="BN133" s="110"/>
      <c r="BO133" s="110"/>
      <c r="BP133" s="110"/>
      <c r="BQ133" s="110"/>
      <c r="BR133" s="110"/>
      <c r="BS133" s="110"/>
      <c r="BT133" s="110"/>
      <c r="BU133" s="110"/>
      <c r="BV133" s="110"/>
    </row>
    <row r="134" spans="1:74" ht="12.75" hidden="1" customHeight="1" x14ac:dyDescent="0.3">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6"/>
      <c r="W134" s="115"/>
      <c r="X134" s="404"/>
      <c r="Y134" s="404"/>
      <c r="Z134" s="404"/>
      <c r="AA134" s="115"/>
      <c r="AB134" s="404"/>
      <c r="AC134" s="404"/>
      <c r="AD134" s="404"/>
      <c r="AE134" s="404"/>
      <c r="AF134" s="404"/>
      <c r="AG134" s="117"/>
      <c r="AH134" s="117"/>
      <c r="AI134" s="117"/>
      <c r="AJ134" s="404"/>
      <c r="AK134" s="404"/>
      <c r="AL134" s="117"/>
      <c r="AM134" s="117"/>
      <c r="AN134" s="117"/>
      <c r="AO134" s="117"/>
      <c r="AP134" s="117"/>
      <c r="AQ134" s="117"/>
      <c r="AR134" s="117"/>
      <c r="AS134" s="117"/>
      <c r="AT134" s="115"/>
      <c r="AU134" s="115"/>
      <c r="AV134" s="404"/>
      <c r="AW134" s="117"/>
      <c r="AX134" s="117"/>
      <c r="AY134" s="412"/>
      <c r="AZ134" s="118"/>
      <c r="BA134" s="118"/>
      <c r="BB134" s="118"/>
      <c r="BC134" s="412"/>
      <c r="BD134" s="110"/>
      <c r="BE134" s="110"/>
      <c r="BF134" s="110"/>
      <c r="BG134" s="110"/>
      <c r="BH134" s="110"/>
      <c r="BI134" s="110"/>
      <c r="BJ134" s="110"/>
      <c r="BK134" s="110"/>
      <c r="BL134" s="110"/>
      <c r="BM134" s="110"/>
      <c r="BN134" s="110"/>
      <c r="BO134" s="110"/>
      <c r="BP134" s="110"/>
      <c r="BQ134" s="110"/>
      <c r="BR134" s="110"/>
      <c r="BS134" s="110"/>
      <c r="BT134" s="110"/>
      <c r="BU134" s="110"/>
      <c r="BV134" s="110"/>
    </row>
    <row r="135" spans="1:74" ht="12.75" hidden="1" customHeight="1" x14ac:dyDescent="0.3">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6"/>
      <c r="W135" s="115"/>
      <c r="X135" s="404"/>
      <c r="Y135" s="404"/>
      <c r="Z135" s="404"/>
      <c r="AA135" s="115"/>
      <c r="AB135" s="404"/>
      <c r="AC135" s="404"/>
      <c r="AD135" s="404"/>
      <c r="AE135" s="404"/>
      <c r="AF135" s="404"/>
      <c r="AG135" s="117"/>
      <c r="AH135" s="117"/>
      <c r="AI135" s="117"/>
      <c r="AJ135" s="404"/>
      <c r="AK135" s="404"/>
      <c r="AL135" s="117"/>
      <c r="AM135" s="117"/>
      <c r="AN135" s="117"/>
      <c r="AO135" s="117"/>
      <c r="AP135" s="117"/>
      <c r="AQ135" s="117"/>
      <c r="AR135" s="117"/>
      <c r="AS135" s="117"/>
      <c r="AT135" s="115"/>
      <c r="AU135" s="115"/>
      <c r="AV135" s="404"/>
      <c r="AW135" s="117"/>
      <c r="AX135" s="117"/>
      <c r="AY135" s="412"/>
      <c r="AZ135" s="118"/>
      <c r="BA135" s="118"/>
      <c r="BB135" s="118"/>
      <c r="BC135" s="412"/>
      <c r="BD135" s="110"/>
      <c r="BE135" s="110"/>
      <c r="BF135" s="110"/>
      <c r="BG135" s="110"/>
      <c r="BH135" s="110"/>
      <c r="BI135" s="110"/>
      <c r="BJ135" s="110"/>
      <c r="BK135" s="110"/>
      <c r="BL135" s="110"/>
      <c r="BM135" s="110"/>
      <c r="BN135" s="110"/>
      <c r="BO135" s="110"/>
      <c r="BP135" s="110"/>
      <c r="BQ135" s="110"/>
      <c r="BR135" s="110"/>
      <c r="BS135" s="110"/>
      <c r="BT135" s="110"/>
      <c r="BU135" s="110"/>
      <c r="BV135" s="110"/>
    </row>
    <row r="136" spans="1:74" ht="12.75" hidden="1" customHeight="1" x14ac:dyDescent="0.3">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6"/>
      <c r="W136" s="115"/>
      <c r="X136" s="404"/>
      <c r="Y136" s="404"/>
      <c r="Z136" s="404"/>
      <c r="AA136" s="115"/>
      <c r="AB136" s="404"/>
      <c r="AC136" s="404"/>
      <c r="AD136" s="404"/>
      <c r="AE136" s="404"/>
      <c r="AF136" s="404"/>
      <c r="AG136" s="117"/>
      <c r="AH136" s="117"/>
      <c r="AI136" s="117"/>
      <c r="AJ136" s="404"/>
      <c r="AK136" s="404"/>
      <c r="AL136" s="117"/>
      <c r="AM136" s="117"/>
      <c r="AN136" s="117"/>
      <c r="AO136" s="117"/>
      <c r="AP136" s="117"/>
      <c r="AQ136" s="117"/>
      <c r="AR136" s="117"/>
      <c r="AS136" s="117"/>
      <c r="AT136" s="115"/>
      <c r="AU136" s="115"/>
      <c r="AV136" s="404"/>
      <c r="AW136" s="117"/>
      <c r="AX136" s="117"/>
      <c r="AY136" s="412"/>
      <c r="AZ136" s="118"/>
      <c r="BA136" s="118"/>
      <c r="BB136" s="118"/>
      <c r="BC136" s="412"/>
      <c r="BD136" s="110"/>
      <c r="BE136" s="110"/>
      <c r="BF136" s="110"/>
      <c r="BG136" s="110"/>
      <c r="BH136" s="110"/>
      <c r="BI136" s="110"/>
      <c r="BJ136" s="110"/>
      <c r="BK136" s="110"/>
      <c r="BL136" s="110"/>
      <c r="BM136" s="110"/>
      <c r="BN136" s="110"/>
      <c r="BO136" s="110"/>
      <c r="BP136" s="110"/>
      <c r="BQ136" s="110"/>
      <c r="BR136" s="110"/>
      <c r="BS136" s="110"/>
      <c r="BT136" s="110"/>
      <c r="BU136" s="110"/>
      <c r="BV136" s="110"/>
    </row>
    <row r="137" spans="1:74" ht="12.75" hidden="1" customHeight="1" x14ac:dyDescent="0.3">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6"/>
      <c r="W137" s="115"/>
      <c r="X137" s="404"/>
      <c r="Y137" s="404"/>
      <c r="Z137" s="404"/>
      <c r="AA137" s="115"/>
      <c r="AB137" s="404"/>
      <c r="AC137" s="404"/>
      <c r="AD137" s="404"/>
      <c r="AE137" s="404"/>
      <c r="AF137" s="404"/>
      <c r="AG137" s="117"/>
      <c r="AH137" s="117"/>
      <c r="AI137" s="117"/>
      <c r="AJ137" s="404"/>
      <c r="AK137" s="404"/>
      <c r="AL137" s="117"/>
      <c r="AM137" s="117"/>
      <c r="AN137" s="117"/>
      <c r="AO137" s="117"/>
      <c r="AP137" s="117"/>
      <c r="AQ137" s="117"/>
      <c r="AR137" s="117"/>
      <c r="AS137" s="117"/>
      <c r="AT137" s="115"/>
      <c r="AU137" s="115"/>
      <c r="AV137" s="404"/>
      <c r="AW137" s="117"/>
      <c r="AX137" s="117"/>
      <c r="AY137" s="412"/>
      <c r="AZ137" s="118"/>
      <c r="BA137" s="118"/>
      <c r="BB137" s="118"/>
      <c r="BC137" s="412"/>
      <c r="BD137" s="110"/>
      <c r="BE137" s="110"/>
      <c r="BF137" s="110"/>
      <c r="BG137" s="110"/>
      <c r="BH137" s="110"/>
      <c r="BI137" s="110"/>
      <c r="BJ137" s="110"/>
      <c r="BK137" s="110"/>
      <c r="BL137" s="110"/>
      <c r="BM137" s="110"/>
      <c r="BN137" s="110"/>
      <c r="BO137" s="110"/>
      <c r="BP137" s="110"/>
      <c r="BQ137" s="110"/>
      <c r="BR137" s="110"/>
      <c r="BS137" s="110"/>
      <c r="BT137" s="110"/>
      <c r="BU137" s="110"/>
      <c r="BV137" s="110"/>
    </row>
    <row r="138" spans="1:74" ht="12.75" hidden="1" customHeight="1" x14ac:dyDescent="0.3">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6"/>
      <c r="W138" s="115"/>
      <c r="X138" s="404"/>
      <c r="Y138" s="404"/>
      <c r="Z138" s="404"/>
      <c r="AA138" s="115"/>
      <c r="AB138" s="404"/>
      <c r="AC138" s="404"/>
      <c r="AD138" s="404"/>
      <c r="AE138" s="404"/>
      <c r="AF138" s="404"/>
      <c r="AG138" s="117"/>
      <c r="AH138" s="117"/>
      <c r="AI138" s="117"/>
      <c r="AJ138" s="404"/>
      <c r="AK138" s="404"/>
      <c r="AL138" s="117"/>
      <c r="AM138" s="117"/>
      <c r="AN138" s="117"/>
      <c r="AO138" s="117"/>
      <c r="AP138" s="117"/>
      <c r="AQ138" s="117"/>
      <c r="AR138" s="117"/>
      <c r="AS138" s="117"/>
      <c r="AT138" s="115"/>
      <c r="AU138" s="115"/>
      <c r="AV138" s="404"/>
      <c r="AW138" s="117"/>
      <c r="AX138" s="117"/>
      <c r="AY138" s="412"/>
      <c r="AZ138" s="118"/>
      <c r="BA138" s="118"/>
      <c r="BB138" s="118"/>
      <c r="BC138" s="412"/>
      <c r="BD138" s="110"/>
      <c r="BE138" s="110"/>
      <c r="BF138" s="110"/>
      <c r="BG138" s="110"/>
      <c r="BH138" s="110"/>
      <c r="BI138" s="110"/>
      <c r="BJ138" s="110"/>
      <c r="BK138" s="110"/>
      <c r="BL138" s="110"/>
      <c r="BM138" s="110"/>
      <c r="BN138" s="110"/>
      <c r="BO138" s="110"/>
      <c r="BP138" s="110"/>
      <c r="BQ138" s="110"/>
      <c r="BR138" s="110"/>
      <c r="BS138" s="110"/>
      <c r="BT138" s="110"/>
      <c r="BU138" s="110"/>
      <c r="BV138" s="110"/>
    </row>
    <row r="139" spans="1:74" ht="12.75" hidden="1" customHeight="1" x14ac:dyDescent="0.3">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6"/>
      <c r="W139" s="115"/>
      <c r="X139" s="404"/>
      <c r="Y139" s="404"/>
      <c r="Z139" s="404"/>
      <c r="AA139" s="115"/>
      <c r="AB139" s="404"/>
      <c r="AC139" s="404"/>
      <c r="AD139" s="404"/>
      <c r="AE139" s="404"/>
      <c r="AF139" s="404"/>
      <c r="AG139" s="117"/>
      <c r="AH139" s="117"/>
      <c r="AI139" s="117"/>
      <c r="AJ139" s="404"/>
      <c r="AK139" s="404"/>
      <c r="AL139" s="117"/>
      <c r="AM139" s="117"/>
      <c r="AN139" s="117"/>
      <c r="AO139" s="117"/>
      <c r="AP139" s="117"/>
      <c r="AQ139" s="117"/>
      <c r="AR139" s="117"/>
      <c r="AS139" s="117"/>
      <c r="AT139" s="115"/>
      <c r="AU139" s="115"/>
      <c r="AV139" s="404"/>
      <c r="AW139" s="117"/>
      <c r="AX139" s="117"/>
      <c r="AY139" s="412"/>
      <c r="AZ139" s="118"/>
      <c r="BA139" s="118"/>
      <c r="BB139" s="118"/>
      <c r="BC139" s="412"/>
      <c r="BD139" s="110"/>
      <c r="BE139" s="110"/>
      <c r="BF139" s="110"/>
      <c r="BG139" s="110"/>
      <c r="BH139" s="110"/>
      <c r="BI139" s="110"/>
      <c r="BJ139" s="110"/>
      <c r="BK139" s="110"/>
      <c r="BL139" s="110"/>
      <c r="BM139" s="110"/>
      <c r="BN139" s="110"/>
      <c r="BO139" s="110"/>
      <c r="BP139" s="110"/>
      <c r="BQ139" s="110"/>
      <c r="BR139" s="110"/>
      <c r="BS139" s="110"/>
      <c r="BT139" s="110"/>
      <c r="BU139" s="110"/>
      <c r="BV139" s="110"/>
    </row>
    <row r="140" spans="1:74" ht="12.75" hidden="1" customHeight="1" x14ac:dyDescent="0.3">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6"/>
      <c r="W140" s="115"/>
      <c r="X140" s="404"/>
      <c r="Y140" s="404"/>
      <c r="Z140" s="404"/>
      <c r="AA140" s="115"/>
      <c r="AB140" s="404"/>
      <c r="AC140" s="404"/>
      <c r="AD140" s="404"/>
      <c r="AE140" s="404"/>
      <c r="AF140" s="404"/>
      <c r="AG140" s="117"/>
      <c r="AH140" s="117"/>
      <c r="AI140" s="117"/>
      <c r="AJ140" s="404"/>
      <c r="AK140" s="404"/>
      <c r="AL140" s="117"/>
      <c r="AM140" s="117"/>
      <c r="AN140" s="117"/>
      <c r="AO140" s="117"/>
      <c r="AP140" s="117"/>
      <c r="AQ140" s="117"/>
      <c r="AR140" s="117"/>
      <c r="AS140" s="117"/>
      <c r="AT140" s="115"/>
      <c r="AU140" s="115"/>
      <c r="AV140" s="404"/>
      <c r="AW140" s="117"/>
      <c r="AX140" s="117"/>
      <c r="AY140" s="412"/>
      <c r="AZ140" s="118"/>
      <c r="BA140" s="118"/>
      <c r="BB140" s="118"/>
      <c r="BC140" s="412"/>
      <c r="BD140" s="110"/>
      <c r="BE140" s="110"/>
      <c r="BF140" s="110"/>
      <c r="BG140" s="110"/>
      <c r="BH140" s="110"/>
      <c r="BI140" s="110"/>
      <c r="BJ140" s="110"/>
      <c r="BK140" s="110"/>
      <c r="BL140" s="110"/>
      <c r="BM140" s="110"/>
      <c r="BN140" s="110"/>
      <c r="BO140" s="110"/>
      <c r="BP140" s="110"/>
      <c r="BQ140" s="110"/>
      <c r="BR140" s="110"/>
      <c r="BS140" s="110"/>
      <c r="BT140" s="110"/>
      <c r="BU140" s="110"/>
      <c r="BV140" s="110"/>
    </row>
    <row r="141" spans="1:74" ht="12.75" hidden="1" customHeight="1" x14ac:dyDescent="0.3">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6"/>
      <c r="W141" s="115"/>
      <c r="X141" s="404"/>
      <c r="Y141" s="404"/>
      <c r="Z141" s="404"/>
      <c r="AA141" s="115"/>
      <c r="AB141" s="404"/>
      <c r="AC141" s="404"/>
      <c r="AD141" s="404"/>
      <c r="AE141" s="404"/>
      <c r="AF141" s="404"/>
      <c r="AG141" s="117"/>
      <c r="AH141" s="117"/>
      <c r="AI141" s="117"/>
      <c r="AJ141" s="404"/>
      <c r="AK141" s="404"/>
      <c r="AL141" s="117"/>
      <c r="AM141" s="117"/>
      <c r="AN141" s="117"/>
      <c r="AO141" s="117"/>
      <c r="AP141" s="117"/>
      <c r="AQ141" s="117"/>
      <c r="AR141" s="117"/>
      <c r="AS141" s="117"/>
      <c r="AT141" s="115"/>
      <c r="AU141" s="115"/>
      <c r="AV141" s="404"/>
      <c r="AW141" s="117"/>
      <c r="AX141" s="117"/>
      <c r="AY141" s="412"/>
      <c r="AZ141" s="118"/>
      <c r="BA141" s="118"/>
      <c r="BB141" s="118"/>
      <c r="BC141" s="412"/>
      <c r="BD141" s="110"/>
      <c r="BE141" s="110"/>
      <c r="BF141" s="110"/>
      <c r="BG141" s="110"/>
      <c r="BH141" s="110"/>
      <c r="BI141" s="110"/>
      <c r="BJ141" s="110"/>
      <c r="BK141" s="110"/>
      <c r="BL141" s="110"/>
      <c r="BM141" s="110"/>
      <c r="BN141" s="110"/>
      <c r="BO141" s="110"/>
      <c r="BP141" s="110"/>
      <c r="BQ141" s="110"/>
      <c r="BR141" s="110"/>
      <c r="BS141" s="110"/>
      <c r="BT141" s="110"/>
      <c r="BU141" s="110"/>
      <c r="BV141" s="110"/>
    </row>
    <row r="142" spans="1:74" ht="12.75" hidden="1" customHeight="1" x14ac:dyDescent="0.3">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6"/>
      <c r="W142" s="115"/>
      <c r="X142" s="404"/>
      <c r="Y142" s="404"/>
      <c r="Z142" s="404"/>
      <c r="AA142" s="115"/>
      <c r="AB142" s="404"/>
      <c r="AC142" s="404"/>
      <c r="AD142" s="404"/>
      <c r="AE142" s="404"/>
      <c r="AF142" s="404"/>
      <c r="AG142" s="117"/>
      <c r="AH142" s="117"/>
      <c r="AI142" s="117"/>
      <c r="AJ142" s="404"/>
      <c r="AK142" s="404"/>
      <c r="AL142" s="117"/>
      <c r="AM142" s="117"/>
      <c r="AN142" s="117"/>
      <c r="AO142" s="117"/>
      <c r="AP142" s="117"/>
      <c r="AQ142" s="117"/>
      <c r="AR142" s="117"/>
      <c r="AS142" s="117"/>
      <c r="AT142" s="115"/>
      <c r="AU142" s="115"/>
      <c r="AV142" s="404"/>
      <c r="AW142" s="117"/>
      <c r="AX142" s="117"/>
      <c r="AY142" s="412"/>
      <c r="AZ142" s="118"/>
      <c r="BA142" s="118"/>
      <c r="BB142" s="118"/>
      <c r="BC142" s="412"/>
      <c r="BD142" s="110"/>
      <c r="BE142" s="110"/>
      <c r="BF142" s="110"/>
      <c r="BG142" s="110"/>
      <c r="BH142" s="110"/>
      <c r="BI142" s="110"/>
      <c r="BJ142" s="110"/>
      <c r="BK142" s="110"/>
      <c r="BL142" s="110"/>
      <c r="BM142" s="110"/>
      <c r="BN142" s="110"/>
      <c r="BO142" s="110"/>
      <c r="BP142" s="110"/>
      <c r="BQ142" s="110"/>
      <c r="BR142" s="110"/>
      <c r="BS142" s="110"/>
      <c r="BT142" s="110"/>
      <c r="BU142" s="110"/>
      <c r="BV142" s="110"/>
    </row>
    <row r="143" spans="1:74" ht="12.75" hidden="1" customHeight="1" x14ac:dyDescent="0.3">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6"/>
      <c r="W143" s="115"/>
      <c r="X143" s="404"/>
      <c r="Y143" s="404"/>
      <c r="Z143" s="404"/>
      <c r="AA143" s="115"/>
      <c r="AB143" s="404"/>
      <c r="AC143" s="404"/>
      <c r="AD143" s="404"/>
      <c r="AE143" s="404"/>
      <c r="AF143" s="404"/>
      <c r="AG143" s="117"/>
      <c r="AH143" s="117"/>
      <c r="AI143" s="117"/>
      <c r="AJ143" s="404"/>
      <c r="AK143" s="404"/>
      <c r="AL143" s="117"/>
      <c r="AM143" s="117"/>
      <c r="AN143" s="117"/>
      <c r="AO143" s="117"/>
      <c r="AP143" s="117"/>
      <c r="AQ143" s="117"/>
      <c r="AR143" s="117"/>
      <c r="AS143" s="117"/>
      <c r="AT143" s="115"/>
      <c r="AU143" s="115"/>
      <c r="AV143" s="404"/>
      <c r="AW143" s="117"/>
      <c r="AX143" s="117"/>
      <c r="AY143" s="412"/>
      <c r="AZ143" s="118"/>
      <c r="BA143" s="118"/>
      <c r="BB143" s="118"/>
      <c r="BC143" s="412"/>
      <c r="BD143" s="110"/>
      <c r="BE143" s="110"/>
      <c r="BF143" s="110"/>
      <c r="BG143" s="110"/>
      <c r="BH143" s="110"/>
      <c r="BI143" s="110"/>
      <c r="BJ143" s="110"/>
      <c r="BK143" s="110"/>
      <c r="BL143" s="110"/>
      <c r="BM143" s="110"/>
      <c r="BN143" s="110"/>
      <c r="BO143" s="110"/>
      <c r="BP143" s="110"/>
      <c r="BQ143" s="110"/>
      <c r="BR143" s="110"/>
      <c r="BS143" s="110"/>
      <c r="BT143" s="110"/>
      <c r="BU143" s="110"/>
      <c r="BV143" s="110"/>
    </row>
    <row r="144" spans="1:74" ht="12.75" hidden="1" customHeight="1" x14ac:dyDescent="0.3">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6"/>
      <c r="W144" s="115"/>
      <c r="X144" s="404"/>
      <c r="Y144" s="404"/>
      <c r="Z144" s="404"/>
      <c r="AA144" s="115"/>
      <c r="AB144" s="404"/>
      <c r="AC144" s="404"/>
      <c r="AD144" s="404"/>
      <c r="AE144" s="404"/>
      <c r="AF144" s="404"/>
      <c r="AG144" s="117"/>
      <c r="AH144" s="117"/>
      <c r="AI144" s="117"/>
      <c r="AJ144" s="404"/>
      <c r="AK144" s="404"/>
      <c r="AL144" s="117"/>
      <c r="AM144" s="117"/>
      <c r="AN144" s="117"/>
      <c r="AO144" s="117"/>
      <c r="AP144" s="117"/>
      <c r="AQ144" s="117"/>
      <c r="AR144" s="117"/>
      <c r="AS144" s="117"/>
      <c r="AT144" s="115"/>
      <c r="AU144" s="115"/>
      <c r="AV144" s="404"/>
      <c r="AW144" s="117"/>
      <c r="AX144" s="117"/>
      <c r="AY144" s="412"/>
      <c r="AZ144" s="118"/>
      <c r="BA144" s="118"/>
      <c r="BB144" s="118"/>
      <c r="BC144" s="412"/>
      <c r="BD144" s="110"/>
      <c r="BE144" s="110"/>
      <c r="BF144" s="110"/>
      <c r="BG144" s="110"/>
      <c r="BH144" s="110"/>
      <c r="BI144" s="110"/>
      <c r="BJ144" s="110"/>
      <c r="BK144" s="110"/>
      <c r="BL144" s="110"/>
      <c r="BM144" s="110"/>
      <c r="BN144" s="110"/>
      <c r="BO144" s="110"/>
      <c r="BP144" s="110"/>
      <c r="BQ144" s="110"/>
      <c r="BR144" s="110"/>
      <c r="BS144" s="110"/>
      <c r="BT144" s="110"/>
      <c r="BU144" s="110"/>
      <c r="BV144" s="110"/>
    </row>
    <row r="145" spans="1:74" ht="12.75" hidden="1" customHeight="1" x14ac:dyDescent="0.3">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6"/>
      <c r="W145" s="115"/>
      <c r="X145" s="404"/>
      <c r="Y145" s="404"/>
      <c r="Z145" s="404"/>
      <c r="AA145" s="115"/>
      <c r="AB145" s="404"/>
      <c r="AC145" s="404"/>
      <c r="AD145" s="404"/>
      <c r="AE145" s="404"/>
      <c r="AF145" s="404"/>
      <c r="AG145" s="117"/>
      <c r="AH145" s="117"/>
      <c r="AI145" s="117"/>
      <c r="AJ145" s="404"/>
      <c r="AK145" s="404"/>
      <c r="AL145" s="117"/>
      <c r="AM145" s="117"/>
      <c r="AN145" s="117"/>
      <c r="AO145" s="117"/>
      <c r="AP145" s="117"/>
      <c r="AQ145" s="117"/>
      <c r="AR145" s="117"/>
      <c r="AS145" s="117"/>
      <c r="AT145" s="115"/>
      <c r="AU145" s="115"/>
      <c r="AV145" s="404"/>
      <c r="AW145" s="117"/>
      <c r="AX145" s="117"/>
      <c r="AY145" s="412"/>
      <c r="AZ145" s="118"/>
      <c r="BA145" s="118"/>
      <c r="BB145" s="118"/>
      <c r="BC145" s="412"/>
      <c r="BD145" s="110"/>
      <c r="BE145" s="110"/>
      <c r="BF145" s="110"/>
      <c r="BG145" s="110"/>
      <c r="BH145" s="110"/>
      <c r="BI145" s="110"/>
      <c r="BJ145" s="110"/>
      <c r="BK145" s="110"/>
      <c r="BL145" s="110"/>
      <c r="BM145" s="110"/>
      <c r="BN145" s="110"/>
      <c r="BO145" s="110"/>
      <c r="BP145" s="110"/>
      <c r="BQ145" s="110"/>
      <c r="BR145" s="110"/>
      <c r="BS145" s="110"/>
      <c r="BT145" s="110"/>
      <c r="BU145" s="110"/>
      <c r="BV145" s="110"/>
    </row>
    <row r="146" spans="1:74" ht="12.75" hidden="1" customHeight="1" x14ac:dyDescent="0.3">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6"/>
      <c r="W146" s="115"/>
      <c r="X146" s="404"/>
      <c r="Y146" s="404"/>
      <c r="Z146" s="404"/>
      <c r="AA146" s="115"/>
      <c r="AB146" s="404"/>
      <c r="AC146" s="404"/>
      <c r="AD146" s="404"/>
      <c r="AE146" s="404"/>
      <c r="AF146" s="404"/>
      <c r="AG146" s="117"/>
      <c r="AH146" s="117"/>
      <c r="AI146" s="117"/>
      <c r="AJ146" s="404"/>
      <c r="AK146" s="404"/>
      <c r="AL146" s="117"/>
      <c r="AM146" s="117"/>
      <c r="AN146" s="117"/>
      <c r="AO146" s="117"/>
      <c r="AP146" s="117"/>
      <c r="AQ146" s="117"/>
      <c r="AR146" s="117"/>
      <c r="AS146" s="117"/>
      <c r="AT146" s="115"/>
      <c r="AU146" s="115"/>
      <c r="AV146" s="404"/>
      <c r="AW146" s="117"/>
      <c r="AX146" s="117"/>
      <c r="AY146" s="412"/>
      <c r="AZ146" s="118"/>
      <c r="BA146" s="118"/>
      <c r="BB146" s="118"/>
      <c r="BC146" s="412"/>
      <c r="BD146" s="110"/>
      <c r="BE146" s="110"/>
      <c r="BF146" s="110"/>
      <c r="BG146" s="110"/>
      <c r="BH146" s="110"/>
      <c r="BI146" s="110"/>
      <c r="BJ146" s="110"/>
      <c r="BK146" s="110"/>
      <c r="BL146" s="110"/>
      <c r="BM146" s="110"/>
      <c r="BN146" s="110"/>
      <c r="BO146" s="110"/>
      <c r="BP146" s="110"/>
      <c r="BQ146" s="110"/>
      <c r="BR146" s="110"/>
      <c r="BS146" s="110"/>
      <c r="BT146" s="110"/>
      <c r="BU146" s="110"/>
      <c r="BV146" s="110"/>
    </row>
    <row r="147" spans="1:74" ht="12.75" hidden="1" customHeight="1" x14ac:dyDescent="0.3">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6"/>
      <c r="W147" s="115"/>
      <c r="X147" s="404"/>
      <c r="Y147" s="404"/>
      <c r="Z147" s="404"/>
      <c r="AA147" s="115"/>
      <c r="AB147" s="404"/>
      <c r="AC147" s="404"/>
      <c r="AD147" s="404"/>
      <c r="AE147" s="404"/>
      <c r="AF147" s="404"/>
      <c r="AG147" s="117"/>
      <c r="AH147" s="117"/>
      <c r="AI147" s="117"/>
      <c r="AJ147" s="404"/>
      <c r="AK147" s="404"/>
      <c r="AL147" s="117"/>
      <c r="AM147" s="117"/>
      <c r="AN147" s="117"/>
      <c r="AO147" s="117"/>
      <c r="AP147" s="117"/>
      <c r="AQ147" s="117"/>
      <c r="AR147" s="117"/>
      <c r="AS147" s="117"/>
      <c r="AT147" s="115"/>
      <c r="AU147" s="115"/>
      <c r="AV147" s="404"/>
      <c r="AW147" s="117"/>
      <c r="AX147" s="117"/>
      <c r="AY147" s="412"/>
      <c r="AZ147" s="118"/>
      <c r="BA147" s="118"/>
      <c r="BB147" s="118"/>
      <c r="BC147" s="412"/>
      <c r="BD147" s="110"/>
      <c r="BE147" s="110"/>
      <c r="BF147" s="110"/>
      <c r="BG147" s="110"/>
      <c r="BH147" s="110"/>
      <c r="BI147" s="110"/>
      <c r="BJ147" s="110"/>
      <c r="BK147" s="110"/>
      <c r="BL147" s="110"/>
      <c r="BM147" s="110"/>
      <c r="BN147" s="110"/>
      <c r="BO147" s="110"/>
      <c r="BP147" s="110"/>
      <c r="BQ147" s="110"/>
      <c r="BR147" s="110"/>
      <c r="BS147" s="110"/>
      <c r="BT147" s="110"/>
      <c r="BU147" s="110"/>
      <c r="BV147" s="110"/>
    </row>
    <row r="148" spans="1:74" ht="12.75" hidden="1" customHeight="1" x14ac:dyDescent="0.3">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6"/>
      <c r="W148" s="115"/>
      <c r="X148" s="404"/>
      <c r="Y148" s="404"/>
      <c r="Z148" s="404"/>
      <c r="AA148" s="115"/>
      <c r="AB148" s="404"/>
      <c r="AC148" s="404"/>
      <c r="AD148" s="404"/>
      <c r="AE148" s="404"/>
      <c r="AF148" s="404"/>
      <c r="AG148" s="117"/>
      <c r="AH148" s="117"/>
      <c r="AI148" s="117"/>
      <c r="AJ148" s="404"/>
      <c r="AK148" s="404"/>
      <c r="AL148" s="117"/>
      <c r="AM148" s="117"/>
      <c r="AN148" s="117"/>
      <c r="AO148" s="117"/>
      <c r="AP148" s="117"/>
      <c r="AQ148" s="117"/>
      <c r="AR148" s="117"/>
      <c r="AS148" s="117"/>
      <c r="AT148" s="115"/>
      <c r="AU148" s="115"/>
      <c r="AV148" s="404"/>
      <c r="AW148" s="117"/>
      <c r="AX148" s="117"/>
      <c r="AY148" s="412"/>
      <c r="AZ148" s="118"/>
      <c r="BA148" s="118"/>
      <c r="BB148" s="118"/>
      <c r="BC148" s="412"/>
      <c r="BD148" s="110"/>
      <c r="BE148" s="110"/>
      <c r="BF148" s="110"/>
      <c r="BG148" s="110"/>
      <c r="BH148" s="110"/>
      <c r="BI148" s="110"/>
      <c r="BJ148" s="110"/>
      <c r="BK148" s="110"/>
      <c r="BL148" s="110"/>
      <c r="BM148" s="110"/>
      <c r="BN148" s="110"/>
      <c r="BO148" s="110"/>
      <c r="BP148" s="110"/>
      <c r="BQ148" s="110"/>
      <c r="BR148" s="110"/>
      <c r="BS148" s="110"/>
      <c r="BT148" s="110"/>
      <c r="BU148" s="110"/>
      <c r="BV148" s="110"/>
    </row>
    <row r="149" spans="1:74" ht="12.75" hidden="1" customHeight="1" x14ac:dyDescent="0.3">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6"/>
      <c r="W149" s="115"/>
      <c r="X149" s="404"/>
      <c r="Y149" s="404"/>
      <c r="Z149" s="404"/>
      <c r="AA149" s="115"/>
      <c r="AB149" s="404"/>
      <c r="AC149" s="404"/>
      <c r="AD149" s="404"/>
      <c r="AE149" s="404"/>
      <c r="AF149" s="404"/>
      <c r="AG149" s="117"/>
      <c r="AH149" s="117"/>
      <c r="AI149" s="117"/>
      <c r="AJ149" s="404"/>
      <c r="AK149" s="404"/>
      <c r="AL149" s="117"/>
      <c r="AM149" s="117"/>
      <c r="AN149" s="117"/>
      <c r="AO149" s="117"/>
      <c r="AP149" s="117"/>
      <c r="AQ149" s="117"/>
      <c r="AR149" s="117"/>
      <c r="AS149" s="117"/>
      <c r="AT149" s="115"/>
      <c r="AU149" s="115"/>
      <c r="AV149" s="404"/>
      <c r="AW149" s="117"/>
      <c r="AX149" s="117"/>
      <c r="AY149" s="412"/>
      <c r="AZ149" s="118"/>
      <c r="BA149" s="118"/>
      <c r="BB149" s="118"/>
      <c r="BC149" s="412"/>
      <c r="BD149" s="110"/>
      <c r="BE149" s="110"/>
      <c r="BF149" s="110"/>
      <c r="BG149" s="110"/>
      <c r="BH149" s="110"/>
      <c r="BI149" s="110"/>
      <c r="BJ149" s="110"/>
      <c r="BK149" s="110"/>
      <c r="BL149" s="110"/>
      <c r="BM149" s="110"/>
      <c r="BN149" s="110"/>
      <c r="BO149" s="110"/>
      <c r="BP149" s="110"/>
      <c r="BQ149" s="110"/>
      <c r="BR149" s="110"/>
      <c r="BS149" s="110"/>
      <c r="BT149" s="110"/>
      <c r="BU149" s="110"/>
      <c r="BV149" s="110"/>
    </row>
    <row r="150" spans="1:74" ht="12.75" hidden="1" customHeight="1" x14ac:dyDescent="0.3">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6"/>
      <c r="W150" s="115"/>
      <c r="X150" s="404"/>
      <c r="Y150" s="404"/>
      <c r="Z150" s="404"/>
      <c r="AA150" s="115"/>
      <c r="AB150" s="404"/>
      <c r="AC150" s="404"/>
      <c r="AD150" s="404"/>
      <c r="AE150" s="404"/>
      <c r="AF150" s="404"/>
      <c r="AG150" s="117"/>
      <c r="AH150" s="117"/>
      <c r="AI150" s="117"/>
      <c r="AJ150" s="404"/>
      <c r="AK150" s="404"/>
      <c r="AL150" s="117"/>
      <c r="AM150" s="117"/>
      <c r="AN150" s="117"/>
      <c r="AO150" s="117"/>
      <c r="AP150" s="117"/>
      <c r="AQ150" s="117"/>
      <c r="AR150" s="117"/>
      <c r="AS150" s="117"/>
      <c r="AT150" s="115"/>
      <c r="AU150" s="115"/>
      <c r="AV150" s="404"/>
      <c r="AW150" s="117"/>
      <c r="AX150" s="117"/>
      <c r="AY150" s="412"/>
      <c r="AZ150" s="118"/>
      <c r="BA150" s="118"/>
      <c r="BB150" s="118"/>
      <c r="BC150" s="412"/>
      <c r="BD150" s="110"/>
      <c r="BE150" s="110"/>
      <c r="BF150" s="110"/>
      <c r="BG150" s="110"/>
      <c r="BH150" s="110"/>
      <c r="BI150" s="110"/>
      <c r="BJ150" s="110"/>
      <c r="BK150" s="110"/>
      <c r="BL150" s="110"/>
      <c r="BM150" s="110"/>
      <c r="BN150" s="110"/>
      <c r="BO150" s="110"/>
      <c r="BP150" s="110"/>
      <c r="BQ150" s="110"/>
      <c r="BR150" s="110"/>
      <c r="BS150" s="110"/>
      <c r="BT150" s="110"/>
      <c r="BU150" s="110"/>
      <c r="BV150" s="110"/>
    </row>
    <row r="151" spans="1:74" ht="12.75" hidden="1" customHeight="1" x14ac:dyDescent="0.3">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6"/>
      <c r="W151" s="115"/>
      <c r="X151" s="404"/>
      <c r="Y151" s="404"/>
      <c r="Z151" s="404"/>
      <c r="AA151" s="115"/>
      <c r="AB151" s="404"/>
      <c r="AC151" s="404"/>
      <c r="AD151" s="404"/>
      <c r="AE151" s="404"/>
      <c r="AF151" s="404"/>
      <c r="AG151" s="117"/>
      <c r="AH151" s="117"/>
      <c r="AI151" s="117"/>
      <c r="AJ151" s="404"/>
      <c r="AK151" s="404"/>
      <c r="AL151" s="117"/>
      <c r="AM151" s="117"/>
      <c r="AN151" s="117"/>
      <c r="AO151" s="117"/>
      <c r="AP151" s="117"/>
      <c r="AQ151" s="117"/>
      <c r="AR151" s="117"/>
      <c r="AS151" s="117"/>
      <c r="AT151" s="115"/>
      <c r="AU151" s="115"/>
      <c r="AV151" s="404"/>
      <c r="AW151" s="117"/>
      <c r="AX151" s="117"/>
      <c r="AY151" s="412"/>
      <c r="AZ151" s="118"/>
      <c r="BA151" s="118"/>
      <c r="BB151" s="118"/>
      <c r="BC151" s="412"/>
      <c r="BD151" s="110"/>
      <c r="BE151" s="110"/>
      <c r="BF151" s="110"/>
      <c r="BG151" s="110"/>
      <c r="BH151" s="110"/>
      <c r="BI151" s="110"/>
      <c r="BJ151" s="110"/>
      <c r="BK151" s="110"/>
      <c r="BL151" s="110"/>
      <c r="BM151" s="110"/>
      <c r="BN151" s="110"/>
      <c r="BO151" s="110"/>
      <c r="BP151" s="110"/>
      <c r="BQ151" s="110"/>
      <c r="BR151" s="110"/>
      <c r="BS151" s="110"/>
      <c r="BT151" s="110"/>
      <c r="BU151" s="110"/>
      <c r="BV151" s="110"/>
    </row>
    <row r="152" spans="1:74" ht="12.75" hidden="1" customHeight="1" x14ac:dyDescent="0.3">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6"/>
      <c r="W152" s="115"/>
      <c r="X152" s="404"/>
      <c r="Y152" s="404"/>
      <c r="Z152" s="404"/>
      <c r="AA152" s="115"/>
      <c r="AB152" s="404"/>
      <c r="AC152" s="404"/>
      <c r="AD152" s="404"/>
      <c r="AE152" s="404"/>
      <c r="AF152" s="404"/>
      <c r="AG152" s="117"/>
      <c r="AH152" s="117"/>
      <c r="AI152" s="117"/>
      <c r="AJ152" s="404"/>
      <c r="AK152" s="404"/>
      <c r="AL152" s="117"/>
      <c r="AM152" s="117"/>
      <c r="AN152" s="117"/>
      <c r="AO152" s="117"/>
      <c r="AP152" s="117"/>
      <c r="AQ152" s="117"/>
      <c r="AR152" s="117"/>
      <c r="AS152" s="117"/>
      <c r="AT152" s="115"/>
      <c r="AU152" s="115"/>
      <c r="AV152" s="404"/>
      <c r="AW152" s="117"/>
      <c r="AX152" s="117"/>
      <c r="AY152" s="412"/>
      <c r="AZ152" s="118"/>
      <c r="BA152" s="118"/>
      <c r="BB152" s="118"/>
      <c r="BC152" s="412"/>
      <c r="BD152" s="110"/>
      <c r="BE152" s="110"/>
      <c r="BF152" s="110"/>
      <c r="BG152" s="110"/>
      <c r="BH152" s="110"/>
      <c r="BI152" s="110"/>
      <c r="BJ152" s="110"/>
      <c r="BK152" s="110"/>
      <c r="BL152" s="110"/>
      <c r="BM152" s="110"/>
      <c r="BN152" s="110"/>
      <c r="BO152" s="110"/>
      <c r="BP152" s="110"/>
      <c r="BQ152" s="110"/>
      <c r="BR152" s="110"/>
      <c r="BS152" s="110"/>
      <c r="BT152" s="110"/>
      <c r="BU152" s="110"/>
      <c r="BV152" s="110"/>
    </row>
    <row r="153" spans="1:74" ht="12.75" hidden="1" customHeight="1" x14ac:dyDescent="0.3">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6"/>
      <c r="W153" s="115"/>
      <c r="X153" s="404"/>
      <c r="Y153" s="404"/>
      <c r="Z153" s="404"/>
      <c r="AA153" s="115"/>
      <c r="AB153" s="404"/>
      <c r="AC153" s="404"/>
      <c r="AD153" s="404"/>
      <c r="AE153" s="404"/>
      <c r="AF153" s="404"/>
      <c r="AG153" s="117"/>
      <c r="AH153" s="117"/>
      <c r="AI153" s="117"/>
      <c r="AJ153" s="404"/>
      <c r="AK153" s="404"/>
      <c r="AL153" s="117"/>
      <c r="AM153" s="117"/>
      <c r="AN153" s="117"/>
      <c r="AO153" s="117"/>
      <c r="AP153" s="117"/>
      <c r="AQ153" s="117"/>
      <c r="AR153" s="117"/>
      <c r="AS153" s="117"/>
      <c r="AT153" s="115"/>
      <c r="AU153" s="115"/>
      <c r="AV153" s="404"/>
      <c r="AW153" s="117"/>
      <c r="AX153" s="117"/>
      <c r="AY153" s="412"/>
      <c r="AZ153" s="118"/>
      <c r="BA153" s="118"/>
      <c r="BB153" s="118"/>
      <c r="BC153" s="412"/>
      <c r="BD153" s="110"/>
      <c r="BE153" s="110"/>
      <c r="BF153" s="110"/>
      <c r="BG153" s="110"/>
      <c r="BH153" s="110"/>
      <c r="BI153" s="110"/>
      <c r="BJ153" s="110"/>
      <c r="BK153" s="110"/>
      <c r="BL153" s="110"/>
      <c r="BM153" s="110"/>
      <c r="BN153" s="110"/>
      <c r="BO153" s="110"/>
      <c r="BP153" s="110"/>
      <c r="BQ153" s="110"/>
      <c r="BR153" s="110"/>
      <c r="BS153" s="110"/>
      <c r="BT153" s="110"/>
      <c r="BU153" s="110"/>
      <c r="BV153" s="110"/>
    </row>
    <row r="154" spans="1:74" ht="12.75" hidden="1" customHeight="1" x14ac:dyDescent="0.3">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6"/>
      <c r="W154" s="115"/>
      <c r="X154" s="404"/>
      <c r="Y154" s="404"/>
      <c r="Z154" s="404"/>
      <c r="AA154" s="115"/>
      <c r="AB154" s="404"/>
      <c r="AC154" s="404"/>
      <c r="AD154" s="404"/>
      <c r="AE154" s="404"/>
      <c r="AF154" s="404"/>
      <c r="AG154" s="117"/>
      <c r="AH154" s="117"/>
      <c r="AI154" s="117"/>
      <c r="AJ154" s="404"/>
      <c r="AK154" s="404"/>
      <c r="AL154" s="117"/>
      <c r="AM154" s="117"/>
      <c r="AN154" s="117"/>
      <c r="AO154" s="117"/>
      <c r="AP154" s="117"/>
      <c r="AQ154" s="117"/>
      <c r="AR154" s="117"/>
      <c r="AS154" s="117"/>
      <c r="AT154" s="115"/>
      <c r="AU154" s="115"/>
      <c r="AV154" s="404"/>
      <c r="AW154" s="117"/>
      <c r="AX154" s="117"/>
      <c r="AY154" s="412"/>
      <c r="AZ154" s="118"/>
      <c r="BA154" s="118"/>
      <c r="BB154" s="118"/>
      <c r="BC154" s="412"/>
      <c r="BD154" s="110"/>
      <c r="BE154" s="110"/>
      <c r="BF154" s="110"/>
      <c r="BG154" s="110"/>
      <c r="BH154" s="110"/>
      <c r="BI154" s="110"/>
      <c r="BJ154" s="110"/>
      <c r="BK154" s="110"/>
      <c r="BL154" s="110"/>
      <c r="BM154" s="110"/>
      <c r="BN154" s="110"/>
      <c r="BO154" s="110"/>
      <c r="BP154" s="110"/>
      <c r="BQ154" s="110"/>
      <c r="BR154" s="110"/>
      <c r="BS154" s="110"/>
      <c r="BT154" s="110"/>
      <c r="BU154" s="110"/>
      <c r="BV154" s="110"/>
    </row>
    <row r="155" spans="1:74" ht="12.75" hidden="1" customHeight="1" x14ac:dyDescent="0.3">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6"/>
      <c r="W155" s="115"/>
      <c r="X155" s="404"/>
      <c r="Y155" s="404"/>
      <c r="Z155" s="404"/>
      <c r="AA155" s="115"/>
      <c r="AB155" s="404"/>
      <c r="AC155" s="404"/>
      <c r="AD155" s="404"/>
      <c r="AE155" s="404"/>
      <c r="AF155" s="404"/>
      <c r="AG155" s="117"/>
      <c r="AH155" s="117"/>
      <c r="AI155" s="117"/>
      <c r="AJ155" s="404"/>
      <c r="AK155" s="404"/>
      <c r="AL155" s="117"/>
      <c r="AM155" s="117"/>
      <c r="AN155" s="117"/>
      <c r="AO155" s="117"/>
      <c r="AP155" s="117"/>
      <c r="AQ155" s="117"/>
      <c r="AR155" s="117"/>
      <c r="AS155" s="117"/>
      <c r="AT155" s="115"/>
      <c r="AU155" s="115"/>
      <c r="AV155" s="404"/>
      <c r="AW155" s="117"/>
      <c r="AX155" s="117"/>
      <c r="AY155" s="412"/>
      <c r="AZ155" s="118"/>
      <c r="BA155" s="118"/>
      <c r="BB155" s="118"/>
      <c r="BC155" s="412"/>
      <c r="BD155" s="110"/>
      <c r="BE155" s="110"/>
      <c r="BF155" s="110"/>
      <c r="BG155" s="110"/>
      <c r="BH155" s="110"/>
      <c r="BI155" s="110"/>
      <c r="BJ155" s="110"/>
      <c r="BK155" s="110"/>
      <c r="BL155" s="110"/>
      <c r="BM155" s="110"/>
      <c r="BN155" s="110"/>
      <c r="BO155" s="110"/>
      <c r="BP155" s="110"/>
      <c r="BQ155" s="110"/>
      <c r="BR155" s="110"/>
      <c r="BS155" s="110"/>
      <c r="BT155" s="110"/>
      <c r="BU155" s="110"/>
      <c r="BV155" s="110"/>
    </row>
    <row r="156" spans="1:74" ht="12.75" hidden="1" customHeight="1" x14ac:dyDescent="0.3">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6"/>
      <c r="W156" s="115"/>
      <c r="X156" s="404"/>
      <c r="Y156" s="404"/>
      <c r="Z156" s="404"/>
      <c r="AA156" s="115"/>
      <c r="AB156" s="404"/>
      <c r="AC156" s="404"/>
      <c r="AD156" s="404"/>
      <c r="AE156" s="404"/>
      <c r="AF156" s="404"/>
      <c r="AG156" s="117"/>
      <c r="AH156" s="117"/>
      <c r="AI156" s="117"/>
      <c r="AJ156" s="404"/>
      <c r="AK156" s="404"/>
      <c r="AL156" s="117"/>
      <c r="AM156" s="117"/>
      <c r="AN156" s="117"/>
      <c r="AO156" s="117"/>
      <c r="AP156" s="117"/>
      <c r="AQ156" s="117"/>
      <c r="AR156" s="117"/>
      <c r="AS156" s="117"/>
      <c r="AT156" s="115"/>
      <c r="AU156" s="115"/>
      <c r="AV156" s="404"/>
      <c r="AW156" s="117"/>
      <c r="AX156" s="117"/>
      <c r="AY156" s="412"/>
      <c r="AZ156" s="118"/>
      <c r="BA156" s="118"/>
      <c r="BB156" s="118"/>
      <c r="BC156" s="412"/>
      <c r="BD156" s="110"/>
      <c r="BE156" s="110"/>
      <c r="BF156" s="110"/>
      <c r="BG156" s="110"/>
      <c r="BH156" s="110"/>
      <c r="BI156" s="110"/>
      <c r="BJ156" s="110"/>
      <c r="BK156" s="110"/>
      <c r="BL156" s="110"/>
      <c r="BM156" s="110"/>
      <c r="BN156" s="110"/>
      <c r="BO156" s="110"/>
      <c r="BP156" s="110"/>
      <c r="BQ156" s="110"/>
      <c r="BR156" s="110"/>
      <c r="BS156" s="110"/>
      <c r="BT156" s="110"/>
      <c r="BU156" s="110"/>
      <c r="BV156" s="110"/>
    </row>
    <row r="157" spans="1:74" ht="12.75" hidden="1" customHeight="1" x14ac:dyDescent="0.3">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6"/>
      <c r="W157" s="115"/>
      <c r="X157" s="404"/>
      <c r="Y157" s="404"/>
      <c r="Z157" s="404"/>
      <c r="AA157" s="115"/>
      <c r="AB157" s="404"/>
      <c r="AC157" s="404"/>
      <c r="AD157" s="404"/>
      <c r="AE157" s="404"/>
      <c r="AF157" s="404"/>
      <c r="AG157" s="117"/>
      <c r="AH157" s="117"/>
      <c r="AI157" s="117"/>
      <c r="AJ157" s="404"/>
      <c r="AK157" s="404"/>
      <c r="AL157" s="117"/>
      <c r="AM157" s="117"/>
      <c r="AN157" s="117"/>
      <c r="AO157" s="117"/>
      <c r="AP157" s="117"/>
      <c r="AQ157" s="117"/>
      <c r="AR157" s="117"/>
      <c r="AS157" s="117"/>
      <c r="AT157" s="115"/>
      <c r="AU157" s="115"/>
      <c r="AV157" s="404"/>
      <c r="AW157" s="117"/>
      <c r="AX157" s="117"/>
      <c r="AY157" s="412"/>
      <c r="AZ157" s="118"/>
      <c r="BA157" s="118"/>
      <c r="BB157" s="118"/>
      <c r="BC157" s="412"/>
      <c r="BD157" s="110"/>
      <c r="BE157" s="110"/>
      <c r="BF157" s="110"/>
      <c r="BG157" s="110"/>
      <c r="BH157" s="110"/>
      <c r="BI157" s="110"/>
      <c r="BJ157" s="110"/>
      <c r="BK157" s="110"/>
      <c r="BL157" s="110"/>
      <c r="BM157" s="110"/>
      <c r="BN157" s="110"/>
      <c r="BO157" s="110"/>
      <c r="BP157" s="110"/>
      <c r="BQ157" s="110"/>
      <c r="BR157" s="110"/>
      <c r="BS157" s="110"/>
      <c r="BT157" s="110"/>
      <c r="BU157" s="110"/>
      <c r="BV157" s="110"/>
    </row>
    <row r="158" spans="1:74" ht="12.75" hidden="1" customHeight="1" x14ac:dyDescent="0.3">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6"/>
      <c r="W158" s="115"/>
      <c r="X158" s="404"/>
      <c r="Y158" s="404"/>
      <c r="Z158" s="404"/>
      <c r="AA158" s="115"/>
      <c r="AB158" s="404"/>
      <c r="AC158" s="404"/>
      <c r="AD158" s="404"/>
      <c r="AE158" s="404"/>
      <c r="AF158" s="404"/>
      <c r="AG158" s="117"/>
      <c r="AH158" s="117"/>
      <c r="AI158" s="117"/>
      <c r="AJ158" s="404"/>
      <c r="AK158" s="404"/>
      <c r="AL158" s="117"/>
      <c r="AM158" s="117"/>
      <c r="AN158" s="117"/>
      <c r="AO158" s="117"/>
      <c r="AP158" s="117"/>
      <c r="AQ158" s="117"/>
      <c r="AR158" s="117"/>
      <c r="AS158" s="117"/>
      <c r="AT158" s="115"/>
      <c r="AU158" s="115"/>
      <c r="AV158" s="404"/>
      <c r="AW158" s="117"/>
      <c r="AX158" s="117"/>
      <c r="AY158" s="412"/>
      <c r="AZ158" s="118"/>
      <c r="BA158" s="118"/>
      <c r="BB158" s="118"/>
      <c r="BC158" s="412"/>
      <c r="BD158" s="110"/>
      <c r="BE158" s="110"/>
      <c r="BF158" s="110"/>
      <c r="BG158" s="110"/>
      <c r="BH158" s="110"/>
      <c r="BI158" s="110"/>
      <c r="BJ158" s="110"/>
      <c r="BK158" s="110"/>
      <c r="BL158" s="110"/>
      <c r="BM158" s="110"/>
      <c r="BN158" s="110"/>
      <c r="BO158" s="110"/>
      <c r="BP158" s="110"/>
      <c r="BQ158" s="110"/>
      <c r="BR158" s="110"/>
      <c r="BS158" s="110"/>
      <c r="BT158" s="110"/>
      <c r="BU158" s="110"/>
      <c r="BV158" s="110"/>
    </row>
    <row r="159" spans="1:74" ht="12.75" hidden="1" customHeight="1" x14ac:dyDescent="0.3">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6"/>
      <c r="W159" s="115"/>
      <c r="X159" s="404"/>
      <c r="Y159" s="404"/>
      <c r="Z159" s="404"/>
      <c r="AA159" s="115"/>
      <c r="AB159" s="404"/>
      <c r="AC159" s="404"/>
      <c r="AD159" s="404"/>
      <c r="AE159" s="404"/>
      <c r="AF159" s="404"/>
      <c r="AG159" s="117"/>
      <c r="AH159" s="117"/>
      <c r="AI159" s="117"/>
      <c r="AJ159" s="404"/>
      <c r="AK159" s="404"/>
      <c r="AL159" s="117"/>
      <c r="AM159" s="117"/>
      <c r="AN159" s="117"/>
      <c r="AO159" s="117"/>
      <c r="AP159" s="117"/>
      <c r="AQ159" s="117"/>
      <c r="AR159" s="117"/>
      <c r="AS159" s="117"/>
      <c r="AT159" s="115"/>
      <c r="AU159" s="115"/>
      <c r="AV159" s="404"/>
      <c r="AW159" s="117"/>
      <c r="AX159" s="117"/>
      <c r="AY159" s="412"/>
      <c r="AZ159" s="118"/>
      <c r="BA159" s="118"/>
      <c r="BB159" s="118"/>
      <c r="BC159" s="412"/>
      <c r="BD159" s="110"/>
      <c r="BE159" s="110"/>
      <c r="BF159" s="110"/>
      <c r="BG159" s="110"/>
      <c r="BH159" s="110"/>
      <c r="BI159" s="110"/>
      <c r="BJ159" s="110"/>
      <c r="BK159" s="110"/>
      <c r="BL159" s="110"/>
      <c r="BM159" s="110"/>
      <c r="BN159" s="110"/>
      <c r="BO159" s="110"/>
      <c r="BP159" s="110"/>
      <c r="BQ159" s="110"/>
      <c r="BR159" s="110"/>
      <c r="BS159" s="110"/>
      <c r="BT159" s="110"/>
      <c r="BU159" s="110"/>
      <c r="BV159" s="110"/>
    </row>
    <row r="160" spans="1:74" ht="12.75" hidden="1" customHeight="1" x14ac:dyDescent="0.3">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6"/>
      <c r="W160" s="115"/>
      <c r="X160" s="404"/>
      <c r="Y160" s="404"/>
      <c r="Z160" s="404"/>
      <c r="AA160" s="115"/>
      <c r="AB160" s="404"/>
      <c r="AC160" s="404"/>
      <c r="AD160" s="404"/>
      <c r="AE160" s="404"/>
      <c r="AF160" s="404"/>
      <c r="AG160" s="117"/>
      <c r="AH160" s="117"/>
      <c r="AI160" s="117"/>
      <c r="AJ160" s="404"/>
      <c r="AK160" s="404"/>
      <c r="AL160" s="117"/>
      <c r="AM160" s="117"/>
      <c r="AN160" s="117"/>
      <c r="AO160" s="117"/>
      <c r="AP160" s="117"/>
      <c r="AQ160" s="117"/>
      <c r="AR160" s="117"/>
      <c r="AS160" s="117"/>
      <c r="AT160" s="115"/>
      <c r="AU160" s="115"/>
      <c r="AV160" s="404"/>
      <c r="AW160" s="117"/>
      <c r="AX160" s="117"/>
      <c r="AY160" s="412"/>
      <c r="AZ160" s="118"/>
      <c r="BA160" s="118"/>
      <c r="BB160" s="118"/>
      <c r="BC160" s="412"/>
      <c r="BD160" s="110"/>
      <c r="BE160" s="110"/>
      <c r="BF160" s="110"/>
      <c r="BG160" s="110"/>
      <c r="BH160" s="110"/>
      <c r="BI160" s="110"/>
      <c r="BJ160" s="110"/>
      <c r="BK160" s="110"/>
      <c r="BL160" s="110"/>
      <c r="BM160" s="110"/>
      <c r="BN160" s="110"/>
      <c r="BO160" s="110"/>
      <c r="BP160" s="110"/>
      <c r="BQ160" s="110"/>
      <c r="BR160" s="110"/>
      <c r="BS160" s="110"/>
      <c r="BT160" s="110"/>
      <c r="BU160" s="110"/>
      <c r="BV160" s="110"/>
    </row>
    <row r="161" spans="1:74" ht="12.75" hidden="1" customHeight="1" x14ac:dyDescent="0.3">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6"/>
      <c r="W161" s="115"/>
      <c r="X161" s="404"/>
      <c r="Y161" s="404"/>
      <c r="Z161" s="404"/>
      <c r="AA161" s="115"/>
      <c r="AB161" s="404"/>
      <c r="AC161" s="404"/>
      <c r="AD161" s="404"/>
      <c r="AE161" s="404"/>
      <c r="AF161" s="404"/>
      <c r="AG161" s="117"/>
      <c r="AH161" s="117"/>
      <c r="AI161" s="117"/>
      <c r="AJ161" s="404"/>
      <c r="AK161" s="404"/>
      <c r="AL161" s="117"/>
      <c r="AM161" s="117"/>
      <c r="AN161" s="117"/>
      <c r="AO161" s="117"/>
      <c r="AP161" s="117"/>
      <c r="AQ161" s="117"/>
      <c r="AR161" s="117"/>
      <c r="AS161" s="117"/>
      <c r="AT161" s="115"/>
      <c r="AU161" s="115"/>
      <c r="AV161" s="404"/>
      <c r="AW161" s="117"/>
      <c r="AX161" s="117"/>
      <c r="AY161" s="412"/>
      <c r="AZ161" s="118"/>
      <c r="BA161" s="118"/>
      <c r="BB161" s="118"/>
      <c r="BC161" s="412"/>
      <c r="BD161" s="110"/>
      <c r="BE161" s="110"/>
      <c r="BF161" s="110"/>
      <c r="BG161" s="110"/>
      <c r="BH161" s="110"/>
      <c r="BI161" s="110"/>
      <c r="BJ161" s="110"/>
      <c r="BK161" s="110"/>
      <c r="BL161" s="110"/>
      <c r="BM161" s="110"/>
      <c r="BN161" s="110"/>
      <c r="BO161" s="110"/>
      <c r="BP161" s="110"/>
      <c r="BQ161" s="110"/>
      <c r="BR161" s="110"/>
      <c r="BS161" s="110"/>
      <c r="BT161" s="110"/>
      <c r="BU161" s="110"/>
      <c r="BV161" s="110"/>
    </row>
    <row r="162" spans="1:74" ht="12.75" hidden="1" customHeight="1" x14ac:dyDescent="0.3">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6"/>
      <c r="W162" s="115"/>
      <c r="X162" s="404"/>
      <c r="Y162" s="404"/>
      <c r="Z162" s="404"/>
      <c r="AA162" s="115"/>
      <c r="AB162" s="404"/>
      <c r="AC162" s="404"/>
      <c r="AD162" s="404"/>
      <c r="AE162" s="404"/>
      <c r="AF162" s="404"/>
      <c r="AG162" s="117"/>
      <c r="AH162" s="117"/>
      <c r="AI162" s="117"/>
      <c r="AJ162" s="404"/>
      <c r="AK162" s="404"/>
      <c r="AL162" s="117"/>
      <c r="AM162" s="117"/>
      <c r="AN162" s="117"/>
      <c r="AO162" s="117"/>
      <c r="AP162" s="117"/>
      <c r="AQ162" s="117"/>
      <c r="AR162" s="117"/>
      <c r="AS162" s="117"/>
      <c r="AT162" s="115"/>
      <c r="AU162" s="115"/>
      <c r="AV162" s="404"/>
      <c r="AW162" s="117"/>
      <c r="AX162" s="117"/>
      <c r="AY162" s="412"/>
      <c r="AZ162" s="118"/>
      <c r="BA162" s="118"/>
      <c r="BB162" s="118"/>
      <c r="BC162" s="412"/>
      <c r="BD162" s="110"/>
      <c r="BE162" s="110"/>
      <c r="BF162" s="110"/>
      <c r="BG162" s="110"/>
      <c r="BH162" s="110"/>
      <c r="BI162" s="110"/>
      <c r="BJ162" s="110"/>
      <c r="BK162" s="110"/>
      <c r="BL162" s="110"/>
      <c r="BM162" s="110"/>
      <c r="BN162" s="110"/>
      <c r="BO162" s="110"/>
      <c r="BP162" s="110"/>
      <c r="BQ162" s="110"/>
      <c r="BR162" s="110"/>
      <c r="BS162" s="110"/>
      <c r="BT162" s="110"/>
      <c r="BU162" s="110"/>
      <c r="BV162" s="110"/>
    </row>
    <row r="163" spans="1:74" ht="12.75" hidden="1" customHeight="1" x14ac:dyDescent="0.3">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6"/>
      <c r="W163" s="115"/>
      <c r="X163" s="404"/>
      <c r="Y163" s="404"/>
      <c r="Z163" s="404"/>
      <c r="AA163" s="115"/>
      <c r="AB163" s="404"/>
      <c r="AC163" s="404"/>
      <c r="AD163" s="404"/>
      <c r="AE163" s="404"/>
      <c r="AF163" s="404"/>
      <c r="AG163" s="117"/>
      <c r="AH163" s="117"/>
      <c r="AI163" s="117"/>
      <c r="AJ163" s="404"/>
      <c r="AK163" s="404"/>
      <c r="AL163" s="117"/>
      <c r="AM163" s="117"/>
      <c r="AN163" s="117"/>
      <c r="AO163" s="117"/>
      <c r="AP163" s="117"/>
      <c r="AQ163" s="117"/>
      <c r="AR163" s="117"/>
      <c r="AS163" s="117"/>
      <c r="AT163" s="115"/>
      <c r="AU163" s="115"/>
      <c r="AV163" s="404"/>
      <c r="AW163" s="117"/>
      <c r="AX163" s="117"/>
      <c r="AY163" s="412"/>
      <c r="AZ163" s="118"/>
      <c r="BA163" s="118"/>
      <c r="BB163" s="118"/>
      <c r="BC163" s="412"/>
      <c r="BD163" s="110"/>
      <c r="BE163" s="110"/>
      <c r="BF163" s="110"/>
      <c r="BG163" s="110"/>
      <c r="BH163" s="110"/>
      <c r="BI163" s="110"/>
      <c r="BJ163" s="110"/>
      <c r="BK163" s="110"/>
      <c r="BL163" s="110"/>
      <c r="BM163" s="110"/>
      <c r="BN163" s="110"/>
      <c r="BO163" s="110"/>
      <c r="BP163" s="110"/>
      <c r="BQ163" s="110"/>
      <c r="BR163" s="110"/>
      <c r="BS163" s="110"/>
      <c r="BT163" s="110"/>
      <c r="BU163" s="110"/>
      <c r="BV163" s="110"/>
    </row>
    <row r="164" spans="1:74" ht="12.75" hidden="1" customHeight="1" x14ac:dyDescent="0.3">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6"/>
      <c r="W164" s="115"/>
      <c r="X164" s="404"/>
      <c r="Y164" s="404"/>
      <c r="Z164" s="404"/>
      <c r="AA164" s="115"/>
      <c r="AB164" s="404"/>
      <c r="AC164" s="404"/>
      <c r="AD164" s="404"/>
      <c r="AE164" s="404"/>
      <c r="AF164" s="404"/>
      <c r="AG164" s="117"/>
      <c r="AH164" s="117"/>
      <c r="AI164" s="117"/>
      <c r="AJ164" s="404"/>
      <c r="AK164" s="404"/>
      <c r="AL164" s="117"/>
      <c r="AM164" s="117"/>
      <c r="AN164" s="117"/>
      <c r="AO164" s="117"/>
      <c r="AP164" s="117"/>
      <c r="AQ164" s="117"/>
      <c r="AR164" s="117"/>
      <c r="AS164" s="117"/>
      <c r="AT164" s="115"/>
      <c r="AU164" s="115"/>
      <c r="AV164" s="404"/>
      <c r="AW164" s="117"/>
      <c r="AX164" s="117"/>
      <c r="AY164" s="412"/>
      <c r="AZ164" s="118"/>
      <c r="BA164" s="118"/>
      <c r="BB164" s="118"/>
      <c r="BC164" s="412"/>
      <c r="BD164" s="110"/>
      <c r="BE164" s="110"/>
      <c r="BF164" s="110"/>
      <c r="BG164" s="110"/>
      <c r="BH164" s="110"/>
      <c r="BI164" s="110"/>
      <c r="BJ164" s="110"/>
      <c r="BK164" s="110"/>
      <c r="BL164" s="110"/>
      <c r="BM164" s="110"/>
      <c r="BN164" s="110"/>
      <c r="BO164" s="110"/>
      <c r="BP164" s="110"/>
      <c r="BQ164" s="110"/>
      <c r="BR164" s="110"/>
      <c r="BS164" s="110"/>
      <c r="BT164" s="110"/>
      <c r="BU164" s="110"/>
      <c r="BV164" s="110"/>
    </row>
    <row r="165" spans="1:74" ht="12.75" hidden="1" customHeight="1" x14ac:dyDescent="0.3">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6"/>
      <c r="W165" s="115"/>
      <c r="X165" s="404"/>
      <c r="Y165" s="404"/>
      <c r="Z165" s="404"/>
      <c r="AA165" s="115"/>
      <c r="AB165" s="404"/>
      <c r="AC165" s="404"/>
      <c r="AD165" s="404"/>
      <c r="AE165" s="404"/>
      <c r="AF165" s="404"/>
      <c r="AG165" s="117"/>
      <c r="AH165" s="117"/>
      <c r="AI165" s="117"/>
      <c r="AJ165" s="404"/>
      <c r="AK165" s="404"/>
      <c r="AL165" s="117"/>
      <c r="AM165" s="117"/>
      <c r="AN165" s="117"/>
      <c r="AO165" s="117"/>
      <c r="AP165" s="117"/>
      <c r="AQ165" s="117"/>
      <c r="AR165" s="117"/>
      <c r="AS165" s="117"/>
      <c r="AT165" s="115"/>
      <c r="AU165" s="115"/>
      <c r="AV165" s="404"/>
      <c r="AW165" s="117"/>
      <c r="AX165" s="117"/>
      <c r="AY165" s="412"/>
      <c r="AZ165" s="118"/>
      <c r="BA165" s="118"/>
      <c r="BB165" s="118"/>
      <c r="BC165" s="412"/>
      <c r="BD165" s="110"/>
      <c r="BE165" s="110"/>
      <c r="BF165" s="110"/>
      <c r="BG165" s="110"/>
      <c r="BH165" s="110"/>
      <c r="BI165" s="110"/>
      <c r="BJ165" s="110"/>
      <c r="BK165" s="110"/>
      <c r="BL165" s="110"/>
      <c r="BM165" s="110"/>
      <c r="BN165" s="110"/>
      <c r="BO165" s="110"/>
      <c r="BP165" s="110"/>
      <c r="BQ165" s="110"/>
      <c r="BR165" s="110"/>
      <c r="BS165" s="110"/>
      <c r="BT165" s="110"/>
      <c r="BU165" s="110"/>
      <c r="BV165" s="110"/>
    </row>
    <row r="166" spans="1:74" ht="12.75" hidden="1" customHeight="1" x14ac:dyDescent="0.3">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6"/>
      <c r="W166" s="115"/>
      <c r="X166" s="404"/>
      <c r="Y166" s="404"/>
      <c r="Z166" s="404"/>
      <c r="AA166" s="115"/>
      <c r="AB166" s="404"/>
      <c r="AC166" s="404"/>
      <c r="AD166" s="404"/>
      <c r="AE166" s="404"/>
      <c r="AF166" s="404"/>
      <c r="AG166" s="117"/>
      <c r="AH166" s="117"/>
      <c r="AI166" s="117"/>
      <c r="AJ166" s="404"/>
      <c r="AK166" s="404"/>
      <c r="AL166" s="117"/>
      <c r="AM166" s="117"/>
      <c r="AN166" s="117"/>
      <c r="AO166" s="117"/>
      <c r="AP166" s="117"/>
      <c r="AQ166" s="117"/>
      <c r="AR166" s="117"/>
      <c r="AS166" s="117"/>
      <c r="AT166" s="115"/>
      <c r="AU166" s="115"/>
      <c r="AV166" s="404"/>
      <c r="AW166" s="117"/>
      <c r="AX166" s="117"/>
      <c r="AY166" s="412"/>
      <c r="AZ166" s="118"/>
      <c r="BA166" s="118"/>
      <c r="BB166" s="118"/>
      <c r="BC166" s="412"/>
      <c r="BD166" s="110"/>
      <c r="BE166" s="110"/>
      <c r="BF166" s="110"/>
      <c r="BG166" s="110"/>
      <c r="BH166" s="110"/>
      <c r="BI166" s="110"/>
      <c r="BJ166" s="110"/>
      <c r="BK166" s="110"/>
      <c r="BL166" s="110"/>
      <c r="BM166" s="110"/>
      <c r="BN166" s="110"/>
      <c r="BO166" s="110"/>
      <c r="BP166" s="110"/>
      <c r="BQ166" s="110"/>
      <c r="BR166" s="110"/>
      <c r="BS166" s="110"/>
      <c r="BT166" s="110"/>
      <c r="BU166" s="110"/>
      <c r="BV166" s="110"/>
    </row>
    <row r="167" spans="1:74" ht="12.75" hidden="1" customHeight="1" x14ac:dyDescent="0.3">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6"/>
      <c r="W167" s="115"/>
      <c r="X167" s="404"/>
      <c r="Y167" s="404"/>
      <c r="Z167" s="404"/>
      <c r="AA167" s="115"/>
      <c r="AB167" s="404"/>
      <c r="AC167" s="404"/>
      <c r="AD167" s="404"/>
      <c r="AE167" s="404"/>
      <c r="AF167" s="404"/>
      <c r="AG167" s="117"/>
      <c r="AH167" s="117"/>
      <c r="AI167" s="117"/>
      <c r="AJ167" s="404"/>
      <c r="AK167" s="404"/>
      <c r="AL167" s="117"/>
      <c r="AM167" s="117"/>
      <c r="AN167" s="117"/>
      <c r="AO167" s="117"/>
      <c r="AP167" s="117"/>
      <c r="AQ167" s="117"/>
      <c r="AR167" s="117"/>
      <c r="AS167" s="117"/>
      <c r="AT167" s="115"/>
      <c r="AU167" s="115"/>
      <c r="AV167" s="404"/>
      <c r="AW167" s="117"/>
      <c r="AX167" s="117"/>
      <c r="AY167" s="412"/>
      <c r="AZ167" s="118"/>
      <c r="BA167" s="118"/>
      <c r="BB167" s="118"/>
      <c r="BC167" s="412"/>
      <c r="BD167" s="110"/>
      <c r="BE167" s="110"/>
      <c r="BF167" s="110"/>
      <c r="BG167" s="110"/>
      <c r="BH167" s="110"/>
      <c r="BI167" s="110"/>
      <c r="BJ167" s="110"/>
      <c r="BK167" s="110"/>
      <c r="BL167" s="110"/>
      <c r="BM167" s="110"/>
      <c r="BN167" s="110"/>
      <c r="BO167" s="110"/>
      <c r="BP167" s="110"/>
      <c r="BQ167" s="110"/>
      <c r="BR167" s="110"/>
      <c r="BS167" s="110"/>
      <c r="BT167" s="110"/>
      <c r="BU167" s="110"/>
      <c r="BV167" s="110"/>
    </row>
    <row r="168" spans="1:74" ht="12.75" hidden="1" customHeight="1" x14ac:dyDescent="0.3">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6"/>
      <c r="W168" s="115"/>
      <c r="X168" s="404"/>
      <c r="Y168" s="404"/>
      <c r="Z168" s="404"/>
      <c r="AA168" s="115"/>
      <c r="AB168" s="404"/>
      <c r="AC168" s="404"/>
      <c r="AD168" s="404"/>
      <c r="AE168" s="404"/>
      <c r="AF168" s="404"/>
      <c r="AG168" s="117"/>
      <c r="AH168" s="117"/>
      <c r="AI168" s="117"/>
      <c r="AJ168" s="404"/>
      <c r="AK168" s="404"/>
      <c r="AL168" s="117"/>
      <c r="AM168" s="117"/>
      <c r="AN168" s="117"/>
      <c r="AO168" s="117"/>
      <c r="AP168" s="117"/>
      <c r="AQ168" s="117"/>
      <c r="AR168" s="117"/>
      <c r="AS168" s="117"/>
      <c r="AT168" s="115"/>
      <c r="AU168" s="115"/>
      <c r="AV168" s="404"/>
      <c r="AW168" s="117"/>
      <c r="AX168" s="117"/>
      <c r="AY168" s="412"/>
      <c r="AZ168" s="118"/>
      <c r="BA168" s="118"/>
      <c r="BB168" s="118"/>
      <c r="BC168" s="412"/>
      <c r="BD168" s="110"/>
      <c r="BE168" s="110"/>
      <c r="BF168" s="110"/>
      <c r="BG168" s="110"/>
      <c r="BH168" s="110"/>
      <c r="BI168" s="110"/>
      <c r="BJ168" s="110"/>
      <c r="BK168" s="110"/>
      <c r="BL168" s="110"/>
      <c r="BM168" s="110"/>
      <c r="BN168" s="110"/>
      <c r="BO168" s="110"/>
      <c r="BP168" s="110"/>
      <c r="BQ168" s="110"/>
      <c r="BR168" s="110"/>
      <c r="BS168" s="110"/>
      <c r="BT168" s="110"/>
      <c r="BU168" s="110"/>
      <c r="BV168" s="110"/>
    </row>
    <row r="169" spans="1:74" ht="12.75" hidden="1" customHeight="1" x14ac:dyDescent="0.3">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6"/>
      <c r="W169" s="115"/>
      <c r="X169" s="404"/>
      <c r="Y169" s="404"/>
      <c r="Z169" s="404"/>
      <c r="AA169" s="115"/>
      <c r="AB169" s="404"/>
      <c r="AC169" s="404"/>
      <c r="AD169" s="404"/>
      <c r="AE169" s="404"/>
      <c r="AF169" s="404"/>
      <c r="AG169" s="117"/>
      <c r="AH169" s="117"/>
      <c r="AI169" s="117"/>
      <c r="AJ169" s="404"/>
      <c r="AK169" s="404"/>
      <c r="AL169" s="117"/>
      <c r="AM169" s="117"/>
      <c r="AN169" s="117"/>
      <c r="AO169" s="117"/>
      <c r="AP169" s="117"/>
      <c r="AQ169" s="117"/>
      <c r="AR169" s="117"/>
      <c r="AS169" s="117"/>
      <c r="AT169" s="115"/>
      <c r="AU169" s="115"/>
      <c r="AV169" s="404"/>
      <c r="AW169" s="117"/>
      <c r="AX169" s="117"/>
      <c r="AY169" s="412"/>
      <c r="AZ169" s="118"/>
      <c r="BA169" s="118"/>
      <c r="BB169" s="118"/>
      <c r="BC169" s="412"/>
      <c r="BD169" s="110"/>
      <c r="BE169" s="110"/>
      <c r="BF169" s="110"/>
      <c r="BG169" s="110"/>
      <c r="BH169" s="110"/>
      <c r="BI169" s="110"/>
      <c r="BJ169" s="110"/>
      <c r="BK169" s="110"/>
      <c r="BL169" s="110"/>
      <c r="BM169" s="110"/>
      <c r="BN169" s="110"/>
      <c r="BO169" s="110"/>
      <c r="BP169" s="110"/>
      <c r="BQ169" s="110"/>
      <c r="BR169" s="110"/>
      <c r="BS169" s="110"/>
      <c r="BT169" s="110"/>
      <c r="BU169" s="110"/>
      <c r="BV169" s="110"/>
    </row>
    <row r="170" spans="1:74" ht="12.75" hidden="1" customHeight="1" x14ac:dyDescent="0.3">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6"/>
      <c r="W170" s="115"/>
      <c r="X170" s="404"/>
      <c r="Y170" s="404"/>
      <c r="Z170" s="404"/>
      <c r="AA170" s="115"/>
      <c r="AB170" s="404"/>
      <c r="AC170" s="404"/>
      <c r="AD170" s="404"/>
      <c r="AE170" s="404"/>
      <c r="AF170" s="404"/>
      <c r="AG170" s="117"/>
      <c r="AH170" s="117"/>
      <c r="AI170" s="117"/>
      <c r="AJ170" s="404"/>
      <c r="AK170" s="404"/>
      <c r="AL170" s="117"/>
      <c r="AM170" s="117"/>
      <c r="AN170" s="117"/>
      <c r="AO170" s="117"/>
      <c r="AP170" s="117"/>
      <c r="AQ170" s="117"/>
      <c r="AR170" s="117"/>
      <c r="AS170" s="117"/>
      <c r="AT170" s="115"/>
      <c r="AU170" s="115"/>
      <c r="AV170" s="404"/>
      <c r="AW170" s="117"/>
      <c r="AX170" s="117"/>
      <c r="AY170" s="412"/>
      <c r="AZ170" s="118"/>
      <c r="BA170" s="118"/>
      <c r="BB170" s="118"/>
      <c r="BC170" s="412"/>
      <c r="BD170" s="110"/>
      <c r="BE170" s="110"/>
      <c r="BF170" s="110"/>
      <c r="BG170" s="110"/>
      <c r="BH170" s="110"/>
      <c r="BI170" s="110"/>
      <c r="BJ170" s="110"/>
      <c r="BK170" s="110"/>
      <c r="BL170" s="110"/>
      <c r="BM170" s="110"/>
      <c r="BN170" s="110"/>
      <c r="BO170" s="110"/>
      <c r="BP170" s="110"/>
      <c r="BQ170" s="110"/>
      <c r="BR170" s="110"/>
      <c r="BS170" s="110"/>
      <c r="BT170" s="110"/>
      <c r="BU170" s="110"/>
      <c r="BV170" s="110"/>
    </row>
    <row r="171" spans="1:74" ht="12.75" hidden="1" customHeight="1" x14ac:dyDescent="0.3">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6"/>
      <c r="W171" s="115"/>
      <c r="X171" s="404"/>
      <c r="Y171" s="404"/>
      <c r="Z171" s="404"/>
      <c r="AA171" s="115"/>
      <c r="AB171" s="404"/>
      <c r="AC171" s="404"/>
      <c r="AD171" s="404"/>
      <c r="AE171" s="404"/>
      <c r="AF171" s="404"/>
      <c r="AG171" s="117"/>
      <c r="AH171" s="117"/>
      <c r="AI171" s="117"/>
      <c r="AJ171" s="404"/>
      <c r="AK171" s="404"/>
      <c r="AL171" s="117"/>
      <c r="AM171" s="117"/>
      <c r="AN171" s="117"/>
      <c r="AO171" s="117"/>
      <c r="AP171" s="117"/>
      <c r="AQ171" s="117"/>
      <c r="AR171" s="117"/>
      <c r="AS171" s="117"/>
      <c r="AT171" s="115"/>
      <c r="AU171" s="115"/>
      <c r="AV171" s="404"/>
      <c r="AW171" s="117"/>
      <c r="AX171" s="117"/>
      <c r="AY171" s="412"/>
      <c r="AZ171" s="118"/>
      <c r="BA171" s="118"/>
      <c r="BB171" s="118"/>
      <c r="BC171" s="412"/>
      <c r="BD171" s="110"/>
      <c r="BE171" s="110"/>
      <c r="BF171" s="110"/>
      <c r="BG171" s="110"/>
      <c r="BH171" s="110"/>
      <c r="BI171" s="110"/>
      <c r="BJ171" s="110"/>
      <c r="BK171" s="110"/>
      <c r="BL171" s="110"/>
      <c r="BM171" s="110"/>
      <c r="BN171" s="110"/>
      <c r="BO171" s="110"/>
      <c r="BP171" s="110"/>
      <c r="BQ171" s="110"/>
      <c r="BR171" s="110"/>
      <c r="BS171" s="110"/>
      <c r="BT171" s="110"/>
      <c r="BU171" s="110"/>
      <c r="BV171" s="110"/>
    </row>
    <row r="172" spans="1:74" ht="12.75" hidden="1" customHeight="1" x14ac:dyDescent="0.3">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6"/>
      <c r="W172" s="115"/>
      <c r="X172" s="404"/>
      <c r="Y172" s="404"/>
      <c r="Z172" s="404"/>
      <c r="AA172" s="115"/>
      <c r="AB172" s="404"/>
      <c r="AC172" s="404"/>
      <c r="AD172" s="404"/>
      <c r="AE172" s="404"/>
      <c r="AF172" s="404"/>
      <c r="AG172" s="117"/>
      <c r="AH172" s="117"/>
      <c r="AI172" s="117"/>
      <c r="AJ172" s="404"/>
      <c r="AK172" s="404"/>
      <c r="AL172" s="117"/>
      <c r="AM172" s="117"/>
      <c r="AN172" s="117"/>
      <c r="AO172" s="117"/>
      <c r="AP172" s="117"/>
      <c r="AQ172" s="117"/>
      <c r="AR172" s="117"/>
      <c r="AS172" s="117"/>
      <c r="AT172" s="115"/>
      <c r="AU172" s="115"/>
      <c r="AV172" s="404"/>
      <c r="AW172" s="117"/>
      <c r="AX172" s="117"/>
      <c r="AY172" s="412"/>
      <c r="AZ172" s="118"/>
      <c r="BA172" s="118"/>
      <c r="BB172" s="118"/>
      <c r="BC172" s="412"/>
      <c r="BD172" s="110"/>
      <c r="BE172" s="110"/>
      <c r="BF172" s="110"/>
      <c r="BG172" s="110"/>
      <c r="BH172" s="110"/>
      <c r="BI172" s="110"/>
      <c r="BJ172" s="110"/>
      <c r="BK172" s="110"/>
      <c r="BL172" s="110"/>
      <c r="BM172" s="110"/>
      <c r="BN172" s="110"/>
      <c r="BO172" s="110"/>
      <c r="BP172" s="110"/>
      <c r="BQ172" s="110"/>
      <c r="BR172" s="110"/>
      <c r="BS172" s="110"/>
      <c r="BT172" s="110"/>
      <c r="BU172" s="110"/>
      <c r="BV172" s="110"/>
    </row>
    <row r="173" spans="1:74" ht="12.75" hidden="1" customHeight="1" x14ac:dyDescent="0.3">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6"/>
      <c r="W173" s="115"/>
      <c r="X173" s="404"/>
      <c r="Y173" s="404"/>
      <c r="Z173" s="404"/>
      <c r="AA173" s="115"/>
      <c r="AB173" s="404"/>
      <c r="AC173" s="404"/>
      <c r="AD173" s="404"/>
      <c r="AE173" s="404"/>
      <c r="AF173" s="404"/>
      <c r="AG173" s="117"/>
      <c r="AH173" s="117"/>
      <c r="AI173" s="117"/>
      <c r="AJ173" s="404"/>
      <c r="AK173" s="404"/>
      <c r="AL173" s="117"/>
      <c r="AM173" s="117"/>
      <c r="AN173" s="117"/>
      <c r="AO173" s="117"/>
      <c r="AP173" s="117"/>
      <c r="AQ173" s="117"/>
      <c r="AR173" s="117"/>
      <c r="AS173" s="117"/>
      <c r="AT173" s="115"/>
      <c r="AU173" s="115"/>
      <c r="AV173" s="404"/>
      <c r="AW173" s="117"/>
      <c r="AX173" s="117"/>
      <c r="AY173" s="412"/>
      <c r="AZ173" s="118"/>
      <c r="BA173" s="118"/>
      <c r="BB173" s="118"/>
      <c r="BC173" s="412"/>
      <c r="BD173" s="110"/>
      <c r="BE173" s="110"/>
      <c r="BF173" s="110"/>
      <c r="BG173" s="110"/>
      <c r="BH173" s="110"/>
      <c r="BI173" s="110"/>
      <c r="BJ173" s="110"/>
      <c r="BK173" s="110"/>
      <c r="BL173" s="110"/>
      <c r="BM173" s="110"/>
      <c r="BN173" s="110"/>
      <c r="BO173" s="110"/>
      <c r="BP173" s="110"/>
      <c r="BQ173" s="110"/>
      <c r="BR173" s="110"/>
      <c r="BS173" s="110"/>
      <c r="BT173" s="110"/>
      <c r="BU173" s="110"/>
      <c r="BV173" s="110"/>
    </row>
    <row r="174" spans="1:74" ht="12.75" hidden="1" customHeight="1" x14ac:dyDescent="0.3">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6"/>
      <c r="W174" s="115"/>
      <c r="X174" s="404"/>
      <c r="Y174" s="404"/>
      <c r="Z174" s="404"/>
      <c r="AA174" s="115"/>
      <c r="AB174" s="404"/>
      <c r="AC174" s="404"/>
      <c r="AD174" s="404"/>
      <c r="AE174" s="404"/>
      <c r="AF174" s="404"/>
      <c r="AG174" s="117"/>
      <c r="AH174" s="117"/>
      <c r="AI174" s="117"/>
      <c r="AJ174" s="404"/>
      <c r="AK174" s="404"/>
      <c r="AL174" s="117"/>
      <c r="AM174" s="117"/>
      <c r="AN174" s="117"/>
      <c r="AO174" s="117"/>
      <c r="AP174" s="117"/>
      <c r="AQ174" s="117"/>
      <c r="AR174" s="117"/>
      <c r="AS174" s="117"/>
      <c r="AT174" s="115"/>
      <c r="AU174" s="115"/>
      <c r="AV174" s="404"/>
      <c r="AW174" s="117"/>
      <c r="AX174" s="117"/>
      <c r="AY174" s="412"/>
      <c r="AZ174" s="118"/>
      <c r="BA174" s="118"/>
      <c r="BB174" s="118"/>
      <c r="BC174" s="412"/>
      <c r="BD174" s="110"/>
      <c r="BE174" s="110"/>
      <c r="BF174" s="110"/>
      <c r="BG174" s="110"/>
      <c r="BH174" s="110"/>
      <c r="BI174" s="110"/>
      <c r="BJ174" s="110"/>
      <c r="BK174" s="110"/>
      <c r="BL174" s="110"/>
      <c r="BM174" s="110"/>
      <c r="BN174" s="110"/>
      <c r="BO174" s="110"/>
      <c r="BP174" s="110"/>
      <c r="BQ174" s="110"/>
      <c r="BR174" s="110"/>
      <c r="BS174" s="110"/>
      <c r="BT174" s="110"/>
      <c r="BU174" s="110"/>
      <c r="BV174" s="110"/>
    </row>
    <row r="175" spans="1:74" ht="12.75" hidden="1" customHeight="1" x14ac:dyDescent="0.3">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6"/>
      <c r="W175" s="115"/>
      <c r="X175" s="404"/>
      <c r="Y175" s="404"/>
      <c r="Z175" s="404"/>
      <c r="AA175" s="115"/>
      <c r="AB175" s="404"/>
      <c r="AC175" s="404"/>
      <c r="AD175" s="404"/>
      <c r="AE175" s="404"/>
      <c r="AF175" s="404"/>
      <c r="AG175" s="117"/>
      <c r="AH175" s="117"/>
      <c r="AI175" s="117"/>
      <c r="AJ175" s="404"/>
      <c r="AK175" s="404"/>
      <c r="AL175" s="117"/>
      <c r="AM175" s="117"/>
      <c r="AN175" s="117"/>
      <c r="AO175" s="117"/>
      <c r="AP175" s="117"/>
      <c r="AQ175" s="117"/>
      <c r="AR175" s="117"/>
      <c r="AS175" s="117"/>
      <c r="AT175" s="115"/>
      <c r="AU175" s="115"/>
      <c r="AV175" s="404"/>
      <c r="AW175" s="117"/>
      <c r="AX175" s="117"/>
      <c r="AY175" s="412"/>
      <c r="AZ175" s="118"/>
      <c r="BA175" s="118"/>
      <c r="BB175" s="118"/>
      <c r="BC175" s="412"/>
      <c r="BD175" s="110"/>
      <c r="BE175" s="110"/>
      <c r="BF175" s="110"/>
      <c r="BG175" s="110"/>
      <c r="BH175" s="110"/>
      <c r="BI175" s="110"/>
      <c r="BJ175" s="110"/>
      <c r="BK175" s="110"/>
      <c r="BL175" s="110"/>
      <c r="BM175" s="110"/>
      <c r="BN175" s="110"/>
      <c r="BO175" s="110"/>
      <c r="BP175" s="110"/>
      <c r="BQ175" s="110"/>
      <c r="BR175" s="110"/>
      <c r="BS175" s="110"/>
      <c r="BT175" s="110"/>
      <c r="BU175" s="110"/>
      <c r="BV175" s="110"/>
    </row>
    <row r="176" spans="1:74" ht="12.75" hidden="1" customHeight="1" x14ac:dyDescent="0.3">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6"/>
      <c r="W176" s="115"/>
      <c r="X176" s="404"/>
      <c r="Y176" s="404"/>
      <c r="Z176" s="404"/>
      <c r="AA176" s="115"/>
      <c r="AB176" s="404"/>
      <c r="AC176" s="404"/>
      <c r="AD176" s="404"/>
      <c r="AE176" s="404"/>
      <c r="AF176" s="404"/>
      <c r="AG176" s="117"/>
      <c r="AH176" s="117"/>
      <c r="AI176" s="117"/>
      <c r="AJ176" s="404"/>
      <c r="AK176" s="404"/>
      <c r="AL176" s="117"/>
      <c r="AM176" s="117"/>
      <c r="AN176" s="117"/>
      <c r="AO176" s="117"/>
      <c r="AP176" s="117"/>
      <c r="AQ176" s="117"/>
      <c r="AR176" s="117"/>
      <c r="AS176" s="117"/>
      <c r="AT176" s="115"/>
      <c r="AU176" s="115"/>
      <c r="AV176" s="404"/>
      <c r="AW176" s="117"/>
      <c r="AX176" s="117"/>
      <c r="AY176" s="412"/>
      <c r="AZ176" s="118"/>
      <c r="BA176" s="118"/>
      <c r="BB176" s="118"/>
      <c r="BC176" s="412"/>
      <c r="BD176" s="110"/>
      <c r="BE176" s="110"/>
      <c r="BF176" s="110"/>
      <c r="BG176" s="110"/>
      <c r="BH176" s="110"/>
      <c r="BI176" s="110"/>
      <c r="BJ176" s="110"/>
      <c r="BK176" s="110"/>
      <c r="BL176" s="110"/>
      <c r="BM176" s="110"/>
      <c r="BN176" s="110"/>
      <c r="BO176" s="110"/>
      <c r="BP176" s="110"/>
      <c r="BQ176" s="110"/>
      <c r="BR176" s="110"/>
      <c r="BS176" s="110"/>
      <c r="BT176" s="110"/>
      <c r="BU176" s="110"/>
      <c r="BV176" s="110"/>
    </row>
    <row r="177" spans="1:74" ht="12.75" hidden="1" customHeight="1" x14ac:dyDescent="0.3">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6"/>
      <c r="W177" s="115"/>
      <c r="X177" s="404"/>
      <c r="Y177" s="404"/>
      <c r="Z177" s="404"/>
      <c r="AA177" s="115"/>
      <c r="AB177" s="404"/>
      <c r="AC177" s="404"/>
      <c r="AD177" s="404"/>
      <c r="AE177" s="404"/>
      <c r="AF177" s="404"/>
      <c r="AG177" s="117"/>
      <c r="AH177" s="117"/>
      <c r="AI177" s="117"/>
      <c r="AJ177" s="404"/>
      <c r="AK177" s="404"/>
      <c r="AL177" s="117"/>
      <c r="AM177" s="117"/>
      <c r="AN177" s="117"/>
      <c r="AO177" s="117"/>
      <c r="AP177" s="117"/>
      <c r="AQ177" s="117"/>
      <c r="AR177" s="117"/>
      <c r="AS177" s="117"/>
      <c r="AT177" s="115"/>
      <c r="AU177" s="115"/>
      <c r="AV177" s="404"/>
      <c r="AW177" s="117"/>
      <c r="AX177" s="117"/>
      <c r="AY177" s="412"/>
      <c r="AZ177" s="118"/>
      <c r="BA177" s="118"/>
      <c r="BB177" s="118"/>
      <c r="BC177" s="412"/>
      <c r="BD177" s="110"/>
      <c r="BE177" s="110"/>
      <c r="BF177" s="110"/>
      <c r="BG177" s="110"/>
      <c r="BH177" s="110"/>
      <c r="BI177" s="110"/>
      <c r="BJ177" s="110"/>
      <c r="BK177" s="110"/>
      <c r="BL177" s="110"/>
      <c r="BM177" s="110"/>
      <c r="BN177" s="110"/>
      <c r="BO177" s="110"/>
      <c r="BP177" s="110"/>
      <c r="BQ177" s="110"/>
      <c r="BR177" s="110"/>
      <c r="BS177" s="110"/>
      <c r="BT177" s="110"/>
      <c r="BU177" s="110"/>
      <c r="BV177" s="110"/>
    </row>
    <row r="178" spans="1:74" ht="12.75" hidden="1" customHeight="1" x14ac:dyDescent="0.3">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6"/>
      <c r="W178" s="115"/>
      <c r="X178" s="404"/>
      <c r="Y178" s="404"/>
      <c r="Z178" s="404"/>
      <c r="AA178" s="115"/>
      <c r="AB178" s="404"/>
      <c r="AC178" s="404"/>
      <c r="AD178" s="404"/>
      <c r="AE178" s="404"/>
      <c r="AF178" s="404"/>
      <c r="AG178" s="117"/>
      <c r="AH178" s="117"/>
      <c r="AI178" s="117"/>
      <c r="AJ178" s="404"/>
      <c r="AK178" s="404"/>
      <c r="AL178" s="117"/>
      <c r="AM178" s="117"/>
      <c r="AN178" s="117"/>
      <c r="AO178" s="117"/>
      <c r="AP178" s="117"/>
      <c r="AQ178" s="117"/>
      <c r="AR178" s="117"/>
      <c r="AS178" s="117"/>
      <c r="AT178" s="115"/>
      <c r="AU178" s="115"/>
      <c r="AV178" s="404"/>
      <c r="AW178" s="117"/>
      <c r="AX178" s="117"/>
      <c r="AY178" s="412"/>
      <c r="AZ178" s="118"/>
      <c r="BA178" s="118"/>
      <c r="BB178" s="118"/>
      <c r="BC178" s="412"/>
      <c r="BD178" s="110"/>
      <c r="BE178" s="110"/>
      <c r="BF178" s="110"/>
      <c r="BG178" s="110"/>
      <c r="BH178" s="110"/>
      <c r="BI178" s="110"/>
      <c r="BJ178" s="110"/>
      <c r="BK178" s="110"/>
      <c r="BL178" s="110"/>
      <c r="BM178" s="110"/>
      <c r="BN178" s="110"/>
      <c r="BO178" s="110"/>
      <c r="BP178" s="110"/>
      <c r="BQ178" s="110"/>
      <c r="BR178" s="110"/>
      <c r="BS178" s="110"/>
      <c r="BT178" s="110"/>
      <c r="BU178" s="110"/>
      <c r="BV178" s="110"/>
    </row>
    <row r="179" spans="1:74" ht="12.75" hidden="1" customHeight="1" x14ac:dyDescent="0.3">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6"/>
      <c r="W179" s="115"/>
      <c r="X179" s="404"/>
      <c r="Y179" s="404"/>
      <c r="Z179" s="404"/>
      <c r="AA179" s="115"/>
      <c r="AB179" s="404"/>
      <c r="AC179" s="404"/>
      <c r="AD179" s="404"/>
      <c r="AE179" s="404"/>
      <c r="AF179" s="404"/>
      <c r="AG179" s="117"/>
      <c r="AH179" s="117"/>
      <c r="AI179" s="117"/>
      <c r="AJ179" s="404"/>
      <c r="AK179" s="404"/>
      <c r="AL179" s="117"/>
      <c r="AM179" s="117"/>
      <c r="AN179" s="117"/>
      <c r="AO179" s="117"/>
      <c r="AP179" s="117"/>
      <c r="AQ179" s="117"/>
      <c r="AR179" s="117"/>
      <c r="AS179" s="117"/>
      <c r="AT179" s="115"/>
      <c r="AU179" s="115"/>
      <c r="AV179" s="404"/>
      <c r="AW179" s="117"/>
      <c r="AX179" s="117"/>
      <c r="AY179" s="412"/>
      <c r="AZ179" s="118"/>
      <c r="BA179" s="118"/>
      <c r="BB179" s="118"/>
      <c r="BC179" s="412"/>
      <c r="BD179" s="110"/>
      <c r="BE179" s="110"/>
      <c r="BF179" s="110"/>
      <c r="BG179" s="110"/>
      <c r="BH179" s="110"/>
      <c r="BI179" s="110"/>
      <c r="BJ179" s="110"/>
      <c r="BK179" s="110"/>
      <c r="BL179" s="110"/>
      <c r="BM179" s="110"/>
      <c r="BN179" s="110"/>
      <c r="BO179" s="110"/>
      <c r="BP179" s="110"/>
      <c r="BQ179" s="110"/>
      <c r="BR179" s="110"/>
      <c r="BS179" s="110"/>
      <c r="BT179" s="110"/>
      <c r="BU179" s="110"/>
      <c r="BV179" s="110"/>
    </row>
    <row r="180" spans="1:74" ht="12.75" hidden="1" customHeight="1" x14ac:dyDescent="0.3">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6"/>
      <c r="W180" s="115"/>
      <c r="X180" s="404"/>
      <c r="Y180" s="404"/>
      <c r="Z180" s="404"/>
      <c r="AA180" s="115"/>
      <c r="AB180" s="404"/>
      <c r="AC180" s="404"/>
      <c r="AD180" s="404"/>
      <c r="AE180" s="404"/>
      <c r="AF180" s="404"/>
      <c r="AG180" s="117"/>
      <c r="AH180" s="117"/>
      <c r="AI180" s="117"/>
      <c r="AJ180" s="404"/>
      <c r="AK180" s="404"/>
      <c r="AL180" s="117"/>
      <c r="AM180" s="117"/>
      <c r="AN180" s="117"/>
      <c r="AO180" s="117"/>
      <c r="AP180" s="117"/>
      <c r="AQ180" s="117"/>
      <c r="AR180" s="117"/>
      <c r="AS180" s="117"/>
      <c r="AT180" s="115"/>
      <c r="AU180" s="115"/>
      <c r="AV180" s="404"/>
      <c r="AW180" s="117"/>
      <c r="AX180" s="117"/>
      <c r="AY180" s="412"/>
      <c r="AZ180" s="118"/>
      <c r="BA180" s="118"/>
      <c r="BB180" s="118"/>
      <c r="BC180" s="412"/>
      <c r="BD180" s="110"/>
      <c r="BE180" s="110"/>
      <c r="BF180" s="110"/>
      <c r="BG180" s="110"/>
      <c r="BH180" s="110"/>
      <c r="BI180" s="110"/>
      <c r="BJ180" s="110"/>
      <c r="BK180" s="110"/>
      <c r="BL180" s="110"/>
      <c r="BM180" s="110"/>
      <c r="BN180" s="110"/>
      <c r="BO180" s="110"/>
      <c r="BP180" s="110"/>
      <c r="BQ180" s="110"/>
      <c r="BR180" s="110"/>
      <c r="BS180" s="110"/>
      <c r="BT180" s="110"/>
      <c r="BU180" s="110"/>
      <c r="BV180" s="110"/>
    </row>
    <row r="181" spans="1:74" ht="12.75" hidden="1" customHeight="1" x14ac:dyDescent="0.3">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6"/>
      <c r="W181" s="115"/>
      <c r="X181" s="404"/>
      <c r="Y181" s="404"/>
      <c r="Z181" s="404"/>
      <c r="AA181" s="115"/>
      <c r="AB181" s="404"/>
      <c r="AC181" s="404"/>
      <c r="AD181" s="404"/>
      <c r="AE181" s="404"/>
      <c r="AF181" s="404"/>
      <c r="AG181" s="117"/>
      <c r="AH181" s="117"/>
      <c r="AI181" s="117"/>
      <c r="AJ181" s="404"/>
      <c r="AK181" s="404"/>
      <c r="AL181" s="117"/>
      <c r="AM181" s="117"/>
      <c r="AN181" s="117"/>
      <c r="AO181" s="117"/>
      <c r="AP181" s="117"/>
      <c r="AQ181" s="117"/>
      <c r="AR181" s="117"/>
      <c r="AS181" s="117"/>
      <c r="AT181" s="115"/>
      <c r="AU181" s="115"/>
      <c r="AV181" s="404"/>
      <c r="AW181" s="117"/>
      <c r="AX181" s="117"/>
      <c r="AY181" s="412"/>
      <c r="AZ181" s="118"/>
      <c r="BA181" s="118"/>
      <c r="BB181" s="118"/>
      <c r="BC181" s="412"/>
      <c r="BD181" s="110"/>
      <c r="BE181" s="110"/>
      <c r="BF181" s="110"/>
      <c r="BG181" s="110"/>
      <c r="BH181" s="110"/>
      <c r="BI181" s="110"/>
      <c r="BJ181" s="110"/>
      <c r="BK181" s="110"/>
      <c r="BL181" s="110"/>
      <c r="BM181" s="110"/>
      <c r="BN181" s="110"/>
      <c r="BO181" s="110"/>
      <c r="BP181" s="110"/>
      <c r="BQ181" s="110"/>
      <c r="BR181" s="110"/>
      <c r="BS181" s="110"/>
      <c r="BT181" s="110"/>
      <c r="BU181" s="110"/>
      <c r="BV181" s="110"/>
    </row>
    <row r="182" spans="1:74" ht="12.75" hidden="1" customHeight="1" x14ac:dyDescent="0.3">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6"/>
      <c r="W182" s="115"/>
      <c r="X182" s="404"/>
      <c r="Y182" s="404"/>
      <c r="Z182" s="404"/>
      <c r="AA182" s="115"/>
      <c r="AB182" s="404"/>
      <c r="AC182" s="404"/>
      <c r="AD182" s="404"/>
      <c r="AE182" s="404"/>
      <c r="AF182" s="404"/>
      <c r="AG182" s="117"/>
      <c r="AH182" s="117"/>
      <c r="AI182" s="117"/>
      <c r="AJ182" s="404"/>
      <c r="AK182" s="404"/>
      <c r="AL182" s="117"/>
      <c r="AM182" s="117"/>
      <c r="AN182" s="117"/>
      <c r="AO182" s="117"/>
      <c r="AP182" s="117"/>
      <c r="AQ182" s="117"/>
      <c r="AR182" s="117"/>
      <c r="AS182" s="117"/>
      <c r="AT182" s="115"/>
      <c r="AU182" s="115"/>
      <c r="AV182" s="404"/>
      <c r="AW182" s="117"/>
      <c r="AX182" s="117"/>
      <c r="AY182" s="412"/>
      <c r="AZ182" s="118"/>
      <c r="BA182" s="118"/>
      <c r="BB182" s="118"/>
      <c r="BC182" s="412"/>
      <c r="BD182" s="110"/>
      <c r="BE182" s="110"/>
      <c r="BF182" s="110"/>
      <c r="BG182" s="110"/>
      <c r="BH182" s="110"/>
      <c r="BI182" s="110"/>
      <c r="BJ182" s="110"/>
      <c r="BK182" s="110"/>
      <c r="BL182" s="110"/>
      <c r="BM182" s="110"/>
      <c r="BN182" s="110"/>
      <c r="BO182" s="110"/>
      <c r="BP182" s="110"/>
      <c r="BQ182" s="110"/>
      <c r="BR182" s="110"/>
      <c r="BS182" s="110"/>
      <c r="BT182" s="110"/>
      <c r="BU182" s="110"/>
      <c r="BV182" s="110"/>
    </row>
    <row r="183" spans="1:74" ht="12.75" hidden="1" customHeight="1" x14ac:dyDescent="0.3">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6"/>
      <c r="W183" s="115"/>
      <c r="X183" s="404"/>
      <c r="Y183" s="404"/>
      <c r="Z183" s="404"/>
      <c r="AA183" s="115"/>
      <c r="AB183" s="404"/>
      <c r="AC183" s="404"/>
      <c r="AD183" s="404"/>
      <c r="AE183" s="404"/>
      <c r="AF183" s="404"/>
      <c r="AG183" s="117"/>
      <c r="AH183" s="117"/>
      <c r="AI183" s="117"/>
      <c r="AJ183" s="404"/>
      <c r="AK183" s="404"/>
      <c r="AL183" s="117"/>
      <c r="AM183" s="117"/>
      <c r="AN183" s="117"/>
      <c r="AO183" s="117"/>
      <c r="AP183" s="117"/>
      <c r="AQ183" s="117"/>
      <c r="AR183" s="117"/>
      <c r="AS183" s="117"/>
      <c r="AT183" s="115"/>
      <c r="AU183" s="115"/>
      <c r="AV183" s="404"/>
      <c r="AW183" s="117"/>
      <c r="AX183" s="117"/>
      <c r="AY183" s="412"/>
      <c r="AZ183" s="118"/>
      <c r="BA183" s="118"/>
      <c r="BB183" s="118"/>
      <c r="BC183" s="412"/>
      <c r="BD183" s="110"/>
      <c r="BE183" s="110"/>
      <c r="BF183" s="110"/>
      <c r="BG183" s="110"/>
      <c r="BH183" s="110"/>
      <c r="BI183" s="110"/>
      <c r="BJ183" s="110"/>
      <c r="BK183" s="110"/>
      <c r="BL183" s="110"/>
      <c r="BM183" s="110"/>
      <c r="BN183" s="110"/>
      <c r="BO183" s="110"/>
      <c r="BP183" s="110"/>
      <c r="BQ183" s="110"/>
      <c r="BR183" s="110"/>
      <c r="BS183" s="110"/>
      <c r="BT183" s="110"/>
      <c r="BU183" s="110"/>
      <c r="BV183" s="110"/>
    </row>
    <row r="184" spans="1:74" ht="12.75" hidden="1" customHeight="1" x14ac:dyDescent="0.3">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6"/>
      <c r="W184" s="115"/>
      <c r="X184" s="404"/>
      <c r="Y184" s="404"/>
      <c r="Z184" s="404"/>
      <c r="AA184" s="115"/>
      <c r="AB184" s="404"/>
      <c r="AC184" s="404"/>
      <c r="AD184" s="404"/>
      <c r="AE184" s="404"/>
      <c r="AF184" s="404"/>
      <c r="AG184" s="117"/>
      <c r="AH184" s="117"/>
      <c r="AI184" s="117"/>
      <c r="AJ184" s="404"/>
      <c r="AK184" s="404"/>
      <c r="AL184" s="117"/>
      <c r="AM184" s="117"/>
      <c r="AN184" s="117"/>
      <c r="AO184" s="117"/>
      <c r="AP184" s="117"/>
      <c r="AQ184" s="117"/>
      <c r="AR184" s="117"/>
      <c r="AS184" s="117"/>
      <c r="AT184" s="115"/>
      <c r="AU184" s="115"/>
      <c r="AV184" s="404"/>
      <c r="AW184" s="117"/>
      <c r="AX184" s="117"/>
      <c r="AY184" s="412"/>
      <c r="AZ184" s="118"/>
      <c r="BA184" s="118"/>
      <c r="BB184" s="118"/>
      <c r="BC184" s="412"/>
      <c r="BD184" s="110"/>
      <c r="BE184" s="110"/>
      <c r="BF184" s="110"/>
      <c r="BG184" s="110"/>
      <c r="BH184" s="110"/>
      <c r="BI184" s="110"/>
      <c r="BJ184" s="110"/>
      <c r="BK184" s="110"/>
      <c r="BL184" s="110"/>
      <c r="BM184" s="110"/>
      <c r="BN184" s="110"/>
      <c r="BO184" s="110"/>
      <c r="BP184" s="110"/>
      <c r="BQ184" s="110"/>
      <c r="BR184" s="110"/>
      <c r="BS184" s="110"/>
      <c r="BT184" s="110"/>
      <c r="BU184" s="110"/>
      <c r="BV184" s="110"/>
    </row>
    <row r="185" spans="1:74" ht="12.75" hidden="1" customHeight="1" x14ac:dyDescent="0.3">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6"/>
      <c r="W185" s="115"/>
      <c r="X185" s="404"/>
      <c r="Y185" s="404"/>
      <c r="Z185" s="404"/>
      <c r="AA185" s="115"/>
      <c r="AB185" s="404"/>
      <c r="AC185" s="404"/>
      <c r="AD185" s="404"/>
      <c r="AE185" s="404"/>
      <c r="AF185" s="404"/>
      <c r="AG185" s="117"/>
      <c r="AH185" s="117"/>
      <c r="AI185" s="117"/>
      <c r="AJ185" s="404"/>
      <c r="AK185" s="404"/>
      <c r="AL185" s="117"/>
      <c r="AM185" s="117"/>
      <c r="AN185" s="117"/>
      <c r="AO185" s="117"/>
      <c r="AP185" s="117"/>
      <c r="AQ185" s="117"/>
      <c r="AR185" s="117"/>
      <c r="AS185" s="117"/>
      <c r="AT185" s="115"/>
      <c r="AU185" s="115"/>
      <c r="AV185" s="404"/>
      <c r="AW185" s="117"/>
      <c r="AX185" s="117"/>
      <c r="AY185" s="412"/>
      <c r="AZ185" s="118"/>
      <c r="BA185" s="118"/>
      <c r="BB185" s="118"/>
      <c r="BC185" s="412"/>
      <c r="BD185" s="110"/>
      <c r="BE185" s="110"/>
      <c r="BF185" s="110"/>
      <c r="BG185" s="110"/>
      <c r="BH185" s="110"/>
      <c r="BI185" s="110"/>
      <c r="BJ185" s="110"/>
      <c r="BK185" s="110"/>
      <c r="BL185" s="110"/>
      <c r="BM185" s="110"/>
      <c r="BN185" s="110"/>
      <c r="BO185" s="110"/>
      <c r="BP185" s="110"/>
      <c r="BQ185" s="110"/>
      <c r="BR185" s="110"/>
      <c r="BS185" s="110"/>
      <c r="BT185" s="110"/>
      <c r="BU185" s="110"/>
      <c r="BV185" s="110"/>
    </row>
    <row r="186" spans="1:74" ht="12.75" hidden="1" customHeight="1" x14ac:dyDescent="0.3">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6"/>
      <c r="W186" s="115"/>
      <c r="X186" s="404"/>
      <c r="Y186" s="404"/>
      <c r="Z186" s="404"/>
      <c r="AA186" s="115"/>
      <c r="AB186" s="404"/>
      <c r="AC186" s="404"/>
      <c r="AD186" s="404"/>
      <c r="AE186" s="404"/>
      <c r="AF186" s="404"/>
      <c r="AG186" s="117"/>
      <c r="AH186" s="117"/>
      <c r="AI186" s="117"/>
      <c r="AJ186" s="404"/>
      <c r="AK186" s="404"/>
      <c r="AL186" s="117"/>
      <c r="AM186" s="117"/>
      <c r="AN186" s="117"/>
      <c r="AO186" s="117"/>
      <c r="AP186" s="117"/>
      <c r="AQ186" s="117"/>
      <c r="AR186" s="117"/>
      <c r="AS186" s="117"/>
      <c r="AT186" s="115"/>
      <c r="AU186" s="115"/>
      <c r="AV186" s="404"/>
      <c r="AW186" s="117"/>
      <c r="AX186" s="117"/>
      <c r="AY186" s="412"/>
      <c r="AZ186" s="118"/>
      <c r="BA186" s="118"/>
      <c r="BB186" s="118"/>
      <c r="BC186" s="412"/>
      <c r="BD186" s="110"/>
      <c r="BE186" s="110"/>
      <c r="BF186" s="110"/>
      <c r="BG186" s="110"/>
      <c r="BH186" s="110"/>
      <c r="BI186" s="110"/>
      <c r="BJ186" s="110"/>
      <c r="BK186" s="110"/>
      <c r="BL186" s="110"/>
      <c r="BM186" s="110"/>
      <c r="BN186" s="110"/>
      <c r="BO186" s="110"/>
      <c r="BP186" s="110"/>
      <c r="BQ186" s="110"/>
      <c r="BR186" s="110"/>
      <c r="BS186" s="110"/>
      <c r="BT186" s="110"/>
      <c r="BU186" s="110"/>
      <c r="BV186" s="110"/>
    </row>
    <row r="187" spans="1:74" ht="12.75" hidden="1" customHeight="1" x14ac:dyDescent="0.3">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6"/>
      <c r="W187" s="115"/>
      <c r="X187" s="404"/>
      <c r="Y187" s="404"/>
      <c r="Z187" s="404"/>
      <c r="AA187" s="115"/>
      <c r="AB187" s="404"/>
      <c r="AC187" s="404"/>
      <c r="AD187" s="404"/>
      <c r="AE187" s="404"/>
      <c r="AF187" s="404"/>
      <c r="AG187" s="117"/>
      <c r="AH187" s="117"/>
      <c r="AI187" s="117"/>
      <c r="AJ187" s="404"/>
      <c r="AK187" s="404"/>
      <c r="AL187" s="117"/>
      <c r="AM187" s="117"/>
      <c r="AN187" s="117"/>
      <c r="AO187" s="117"/>
      <c r="AP187" s="117"/>
      <c r="AQ187" s="117"/>
      <c r="AR187" s="117"/>
      <c r="AS187" s="117"/>
      <c r="AT187" s="115"/>
      <c r="AU187" s="115"/>
      <c r="AV187" s="404"/>
      <c r="AW187" s="117"/>
      <c r="AX187" s="117"/>
      <c r="AY187" s="412"/>
      <c r="AZ187" s="118"/>
      <c r="BA187" s="118"/>
      <c r="BB187" s="118"/>
      <c r="BC187" s="412"/>
      <c r="BD187" s="110"/>
      <c r="BE187" s="110"/>
      <c r="BF187" s="110"/>
      <c r="BG187" s="110"/>
      <c r="BH187" s="110"/>
      <c r="BI187" s="110"/>
      <c r="BJ187" s="110"/>
      <c r="BK187" s="110"/>
      <c r="BL187" s="110"/>
      <c r="BM187" s="110"/>
      <c r="BN187" s="110"/>
      <c r="BO187" s="110"/>
      <c r="BP187" s="110"/>
      <c r="BQ187" s="110"/>
      <c r="BR187" s="110"/>
      <c r="BS187" s="110"/>
      <c r="BT187" s="110"/>
      <c r="BU187" s="110"/>
      <c r="BV187" s="110"/>
    </row>
    <row r="188" spans="1:74" ht="12.75" hidden="1" customHeight="1" x14ac:dyDescent="0.3">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6"/>
      <c r="W188" s="115"/>
      <c r="X188" s="404"/>
      <c r="Y188" s="404"/>
      <c r="Z188" s="404"/>
      <c r="AA188" s="115"/>
      <c r="AB188" s="404"/>
      <c r="AC188" s="404"/>
      <c r="AD188" s="404"/>
      <c r="AE188" s="404"/>
      <c r="AF188" s="404"/>
      <c r="AG188" s="117"/>
      <c r="AH188" s="117"/>
      <c r="AI188" s="117"/>
      <c r="AJ188" s="404"/>
      <c r="AK188" s="404"/>
      <c r="AL188" s="117"/>
      <c r="AM188" s="117"/>
      <c r="AN188" s="117"/>
      <c r="AO188" s="117"/>
      <c r="AP188" s="117"/>
      <c r="AQ188" s="117"/>
      <c r="AR188" s="117"/>
      <c r="AS188" s="117"/>
      <c r="AT188" s="115"/>
      <c r="AU188" s="115"/>
      <c r="AV188" s="404"/>
      <c r="AW188" s="117"/>
      <c r="AX188" s="117"/>
      <c r="AY188" s="412"/>
      <c r="AZ188" s="118"/>
      <c r="BA188" s="118"/>
      <c r="BB188" s="118"/>
      <c r="BC188" s="412"/>
      <c r="BD188" s="110"/>
      <c r="BE188" s="110"/>
      <c r="BF188" s="110"/>
      <c r="BG188" s="110"/>
      <c r="BH188" s="110"/>
      <c r="BI188" s="110"/>
      <c r="BJ188" s="110"/>
      <c r="BK188" s="110"/>
      <c r="BL188" s="110"/>
      <c r="BM188" s="110"/>
      <c r="BN188" s="110"/>
      <c r="BO188" s="110"/>
      <c r="BP188" s="110"/>
      <c r="BQ188" s="110"/>
      <c r="BR188" s="110"/>
      <c r="BS188" s="110"/>
      <c r="BT188" s="110"/>
      <c r="BU188" s="110"/>
      <c r="BV188" s="110"/>
    </row>
    <row r="189" spans="1:74" ht="12.75" hidden="1" customHeight="1" x14ac:dyDescent="0.3">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6"/>
      <c r="W189" s="115"/>
      <c r="X189" s="404"/>
      <c r="Y189" s="404"/>
      <c r="Z189" s="404"/>
      <c r="AA189" s="115"/>
      <c r="AB189" s="404"/>
      <c r="AC189" s="404"/>
      <c r="AD189" s="404"/>
      <c r="AE189" s="404"/>
      <c r="AF189" s="404"/>
      <c r="AG189" s="117"/>
      <c r="AH189" s="117"/>
      <c r="AI189" s="117"/>
      <c r="AJ189" s="404"/>
      <c r="AK189" s="404"/>
      <c r="AL189" s="117"/>
      <c r="AM189" s="117"/>
      <c r="AN189" s="117"/>
      <c r="AO189" s="117"/>
      <c r="AP189" s="117"/>
      <c r="AQ189" s="117"/>
      <c r="AR189" s="117"/>
      <c r="AS189" s="117"/>
      <c r="AT189" s="115"/>
      <c r="AU189" s="115"/>
      <c r="AV189" s="404"/>
      <c r="AW189" s="117"/>
      <c r="AX189" s="117"/>
      <c r="AY189" s="412"/>
      <c r="AZ189" s="118"/>
      <c r="BA189" s="118"/>
      <c r="BB189" s="118"/>
      <c r="BC189" s="412"/>
      <c r="BD189" s="110"/>
      <c r="BE189" s="110"/>
      <c r="BF189" s="110"/>
      <c r="BG189" s="110"/>
      <c r="BH189" s="110"/>
      <c r="BI189" s="110"/>
      <c r="BJ189" s="110"/>
      <c r="BK189" s="110"/>
      <c r="BL189" s="110"/>
      <c r="BM189" s="110"/>
      <c r="BN189" s="110"/>
      <c r="BO189" s="110"/>
      <c r="BP189" s="110"/>
      <c r="BQ189" s="110"/>
      <c r="BR189" s="110"/>
      <c r="BS189" s="110"/>
      <c r="BT189" s="110"/>
      <c r="BU189" s="110"/>
      <c r="BV189" s="110"/>
    </row>
    <row r="190" spans="1:74" ht="12.75" hidden="1" customHeight="1" x14ac:dyDescent="0.3">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6"/>
      <c r="W190" s="115"/>
      <c r="X190" s="404"/>
      <c r="Y190" s="404"/>
      <c r="Z190" s="404"/>
      <c r="AA190" s="115"/>
      <c r="AB190" s="404"/>
      <c r="AC190" s="404"/>
      <c r="AD190" s="404"/>
      <c r="AE190" s="404"/>
      <c r="AF190" s="404"/>
      <c r="AG190" s="117"/>
      <c r="AH190" s="117"/>
      <c r="AI190" s="117"/>
      <c r="AJ190" s="404"/>
      <c r="AK190" s="404"/>
      <c r="AL190" s="117"/>
      <c r="AM190" s="117"/>
      <c r="AN190" s="117"/>
      <c r="AO190" s="117"/>
      <c r="AP190" s="117"/>
      <c r="AQ190" s="117"/>
      <c r="AR190" s="117"/>
      <c r="AS190" s="117"/>
      <c r="AT190" s="115"/>
      <c r="AU190" s="115"/>
      <c r="AV190" s="404"/>
      <c r="AW190" s="117"/>
      <c r="AX190" s="117"/>
      <c r="AY190" s="412"/>
      <c r="AZ190" s="118"/>
      <c r="BA190" s="118"/>
      <c r="BB190" s="118"/>
      <c r="BC190" s="412"/>
      <c r="BD190" s="110"/>
      <c r="BE190" s="110"/>
      <c r="BF190" s="110"/>
      <c r="BG190" s="110"/>
      <c r="BH190" s="110"/>
      <c r="BI190" s="110"/>
      <c r="BJ190" s="110"/>
      <c r="BK190" s="110"/>
      <c r="BL190" s="110"/>
      <c r="BM190" s="110"/>
      <c r="BN190" s="110"/>
      <c r="BO190" s="110"/>
      <c r="BP190" s="110"/>
      <c r="BQ190" s="110"/>
      <c r="BR190" s="110"/>
      <c r="BS190" s="110"/>
      <c r="BT190" s="110"/>
      <c r="BU190" s="110"/>
      <c r="BV190" s="110"/>
    </row>
    <row r="191" spans="1:74" ht="12.75" hidden="1" customHeight="1" x14ac:dyDescent="0.3">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6"/>
      <c r="W191" s="115"/>
      <c r="X191" s="404"/>
      <c r="Y191" s="404"/>
      <c r="Z191" s="404"/>
      <c r="AA191" s="115"/>
      <c r="AB191" s="404"/>
      <c r="AC191" s="404"/>
      <c r="AD191" s="404"/>
      <c r="AE191" s="404"/>
      <c r="AF191" s="404"/>
      <c r="AG191" s="117"/>
      <c r="AH191" s="117"/>
      <c r="AI191" s="117"/>
      <c r="AJ191" s="404"/>
      <c r="AK191" s="404"/>
      <c r="AL191" s="117"/>
      <c r="AM191" s="117"/>
      <c r="AN191" s="117"/>
      <c r="AO191" s="117"/>
      <c r="AP191" s="117"/>
      <c r="AQ191" s="117"/>
      <c r="AR191" s="117"/>
      <c r="AS191" s="117"/>
      <c r="AT191" s="115"/>
      <c r="AU191" s="115"/>
      <c r="AV191" s="404"/>
      <c r="AW191" s="117"/>
      <c r="AX191" s="117"/>
      <c r="AY191" s="412"/>
      <c r="AZ191" s="118"/>
      <c r="BA191" s="118"/>
      <c r="BB191" s="118"/>
      <c r="BC191" s="412"/>
      <c r="BD191" s="110"/>
      <c r="BE191" s="110"/>
      <c r="BF191" s="110"/>
      <c r="BG191" s="110"/>
      <c r="BH191" s="110"/>
      <c r="BI191" s="110"/>
      <c r="BJ191" s="110"/>
      <c r="BK191" s="110"/>
      <c r="BL191" s="110"/>
      <c r="BM191" s="110"/>
      <c r="BN191" s="110"/>
      <c r="BO191" s="110"/>
      <c r="BP191" s="110"/>
      <c r="BQ191" s="110"/>
      <c r="BR191" s="110"/>
      <c r="BS191" s="110"/>
      <c r="BT191" s="110"/>
      <c r="BU191" s="110"/>
      <c r="BV191" s="110"/>
    </row>
    <row r="192" spans="1:74" ht="12.75" hidden="1" customHeight="1" x14ac:dyDescent="0.3">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6"/>
      <c r="W192" s="115"/>
      <c r="X192" s="404"/>
      <c r="Y192" s="404"/>
      <c r="Z192" s="404"/>
      <c r="AA192" s="115"/>
      <c r="AB192" s="404"/>
      <c r="AC192" s="404"/>
      <c r="AD192" s="404"/>
      <c r="AE192" s="404"/>
      <c r="AF192" s="404"/>
      <c r="AG192" s="117"/>
      <c r="AH192" s="117"/>
      <c r="AI192" s="117"/>
      <c r="AJ192" s="404"/>
      <c r="AK192" s="404"/>
      <c r="AL192" s="117"/>
      <c r="AM192" s="117"/>
      <c r="AN192" s="117"/>
      <c r="AO192" s="117"/>
      <c r="AP192" s="117"/>
      <c r="AQ192" s="117"/>
      <c r="AR192" s="117"/>
      <c r="AS192" s="117"/>
      <c r="AT192" s="115"/>
      <c r="AU192" s="115"/>
      <c r="AV192" s="404"/>
      <c r="AW192" s="117"/>
      <c r="AX192" s="117"/>
      <c r="AY192" s="412"/>
      <c r="AZ192" s="118"/>
      <c r="BA192" s="118"/>
      <c r="BB192" s="118"/>
      <c r="BC192" s="412"/>
      <c r="BD192" s="110"/>
      <c r="BE192" s="110"/>
      <c r="BF192" s="110"/>
      <c r="BG192" s="110"/>
      <c r="BH192" s="110"/>
      <c r="BI192" s="110"/>
      <c r="BJ192" s="110"/>
      <c r="BK192" s="110"/>
      <c r="BL192" s="110"/>
      <c r="BM192" s="110"/>
      <c r="BN192" s="110"/>
      <c r="BO192" s="110"/>
      <c r="BP192" s="110"/>
      <c r="BQ192" s="110"/>
      <c r="BR192" s="110"/>
      <c r="BS192" s="110"/>
      <c r="BT192" s="110"/>
      <c r="BU192" s="110"/>
      <c r="BV192" s="110"/>
    </row>
    <row r="193" spans="1:74" ht="12.75" hidden="1" customHeight="1" x14ac:dyDescent="0.3">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6"/>
      <c r="W193" s="115"/>
      <c r="X193" s="404"/>
      <c r="Y193" s="404"/>
      <c r="Z193" s="404"/>
      <c r="AA193" s="115"/>
      <c r="AB193" s="404"/>
      <c r="AC193" s="404"/>
      <c r="AD193" s="404"/>
      <c r="AE193" s="404"/>
      <c r="AF193" s="404"/>
      <c r="AG193" s="117"/>
      <c r="AH193" s="117"/>
      <c r="AI193" s="117"/>
      <c r="AJ193" s="404"/>
      <c r="AK193" s="404"/>
      <c r="AL193" s="117"/>
      <c r="AM193" s="117"/>
      <c r="AN193" s="117"/>
      <c r="AO193" s="117"/>
      <c r="AP193" s="117"/>
      <c r="AQ193" s="117"/>
      <c r="AR193" s="117"/>
      <c r="AS193" s="117"/>
      <c r="AT193" s="115"/>
      <c r="AU193" s="115"/>
      <c r="AV193" s="404"/>
      <c r="AW193" s="117"/>
      <c r="AX193" s="117"/>
      <c r="AY193" s="412"/>
      <c r="AZ193" s="118"/>
      <c r="BA193" s="118"/>
      <c r="BB193" s="118"/>
      <c r="BC193" s="412"/>
      <c r="BD193" s="110"/>
      <c r="BE193" s="110"/>
      <c r="BF193" s="110"/>
      <c r="BG193" s="110"/>
      <c r="BH193" s="110"/>
      <c r="BI193" s="110"/>
      <c r="BJ193" s="110"/>
      <c r="BK193" s="110"/>
      <c r="BL193" s="110"/>
      <c r="BM193" s="110"/>
      <c r="BN193" s="110"/>
      <c r="BO193" s="110"/>
      <c r="BP193" s="110"/>
      <c r="BQ193" s="110"/>
      <c r="BR193" s="110"/>
      <c r="BS193" s="110"/>
      <c r="BT193" s="110"/>
      <c r="BU193" s="110"/>
      <c r="BV193" s="110"/>
    </row>
    <row r="194" spans="1:74" ht="12.75" hidden="1" customHeight="1" x14ac:dyDescent="0.3">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6"/>
      <c r="W194" s="115"/>
      <c r="X194" s="404"/>
      <c r="Y194" s="404"/>
      <c r="Z194" s="404"/>
      <c r="AA194" s="115"/>
      <c r="AB194" s="404"/>
      <c r="AC194" s="404"/>
      <c r="AD194" s="404"/>
      <c r="AE194" s="404"/>
      <c r="AF194" s="404"/>
      <c r="AG194" s="117"/>
      <c r="AH194" s="117"/>
      <c r="AI194" s="117"/>
      <c r="AJ194" s="404"/>
      <c r="AK194" s="404"/>
      <c r="AL194" s="117"/>
      <c r="AM194" s="117"/>
      <c r="AN194" s="117"/>
      <c r="AO194" s="117"/>
      <c r="AP194" s="117"/>
      <c r="AQ194" s="117"/>
      <c r="AR194" s="117"/>
      <c r="AS194" s="117"/>
      <c r="AT194" s="115"/>
      <c r="AU194" s="115"/>
      <c r="AV194" s="404"/>
      <c r="AW194" s="117"/>
      <c r="AX194" s="117"/>
      <c r="AY194" s="412"/>
      <c r="AZ194" s="118"/>
      <c r="BA194" s="118"/>
      <c r="BB194" s="118"/>
      <c r="BC194" s="412"/>
      <c r="BD194" s="110"/>
      <c r="BE194" s="110"/>
      <c r="BF194" s="110"/>
      <c r="BG194" s="110"/>
      <c r="BH194" s="110"/>
      <c r="BI194" s="110"/>
      <c r="BJ194" s="110"/>
      <c r="BK194" s="110"/>
      <c r="BL194" s="110"/>
      <c r="BM194" s="110"/>
      <c r="BN194" s="110"/>
      <c r="BO194" s="110"/>
      <c r="BP194" s="110"/>
      <c r="BQ194" s="110"/>
      <c r="BR194" s="110"/>
      <c r="BS194" s="110"/>
      <c r="BT194" s="110"/>
      <c r="BU194" s="110"/>
      <c r="BV194" s="110"/>
    </row>
    <row r="195" spans="1:74" ht="12.75" hidden="1" customHeight="1" x14ac:dyDescent="0.3">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6"/>
      <c r="W195" s="115"/>
      <c r="X195" s="404"/>
      <c r="Y195" s="404"/>
      <c r="Z195" s="404"/>
      <c r="AA195" s="115"/>
      <c r="AB195" s="404"/>
      <c r="AC195" s="404"/>
      <c r="AD195" s="404"/>
      <c r="AE195" s="404"/>
      <c r="AF195" s="404"/>
      <c r="AG195" s="117"/>
      <c r="AH195" s="117"/>
      <c r="AI195" s="117"/>
      <c r="AJ195" s="404"/>
      <c r="AK195" s="404"/>
      <c r="AL195" s="117"/>
      <c r="AM195" s="117"/>
      <c r="AN195" s="117"/>
      <c r="AO195" s="117"/>
      <c r="AP195" s="117"/>
      <c r="AQ195" s="117"/>
      <c r="AR195" s="117"/>
      <c r="AS195" s="117"/>
      <c r="AT195" s="115"/>
      <c r="AU195" s="115"/>
      <c r="AV195" s="404"/>
      <c r="AW195" s="117"/>
      <c r="AX195" s="117"/>
      <c r="AY195" s="412"/>
      <c r="AZ195" s="118"/>
      <c r="BA195" s="118"/>
      <c r="BB195" s="118"/>
      <c r="BC195" s="412"/>
      <c r="BD195" s="110"/>
      <c r="BE195" s="110"/>
      <c r="BF195" s="110"/>
      <c r="BG195" s="110"/>
      <c r="BH195" s="110"/>
      <c r="BI195" s="110"/>
      <c r="BJ195" s="110"/>
      <c r="BK195" s="110"/>
      <c r="BL195" s="110"/>
      <c r="BM195" s="110"/>
      <c r="BN195" s="110"/>
      <c r="BO195" s="110"/>
      <c r="BP195" s="110"/>
      <c r="BQ195" s="110"/>
      <c r="BR195" s="110"/>
      <c r="BS195" s="110"/>
      <c r="BT195" s="110"/>
      <c r="BU195" s="110"/>
      <c r="BV195" s="110"/>
    </row>
    <row r="196" spans="1:74" ht="12.75" hidden="1" customHeight="1" x14ac:dyDescent="0.3">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6"/>
      <c r="W196" s="115"/>
      <c r="X196" s="404"/>
      <c r="Y196" s="404"/>
      <c r="Z196" s="404"/>
      <c r="AA196" s="115"/>
      <c r="AB196" s="404"/>
      <c r="AC196" s="404"/>
      <c r="AD196" s="404"/>
      <c r="AE196" s="404"/>
      <c r="AF196" s="404"/>
      <c r="AG196" s="117"/>
      <c r="AH196" s="117"/>
      <c r="AI196" s="117"/>
      <c r="AJ196" s="404"/>
      <c r="AK196" s="404"/>
      <c r="AL196" s="117"/>
      <c r="AM196" s="117"/>
      <c r="AN196" s="117"/>
      <c r="AO196" s="117"/>
      <c r="AP196" s="117"/>
      <c r="AQ196" s="117"/>
      <c r="AR196" s="117"/>
      <c r="AS196" s="117"/>
      <c r="AT196" s="115"/>
      <c r="AU196" s="115"/>
      <c r="AV196" s="404"/>
      <c r="AW196" s="117"/>
      <c r="AX196" s="117"/>
      <c r="AY196" s="412"/>
      <c r="AZ196" s="118"/>
      <c r="BA196" s="118"/>
      <c r="BB196" s="118"/>
      <c r="BC196" s="412"/>
      <c r="BD196" s="110"/>
      <c r="BE196" s="110"/>
      <c r="BF196" s="110"/>
      <c r="BG196" s="110"/>
      <c r="BH196" s="110"/>
      <c r="BI196" s="110"/>
      <c r="BJ196" s="110"/>
      <c r="BK196" s="110"/>
      <c r="BL196" s="110"/>
      <c r="BM196" s="110"/>
      <c r="BN196" s="110"/>
      <c r="BO196" s="110"/>
      <c r="BP196" s="110"/>
      <c r="BQ196" s="110"/>
      <c r="BR196" s="110"/>
      <c r="BS196" s="110"/>
      <c r="BT196" s="110"/>
      <c r="BU196" s="110"/>
      <c r="BV196" s="110"/>
    </row>
    <row r="197" spans="1:74" ht="12.75" hidden="1" customHeight="1" x14ac:dyDescent="0.3">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6"/>
      <c r="W197" s="115"/>
      <c r="X197" s="404"/>
      <c r="Y197" s="404"/>
      <c r="Z197" s="404"/>
      <c r="AA197" s="115"/>
      <c r="AB197" s="404"/>
      <c r="AC197" s="404"/>
      <c r="AD197" s="404"/>
      <c r="AE197" s="404"/>
      <c r="AF197" s="404"/>
      <c r="AG197" s="117"/>
      <c r="AH197" s="117"/>
      <c r="AI197" s="117"/>
      <c r="AJ197" s="404"/>
      <c r="AK197" s="404"/>
      <c r="AL197" s="117"/>
      <c r="AM197" s="117"/>
      <c r="AN197" s="117"/>
      <c r="AO197" s="117"/>
      <c r="AP197" s="117"/>
      <c r="AQ197" s="117"/>
      <c r="AR197" s="117"/>
      <c r="AS197" s="117"/>
      <c r="AT197" s="115"/>
      <c r="AU197" s="115"/>
      <c r="AV197" s="404"/>
      <c r="AW197" s="117"/>
      <c r="AX197" s="117"/>
      <c r="AY197" s="412"/>
      <c r="AZ197" s="118"/>
      <c r="BA197" s="118"/>
      <c r="BB197" s="118"/>
      <c r="BC197" s="412"/>
      <c r="BD197" s="110"/>
      <c r="BE197" s="110"/>
      <c r="BF197" s="110"/>
      <c r="BG197" s="110"/>
      <c r="BH197" s="110"/>
      <c r="BI197" s="110"/>
      <c r="BJ197" s="110"/>
      <c r="BK197" s="110"/>
      <c r="BL197" s="110"/>
      <c r="BM197" s="110"/>
      <c r="BN197" s="110"/>
      <c r="BO197" s="110"/>
      <c r="BP197" s="110"/>
      <c r="BQ197" s="110"/>
      <c r="BR197" s="110"/>
      <c r="BS197" s="110"/>
      <c r="BT197" s="110"/>
      <c r="BU197" s="110"/>
      <c r="BV197" s="110"/>
    </row>
    <row r="198" spans="1:74" ht="12.75" hidden="1" customHeight="1" x14ac:dyDescent="0.3">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6"/>
      <c r="W198" s="115"/>
      <c r="X198" s="404"/>
      <c r="Y198" s="404"/>
      <c r="Z198" s="404"/>
      <c r="AA198" s="115"/>
      <c r="AB198" s="404"/>
      <c r="AC198" s="404"/>
      <c r="AD198" s="404"/>
      <c r="AE198" s="404"/>
      <c r="AF198" s="404"/>
      <c r="AG198" s="117"/>
      <c r="AH198" s="117"/>
      <c r="AI198" s="117"/>
      <c r="AJ198" s="404"/>
      <c r="AK198" s="404"/>
      <c r="AL198" s="117"/>
      <c r="AM198" s="117"/>
      <c r="AN198" s="117"/>
      <c r="AO198" s="117"/>
      <c r="AP198" s="117"/>
      <c r="AQ198" s="117"/>
      <c r="AR198" s="117"/>
      <c r="AS198" s="117"/>
      <c r="AT198" s="115"/>
      <c r="AU198" s="115"/>
      <c r="AV198" s="404"/>
      <c r="AW198" s="117"/>
      <c r="AX198" s="117"/>
      <c r="AY198" s="412"/>
      <c r="AZ198" s="118"/>
      <c r="BA198" s="118"/>
      <c r="BB198" s="118"/>
      <c r="BC198" s="412"/>
      <c r="BD198" s="110"/>
      <c r="BE198" s="110"/>
      <c r="BF198" s="110"/>
      <c r="BG198" s="110"/>
      <c r="BH198" s="110"/>
      <c r="BI198" s="110"/>
      <c r="BJ198" s="110"/>
      <c r="BK198" s="110"/>
      <c r="BL198" s="110"/>
      <c r="BM198" s="110"/>
      <c r="BN198" s="110"/>
      <c r="BO198" s="110"/>
      <c r="BP198" s="110"/>
      <c r="BQ198" s="110"/>
      <c r="BR198" s="110"/>
      <c r="BS198" s="110"/>
      <c r="BT198" s="110"/>
      <c r="BU198" s="110"/>
      <c r="BV198" s="110"/>
    </row>
    <row r="199" spans="1:74" ht="12.75" hidden="1" customHeight="1" x14ac:dyDescent="0.3">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6"/>
      <c r="W199" s="115"/>
      <c r="X199" s="404"/>
      <c r="Y199" s="404"/>
      <c r="Z199" s="404"/>
      <c r="AA199" s="115"/>
      <c r="AB199" s="404"/>
      <c r="AC199" s="404"/>
      <c r="AD199" s="404"/>
      <c r="AE199" s="404"/>
      <c r="AF199" s="404"/>
      <c r="AG199" s="117"/>
      <c r="AH199" s="117"/>
      <c r="AI199" s="117"/>
      <c r="AJ199" s="404"/>
      <c r="AK199" s="404"/>
      <c r="AL199" s="117"/>
      <c r="AM199" s="117"/>
      <c r="AN199" s="117"/>
      <c r="AO199" s="117"/>
      <c r="AP199" s="117"/>
      <c r="AQ199" s="117"/>
      <c r="AR199" s="117"/>
      <c r="AS199" s="117"/>
      <c r="AT199" s="115"/>
      <c r="AU199" s="115"/>
      <c r="AV199" s="404"/>
      <c r="AW199" s="117"/>
      <c r="AX199" s="117"/>
      <c r="AY199" s="412"/>
      <c r="AZ199" s="118"/>
      <c r="BA199" s="118"/>
      <c r="BB199" s="118"/>
      <c r="BC199" s="412"/>
      <c r="BD199" s="110"/>
      <c r="BE199" s="110"/>
      <c r="BF199" s="110"/>
      <c r="BG199" s="110"/>
      <c r="BH199" s="110"/>
      <c r="BI199" s="110"/>
      <c r="BJ199" s="110"/>
      <c r="BK199" s="110"/>
      <c r="BL199" s="110"/>
      <c r="BM199" s="110"/>
      <c r="BN199" s="110"/>
      <c r="BO199" s="110"/>
      <c r="BP199" s="110"/>
      <c r="BQ199" s="110"/>
      <c r="BR199" s="110"/>
      <c r="BS199" s="110"/>
      <c r="BT199" s="110"/>
      <c r="BU199" s="110"/>
      <c r="BV199" s="110"/>
    </row>
    <row r="200" spans="1:74" ht="12.75" hidden="1" customHeight="1" x14ac:dyDescent="0.3">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6"/>
      <c r="W200" s="115"/>
      <c r="X200" s="404"/>
      <c r="Y200" s="404"/>
      <c r="Z200" s="404"/>
      <c r="AA200" s="115"/>
      <c r="AB200" s="404"/>
      <c r="AC200" s="404"/>
      <c r="AD200" s="404"/>
      <c r="AE200" s="404"/>
      <c r="AF200" s="404"/>
      <c r="AG200" s="117"/>
      <c r="AH200" s="117"/>
      <c r="AI200" s="117"/>
      <c r="AJ200" s="404"/>
      <c r="AK200" s="404"/>
      <c r="AL200" s="117"/>
      <c r="AM200" s="117"/>
      <c r="AN200" s="117"/>
      <c r="AO200" s="117"/>
      <c r="AP200" s="117"/>
      <c r="AQ200" s="117"/>
      <c r="AR200" s="117"/>
      <c r="AS200" s="117"/>
      <c r="AT200" s="115"/>
      <c r="AU200" s="115"/>
      <c r="AV200" s="404"/>
      <c r="AW200" s="117"/>
      <c r="AX200" s="117"/>
      <c r="AY200" s="412"/>
      <c r="AZ200" s="118"/>
      <c r="BA200" s="118"/>
      <c r="BB200" s="118"/>
      <c r="BC200" s="412"/>
      <c r="BD200" s="110"/>
      <c r="BE200" s="110"/>
      <c r="BF200" s="110"/>
      <c r="BG200" s="110"/>
      <c r="BH200" s="110"/>
      <c r="BI200" s="110"/>
      <c r="BJ200" s="110"/>
      <c r="BK200" s="110"/>
      <c r="BL200" s="110"/>
      <c r="BM200" s="110"/>
      <c r="BN200" s="110"/>
      <c r="BO200" s="110"/>
      <c r="BP200" s="110"/>
      <c r="BQ200" s="110"/>
      <c r="BR200" s="110"/>
      <c r="BS200" s="110"/>
      <c r="BT200" s="110"/>
      <c r="BU200" s="110"/>
      <c r="BV200" s="110"/>
    </row>
    <row r="201" spans="1:74" ht="12.75" hidden="1" customHeight="1" x14ac:dyDescent="0.3">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6"/>
      <c r="W201" s="115"/>
      <c r="X201" s="404"/>
      <c r="Y201" s="404"/>
      <c r="Z201" s="404"/>
      <c r="AA201" s="115"/>
      <c r="AB201" s="404"/>
      <c r="AC201" s="404"/>
      <c r="AD201" s="404"/>
      <c r="AE201" s="404"/>
      <c r="AF201" s="404"/>
      <c r="AG201" s="117"/>
      <c r="AH201" s="117"/>
      <c r="AI201" s="117"/>
      <c r="AJ201" s="404"/>
      <c r="AK201" s="404"/>
      <c r="AL201" s="117"/>
      <c r="AM201" s="117"/>
      <c r="AN201" s="117"/>
      <c r="AO201" s="117"/>
      <c r="AP201" s="117"/>
      <c r="AQ201" s="117"/>
      <c r="AR201" s="117"/>
      <c r="AS201" s="117"/>
      <c r="AT201" s="115"/>
      <c r="AU201" s="115"/>
      <c r="AV201" s="404"/>
      <c r="AW201" s="117"/>
      <c r="AX201" s="117"/>
      <c r="AY201" s="412"/>
      <c r="AZ201" s="118"/>
      <c r="BA201" s="118"/>
      <c r="BB201" s="118"/>
      <c r="BC201" s="412"/>
      <c r="BD201" s="110"/>
      <c r="BE201" s="110"/>
      <c r="BF201" s="110"/>
      <c r="BG201" s="110"/>
      <c r="BH201" s="110"/>
      <c r="BI201" s="110"/>
      <c r="BJ201" s="110"/>
      <c r="BK201" s="110"/>
      <c r="BL201" s="110"/>
      <c r="BM201" s="110"/>
      <c r="BN201" s="110"/>
      <c r="BO201" s="110"/>
      <c r="BP201" s="110"/>
      <c r="BQ201" s="110"/>
      <c r="BR201" s="110"/>
      <c r="BS201" s="110"/>
      <c r="BT201" s="110"/>
      <c r="BU201" s="110"/>
      <c r="BV201" s="110"/>
    </row>
    <row r="202" spans="1:74" ht="12.75" hidden="1" customHeight="1" x14ac:dyDescent="0.3">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6"/>
      <c r="W202" s="115"/>
      <c r="X202" s="404"/>
      <c r="Y202" s="404"/>
      <c r="Z202" s="404"/>
      <c r="AA202" s="115"/>
      <c r="AB202" s="404"/>
      <c r="AC202" s="404"/>
      <c r="AD202" s="404"/>
      <c r="AE202" s="404"/>
      <c r="AF202" s="404"/>
      <c r="AG202" s="117"/>
      <c r="AH202" s="117"/>
      <c r="AI202" s="117"/>
      <c r="AJ202" s="404"/>
      <c r="AK202" s="404"/>
      <c r="AL202" s="117"/>
      <c r="AM202" s="117"/>
      <c r="AN202" s="117"/>
      <c r="AO202" s="117"/>
      <c r="AP202" s="117"/>
      <c r="AQ202" s="117"/>
      <c r="AR202" s="117"/>
      <c r="AS202" s="117"/>
      <c r="AT202" s="115"/>
      <c r="AU202" s="115"/>
      <c r="AV202" s="404"/>
      <c r="AW202" s="117"/>
      <c r="AX202" s="117"/>
      <c r="AY202" s="412"/>
      <c r="AZ202" s="118"/>
      <c r="BA202" s="118"/>
      <c r="BB202" s="118"/>
      <c r="BC202" s="412"/>
      <c r="BD202" s="110"/>
      <c r="BE202" s="110"/>
      <c r="BF202" s="110"/>
      <c r="BG202" s="110"/>
      <c r="BH202" s="110"/>
      <c r="BI202" s="110"/>
      <c r="BJ202" s="110"/>
      <c r="BK202" s="110"/>
      <c r="BL202" s="110"/>
      <c r="BM202" s="110"/>
      <c r="BN202" s="110"/>
      <c r="BO202" s="110"/>
      <c r="BP202" s="110"/>
      <c r="BQ202" s="110"/>
      <c r="BR202" s="110"/>
      <c r="BS202" s="110"/>
      <c r="BT202" s="110"/>
      <c r="BU202" s="110"/>
      <c r="BV202" s="110"/>
    </row>
    <row r="203" spans="1:74" ht="12.75" hidden="1" customHeight="1" x14ac:dyDescent="0.3">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6"/>
      <c r="W203" s="115"/>
      <c r="X203" s="404"/>
      <c r="Y203" s="404"/>
      <c r="Z203" s="404"/>
      <c r="AA203" s="115"/>
      <c r="AB203" s="404"/>
      <c r="AC203" s="404"/>
      <c r="AD203" s="404"/>
      <c r="AE203" s="404"/>
      <c r="AF203" s="404"/>
      <c r="AG203" s="117"/>
      <c r="AH203" s="117"/>
      <c r="AI203" s="117"/>
      <c r="AJ203" s="404"/>
      <c r="AK203" s="404"/>
      <c r="AL203" s="117"/>
      <c r="AM203" s="117"/>
      <c r="AN203" s="117"/>
      <c r="AO203" s="117"/>
      <c r="AP203" s="117"/>
      <c r="AQ203" s="117"/>
      <c r="AR203" s="117"/>
      <c r="AS203" s="117"/>
      <c r="AT203" s="115"/>
      <c r="AU203" s="115"/>
      <c r="AV203" s="404"/>
      <c r="AW203" s="117"/>
      <c r="AX203" s="117"/>
      <c r="AY203" s="412"/>
      <c r="AZ203" s="118"/>
      <c r="BA203" s="118"/>
      <c r="BB203" s="118"/>
      <c r="BC203" s="412"/>
      <c r="BD203" s="110"/>
      <c r="BE203" s="110"/>
      <c r="BF203" s="110"/>
      <c r="BG203" s="110"/>
      <c r="BH203" s="110"/>
      <c r="BI203" s="110"/>
      <c r="BJ203" s="110"/>
      <c r="BK203" s="110"/>
      <c r="BL203" s="110"/>
      <c r="BM203" s="110"/>
      <c r="BN203" s="110"/>
      <c r="BO203" s="110"/>
      <c r="BP203" s="110"/>
      <c r="BQ203" s="110"/>
      <c r="BR203" s="110"/>
      <c r="BS203" s="110"/>
      <c r="BT203" s="110"/>
      <c r="BU203" s="110"/>
      <c r="BV203" s="110"/>
    </row>
    <row r="204" spans="1:74" ht="12.75" hidden="1" customHeight="1" x14ac:dyDescent="0.3">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6"/>
      <c r="W204" s="115"/>
      <c r="X204" s="404"/>
      <c r="Y204" s="404"/>
      <c r="Z204" s="404"/>
      <c r="AA204" s="115"/>
      <c r="AB204" s="404"/>
      <c r="AC204" s="404"/>
      <c r="AD204" s="404"/>
      <c r="AE204" s="404"/>
      <c r="AF204" s="404"/>
      <c r="AG204" s="117"/>
      <c r="AH204" s="117"/>
      <c r="AI204" s="117"/>
      <c r="AJ204" s="404"/>
      <c r="AK204" s="404"/>
      <c r="AL204" s="117"/>
      <c r="AM204" s="117"/>
      <c r="AN204" s="117"/>
      <c r="AO204" s="117"/>
      <c r="AP204" s="117"/>
      <c r="AQ204" s="117"/>
      <c r="AR204" s="117"/>
      <c r="AS204" s="117"/>
      <c r="AT204" s="115"/>
      <c r="AU204" s="115"/>
      <c r="AV204" s="404"/>
      <c r="AW204" s="117"/>
      <c r="AX204" s="117"/>
      <c r="AY204" s="412"/>
      <c r="AZ204" s="118"/>
      <c r="BA204" s="118"/>
      <c r="BB204" s="118"/>
      <c r="BC204" s="412"/>
      <c r="BD204" s="110"/>
      <c r="BE204" s="110"/>
      <c r="BF204" s="110"/>
      <c r="BG204" s="110"/>
      <c r="BH204" s="110"/>
      <c r="BI204" s="110"/>
      <c r="BJ204" s="110"/>
      <c r="BK204" s="110"/>
      <c r="BL204" s="110"/>
      <c r="BM204" s="110"/>
      <c r="BN204" s="110"/>
      <c r="BO204" s="110"/>
      <c r="BP204" s="110"/>
      <c r="BQ204" s="110"/>
      <c r="BR204" s="110"/>
      <c r="BS204" s="110"/>
      <c r="BT204" s="110"/>
      <c r="BU204" s="110"/>
      <c r="BV204" s="110"/>
    </row>
    <row r="205" spans="1:74" ht="12.75" hidden="1" customHeight="1" x14ac:dyDescent="0.3">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6"/>
      <c r="W205" s="115"/>
      <c r="X205" s="404"/>
      <c r="Y205" s="404"/>
      <c r="Z205" s="404"/>
      <c r="AA205" s="115"/>
      <c r="AB205" s="404"/>
      <c r="AC205" s="404"/>
      <c r="AD205" s="404"/>
      <c r="AE205" s="404"/>
      <c r="AF205" s="404"/>
      <c r="AG205" s="117"/>
      <c r="AH205" s="117"/>
      <c r="AI205" s="117"/>
      <c r="AJ205" s="404"/>
      <c r="AK205" s="404"/>
      <c r="AL205" s="117"/>
      <c r="AM205" s="117"/>
      <c r="AN205" s="117"/>
      <c r="AO205" s="117"/>
      <c r="AP205" s="117"/>
      <c r="AQ205" s="117"/>
      <c r="AR205" s="117"/>
      <c r="AS205" s="117"/>
      <c r="AT205" s="115"/>
      <c r="AU205" s="115"/>
      <c r="AV205" s="404"/>
      <c r="AW205" s="117"/>
      <c r="AX205" s="117"/>
      <c r="AY205" s="412"/>
      <c r="AZ205" s="118"/>
      <c r="BA205" s="118"/>
      <c r="BB205" s="118"/>
      <c r="BC205" s="412"/>
      <c r="BD205" s="110"/>
      <c r="BE205" s="110"/>
      <c r="BF205" s="110"/>
      <c r="BG205" s="110"/>
      <c r="BH205" s="110"/>
      <c r="BI205" s="110"/>
      <c r="BJ205" s="110"/>
      <c r="BK205" s="110"/>
      <c r="BL205" s="110"/>
      <c r="BM205" s="110"/>
      <c r="BN205" s="110"/>
      <c r="BO205" s="110"/>
      <c r="BP205" s="110"/>
      <c r="BQ205" s="110"/>
      <c r="BR205" s="110"/>
      <c r="BS205" s="110"/>
      <c r="BT205" s="110"/>
      <c r="BU205" s="110"/>
      <c r="BV205" s="110"/>
    </row>
    <row r="206" spans="1:74" ht="12.75" hidden="1" customHeight="1" x14ac:dyDescent="0.3">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6"/>
      <c r="W206" s="115"/>
      <c r="X206" s="404"/>
      <c r="Y206" s="404"/>
      <c r="Z206" s="404"/>
      <c r="AA206" s="115"/>
      <c r="AB206" s="404"/>
      <c r="AC206" s="404"/>
      <c r="AD206" s="404"/>
      <c r="AE206" s="404"/>
      <c r="AF206" s="404"/>
      <c r="AG206" s="117"/>
      <c r="AH206" s="117"/>
      <c r="AI206" s="117"/>
      <c r="AJ206" s="404"/>
      <c r="AK206" s="404"/>
      <c r="AL206" s="117"/>
      <c r="AM206" s="117"/>
      <c r="AN206" s="117"/>
      <c r="AO206" s="117"/>
      <c r="AP206" s="117"/>
      <c r="AQ206" s="117"/>
      <c r="AR206" s="117"/>
      <c r="AS206" s="117"/>
      <c r="AT206" s="115"/>
      <c r="AU206" s="115"/>
      <c r="AV206" s="404"/>
      <c r="AW206" s="117"/>
      <c r="AX206" s="117"/>
      <c r="AY206" s="412"/>
      <c r="AZ206" s="118"/>
      <c r="BA206" s="118"/>
      <c r="BB206" s="118"/>
      <c r="BC206" s="412"/>
      <c r="BD206" s="110"/>
      <c r="BE206" s="110"/>
      <c r="BF206" s="110"/>
      <c r="BG206" s="110"/>
      <c r="BH206" s="110"/>
      <c r="BI206" s="110"/>
      <c r="BJ206" s="110"/>
      <c r="BK206" s="110"/>
      <c r="BL206" s="110"/>
      <c r="BM206" s="110"/>
      <c r="BN206" s="110"/>
      <c r="BO206" s="110"/>
      <c r="BP206" s="110"/>
      <c r="BQ206" s="110"/>
      <c r="BR206" s="110"/>
      <c r="BS206" s="110"/>
      <c r="BT206" s="110"/>
      <c r="BU206" s="110"/>
      <c r="BV206" s="110"/>
    </row>
    <row r="207" spans="1:74" ht="12.75" hidden="1" customHeight="1" x14ac:dyDescent="0.3">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6"/>
      <c r="W207" s="115"/>
      <c r="X207" s="404"/>
      <c r="Y207" s="404"/>
      <c r="Z207" s="404"/>
      <c r="AA207" s="115"/>
      <c r="AB207" s="404"/>
      <c r="AC207" s="404"/>
      <c r="AD207" s="404"/>
      <c r="AE207" s="404"/>
      <c r="AF207" s="404"/>
      <c r="AG207" s="117"/>
      <c r="AH207" s="117"/>
      <c r="AI207" s="117"/>
      <c r="AJ207" s="404"/>
      <c r="AK207" s="404"/>
      <c r="AL207" s="117"/>
      <c r="AM207" s="117"/>
      <c r="AN207" s="117"/>
      <c r="AO207" s="117"/>
      <c r="AP207" s="117"/>
      <c r="AQ207" s="117"/>
      <c r="AR207" s="117"/>
      <c r="AS207" s="117"/>
      <c r="AT207" s="115"/>
      <c r="AU207" s="115"/>
      <c r="AV207" s="404"/>
      <c r="AW207" s="117"/>
      <c r="AX207" s="117"/>
      <c r="AY207" s="412"/>
      <c r="AZ207" s="118"/>
      <c r="BA207" s="118"/>
      <c r="BB207" s="118"/>
      <c r="BC207" s="412"/>
      <c r="BD207" s="110"/>
      <c r="BE207" s="110"/>
      <c r="BF207" s="110"/>
      <c r="BG207" s="110"/>
      <c r="BH207" s="110"/>
      <c r="BI207" s="110"/>
      <c r="BJ207" s="110"/>
      <c r="BK207" s="110"/>
      <c r="BL207" s="110"/>
      <c r="BM207" s="110"/>
      <c r="BN207" s="110"/>
      <c r="BO207" s="110"/>
      <c r="BP207" s="110"/>
      <c r="BQ207" s="110"/>
      <c r="BR207" s="110"/>
      <c r="BS207" s="110"/>
      <c r="BT207" s="110"/>
      <c r="BU207" s="110"/>
      <c r="BV207" s="110"/>
    </row>
    <row r="208" spans="1:74" ht="12.75" hidden="1" customHeight="1" x14ac:dyDescent="0.3">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6"/>
      <c r="W208" s="115"/>
      <c r="X208" s="404"/>
      <c r="Y208" s="404"/>
      <c r="Z208" s="404"/>
      <c r="AA208" s="115"/>
      <c r="AB208" s="404"/>
      <c r="AC208" s="404"/>
      <c r="AD208" s="404"/>
      <c r="AE208" s="404"/>
      <c r="AF208" s="404"/>
      <c r="AG208" s="117"/>
      <c r="AH208" s="117"/>
      <c r="AI208" s="117"/>
      <c r="AJ208" s="404"/>
      <c r="AK208" s="404"/>
      <c r="AL208" s="117"/>
      <c r="AM208" s="117"/>
      <c r="AN208" s="117"/>
      <c r="AO208" s="117"/>
      <c r="AP208" s="117"/>
      <c r="AQ208" s="117"/>
      <c r="AR208" s="117"/>
      <c r="AS208" s="117"/>
      <c r="AT208" s="115"/>
      <c r="AU208" s="115"/>
      <c r="AV208" s="404"/>
      <c r="AW208" s="117"/>
      <c r="AX208" s="117"/>
      <c r="AY208" s="412"/>
      <c r="AZ208" s="118"/>
      <c r="BA208" s="118"/>
      <c r="BB208" s="118"/>
      <c r="BC208" s="412"/>
      <c r="BD208" s="110"/>
      <c r="BE208" s="110"/>
      <c r="BF208" s="110"/>
      <c r="BG208" s="110"/>
      <c r="BH208" s="110"/>
      <c r="BI208" s="110"/>
      <c r="BJ208" s="110"/>
      <c r="BK208" s="110"/>
      <c r="BL208" s="110"/>
      <c r="BM208" s="110"/>
      <c r="BN208" s="110"/>
      <c r="BO208" s="110"/>
      <c r="BP208" s="110"/>
      <c r="BQ208" s="110"/>
      <c r="BR208" s="110"/>
      <c r="BS208" s="110"/>
      <c r="BT208" s="110"/>
      <c r="BU208" s="110"/>
      <c r="BV208" s="110"/>
    </row>
    <row r="209" spans="1:74" ht="12.75" hidden="1" customHeight="1" x14ac:dyDescent="0.3">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6"/>
      <c r="W209" s="115"/>
      <c r="X209" s="404"/>
      <c r="Y209" s="404"/>
      <c r="Z209" s="404"/>
      <c r="AA209" s="115"/>
      <c r="AB209" s="404"/>
      <c r="AC209" s="404"/>
      <c r="AD209" s="404"/>
      <c r="AE209" s="404"/>
      <c r="AF209" s="404"/>
      <c r="AG209" s="117"/>
      <c r="AH209" s="117"/>
      <c r="AI209" s="117"/>
      <c r="AJ209" s="404"/>
      <c r="AK209" s="404"/>
      <c r="AL209" s="117"/>
      <c r="AM209" s="117"/>
      <c r="AN209" s="117"/>
      <c r="AO209" s="117"/>
      <c r="AP209" s="117"/>
      <c r="AQ209" s="117"/>
      <c r="AR209" s="117"/>
      <c r="AS209" s="117"/>
      <c r="AT209" s="115"/>
      <c r="AU209" s="115"/>
      <c r="AV209" s="404"/>
      <c r="AW209" s="117"/>
      <c r="AX209" s="117"/>
      <c r="AY209" s="412"/>
      <c r="AZ209" s="118"/>
      <c r="BA209" s="118"/>
      <c r="BB209" s="118"/>
      <c r="BC209" s="412"/>
      <c r="BD209" s="110"/>
      <c r="BE209" s="110"/>
      <c r="BF209" s="110"/>
      <c r="BG209" s="110"/>
      <c r="BH209" s="110"/>
      <c r="BI209" s="110"/>
      <c r="BJ209" s="110"/>
      <c r="BK209" s="110"/>
      <c r="BL209" s="110"/>
      <c r="BM209" s="110"/>
      <c r="BN209" s="110"/>
      <c r="BO209" s="110"/>
      <c r="BP209" s="110"/>
      <c r="BQ209" s="110"/>
      <c r="BR209" s="110"/>
      <c r="BS209" s="110"/>
      <c r="BT209" s="110"/>
      <c r="BU209" s="110"/>
      <c r="BV209" s="110"/>
    </row>
    <row r="210" spans="1:74" ht="12.75" hidden="1" customHeight="1" x14ac:dyDescent="0.3">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6"/>
      <c r="W210" s="115"/>
      <c r="X210" s="404"/>
      <c r="Y210" s="404"/>
      <c r="Z210" s="404"/>
      <c r="AA210" s="115"/>
      <c r="AB210" s="404"/>
      <c r="AC210" s="404"/>
      <c r="AD210" s="404"/>
      <c r="AE210" s="404"/>
      <c r="AF210" s="404"/>
      <c r="AG210" s="117"/>
      <c r="AH210" s="117"/>
      <c r="AI210" s="117"/>
      <c r="AJ210" s="404"/>
      <c r="AK210" s="404"/>
      <c r="AL210" s="117"/>
      <c r="AM210" s="117"/>
      <c r="AN210" s="117"/>
      <c r="AO210" s="117"/>
      <c r="AP210" s="117"/>
      <c r="AQ210" s="117"/>
      <c r="AR210" s="117"/>
      <c r="AS210" s="117"/>
      <c r="AT210" s="115"/>
      <c r="AU210" s="115"/>
      <c r="AV210" s="404"/>
      <c r="AW210" s="117"/>
      <c r="AX210" s="117"/>
      <c r="AY210" s="412"/>
      <c r="AZ210" s="118"/>
      <c r="BA210" s="118"/>
      <c r="BB210" s="118"/>
      <c r="BC210" s="412"/>
      <c r="BD210" s="110"/>
      <c r="BE210" s="110"/>
      <c r="BF210" s="110"/>
      <c r="BG210" s="110"/>
      <c r="BH210" s="110"/>
      <c r="BI210" s="110"/>
      <c r="BJ210" s="110"/>
      <c r="BK210" s="110"/>
      <c r="BL210" s="110"/>
      <c r="BM210" s="110"/>
      <c r="BN210" s="110"/>
      <c r="BO210" s="110"/>
      <c r="BP210" s="110"/>
      <c r="BQ210" s="110"/>
      <c r="BR210" s="110"/>
      <c r="BS210" s="110"/>
      <c r="BT210" s="110"/>
      <c r="BU210" s="110"/>
      <c r="BV210" s="110"/>
    </row>
    <row r="211" spans="1:74" ht="12.75" hidden="1" customHeight="1" x14ac:dyDescent="0.3">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6"/>
      <c r="W211" s="115"/>
      <c r="X211" s="404"/>
      <c r="Y211" s="404"/>
      <c r="Z211" s="404"/>
      <c r="AA211" s="115"/>
      <c r="AB211" s="404"/>
      <c r="AC211" s="404"/>
      <c r="AD211" s="404"/>
      <c r="AE211" s="404"/>
      <c r="AF211" s="404"/>
      <c r="AG211" s="117"/>
      <c r="AH211" s="117"/>
      <c r="AI211" s="117"/>
      <c r="AJ211" s="404"/>
      <c r="AK211" s="404"/>
      <c r="AL211" s="117"/>
      <c r="AM211" s="117"/>
      <c r="AN211" s="117"/>
      <c r="AO211" s="117"/>
      <c r="AP211" s="117"/>
      <c r="AQ211" s="117"/>
      <c r="AR211" s="117"/>
      <c r="AS211" s="117"/>
      <c r="AT211" s="115"/>
      <c r="AU211" s="115"/>
      <c r="AV211" s="404"/>
      <c r="AW211" s="117"/>
      <c r="AX211" s="117"/>
      <c r="AY211" s="412"/>
      <c r="AZ211" s="118"/>
      <c r="BA211" s="118"/>
      <c r="BB211" s="118"/>
      <c r="BC211" s="412"/>
      <c r="BD211" s="110"/>
      <c r="BE211" s="110"/>
      <c r="BF211" s="110"/>
      <c r="BG211" s="110"/>
      <c r="BH211" s="110"/>
      <c r="BI211" s="110"/>
      <c r="BJ211" s="110"/>
      <c r="BK211" s="110"/>
      <c r="BL211" s="110"/>
      <c r="BM211" s="110"/>
      <c r="BN211" s="110"/>
      <c r="BO211" s="110"/>
      <c r="BP211" s="110"/>
      <c r="BQ211" s="110"/>
      <c r="BR211" s="110"/>
      <c r="BS211" s="110"/>
      <c r="BT211" s="110"/>
      <c r="BU211" s="110"/>
      <c r="BV211" s="110"/>
    </row>
    <row r="212" spans="1:74" ht="12.75" hidden="1" customHeight="1" x14ac:dyDescent="0.3">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6"/>
      <c r="W212" s="115"/>
      <c r="X212" s="404"/>
      <c r="Y212" s="404"/>
      <c r="Z212" s="404"/>
      <c r="AA212" s="115"/>
      <c r="AB212" s="404"/>
      <c r="AC212" s="404"/>
      <c r="AD212" s="404"/>
      <c r="AE212" s="404"/>
      <c r="AF212" s="404"/>
      <c r="AG212" s="117"/>
      <c r="AH212" s="117"/>
      <c r="AI212" s="117"/>
      <c r="AJ212" s="404"/>
      <c r="AK212" s="404"/>
      <c r="AL212" s="117"/>
      <c r="AM212" s="117"/>
      <c r="AN212" s="117"/>
      <c r="AO212" s="117"/>
      <c r="AP212" s="117"/>
      <c r="AQ212" s="117"/>
      <c r="AR212" s="117"/>
      <c r="AS212" s="117"/>
      <c r="AT212" s="115"/>
      <c r="AU212" s="115"/>
      <c r="AV212" s="404"/>
      <c r="AW212" s="117"/>
      <c r="AX212" s="117"/>
      <c r="AY212" s="412"/>
      <c r="AZ212" s="118"/>
      <c r="BA212" s="118"/>
      <c r="BB212" s="118"/>
      <c r="BC212" s="412"/>
      <c r="BD212" s="110"/>
      <c r="BE212" s="110"/>
      <c r="BF212" s="110"/>
      <c r="BG212" s="110"/>
      <c r="BH212" s="110"/>
      <c r="BI212" s="110"/>
      <c r="BJ212" s="110"/>
      <c r="BK212" s="110"/>
      <c r="BL212" s="110"/>
      <c r="BM212" s="110"/>
      <c r="BN212" s="110"/>
      <c r="BO212" s="110"/>
      <c r="BP212" s="110"/>
      <c r="BQ212" s="110"/>
      <c r="BR212" s="110"/>
      <c r="BS212" s="110"/>
      <c r="BT212" s="110"/>
      <c r="BU212" s="110"/>
      <c r="BV212" s="110"/>
    </row>
    <row r="213" spans="1:74" ht="12.75" hidden="1" customHeight="1" x14ac:dyDescent="0.3">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6"/>
      <c r="W213" s="115"/>
      <c r="X213" s="404"/>
      <c r="Y213" s="404"/>
      <c r="Z213" s="404"/>
      <c r="AA213" s="115"/>
      <c r="AB213" s="404"/>
      <c r="AC213" s="404"/>
      <c r="AD213" s="404"/>
      <c r="AE213" s="404"/>
      <c r="AF213" s="404"/>
      <c r="AG213" s="117"/>
      <c r="AH213" s="117"/>
      <c r="AI213" s="117"/>
      <c r="AJ213" s="404"/>
      <c r="AK213" s="404"/>
      <c r="AL213" s="117"/>
      <c r="AM213" s="117"/>
      <c r="AN213" s="117"/>
      <c r="AO213" s="117"/>
      <c r="AP213" s="117"/>
      <c r="AQ213" s="117"/>
      <c r="AR213" s="117"/>
      <c r="AS213" s="117"/>
      <c r="AT213" s="115"/>
      <c r="AU213" s="115"/>
      <c r="AV213" s="404"/>
      <c r="AW213" s="117"/>
      <c r="AX213" s="117"/>
      <c r="AY213" s="412"/>
      <c r="AZ213" s="118"/>
      <c r="BA213" s="118"/>
      <c r="BB213" s="118"/>
      <c r="BC213" s="412"/>
      <c r="BD213" s="110"/>
      <c r="BE213" s="110"/>
      <c r="BF213" s="110"/>
      <c r="BG213" s="110"/>
      <c r="BH213" s="110"/>
      <c r="BI213" s="110"/>
      <c r="BJ213" s="110"/>
      <c r="BK213" s="110"/>
      <c r="BL213" s="110"/>
      <c r="BM213" s="110"/>
      <c r="BN213" s="110"/>
      <c r="BO213" s="110"/>
      <c r="BP213" s="110"/>
      <c r="BQ213" s="110"/>
      <c r="BR213" s="110"/>
      <c r="BS213" s="110"/>
      <c r="BT213" s="110"/>
      <c r="BU213" s="110"/>
      <c r="BV213" s="110"/>
    </row>
    <row r="214" spans="1:74" ht="12.75" hidden="1" customHeight="1" x14ac:dyDescent="0.3">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6"/>
      <c r="W214" s="115"/>
      <c r="X214" s="404"/>
      <c r="Y214" s="404"/>
      <c r="Z214" s="404"/>
      <c r="AA214" s="115"/>
      <c r="AB214" s="404"/>
      <c r="AC214" s="404"/>
      <c r="AD214" s="404"/>
      <c r="AE214" s="404"/>
      <c r="AF214" s="404"/>
      <c r="AG214" s="117"/>
      <c r="AH214" s="117"/>
      <c r="AI214" s="117"/>
      <c r="AJ214" s="404"/>
      <c r="AK214" s="404"/>
      <c r="AL214" s="117"/>
      <c r="AM214" s="117"/>
      <c r="AN214" s="117"/>
      <c r="AO214" s="117"/>
      <c r="AP214" s="117"/>
      <c r="AQ214" s="117"/>
      <c r="AR214" s="117"/>
      <c r="AS214" s="117"/>
      <c r="AT214" s="115"/>
      <c r="AU214" s="115"/>
      <c r="AV214" s="404"/>
      <c r="AW214" s="117"/>
      <c r="AX214" s="117"/>
      <c r="AY214" s="412"/>
      <c r="AZ214" s="118"/>
      <c r="BA214" s="118"/>
      <c r="BB214" s="118"/>
      <c r="BC214" s="412"/>
      <c r="BD214" s="110"/>
      <c r="BE214" s="110"/>
      <c r="BF214" s="110"/>
      <c r="BG214" s="110"/>
      <c r="BH214" s="110"/>
      <c r="BI214" s="110"/>
      <c r="BJ214" s="110"/>
      <c r="BK214" s="110"/>
      <c r="BL214" s="110"/>
      <c r="BM214" s="110"/>
      <c r="BN214" s="110"/>
      <c r="BO214" s="110"/>
      <c r="BP214" s="110"/>
      <c r="BQ214" s="110"/>
      <c r="BR214" s="110"/>
      <c r="BS214" s="110"/>
      <c r="BT214" s="110"/>
      <c r="BU214" s="110"/>
      <c r="BV214" s="110"/>
    </row>
    <row r="215" spans="1:74" ht="12.75" hidden="1" customHeight="1" x14ac:dyDescent="0.3">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6"/>
      <c r="W215" s="115"/>
      <c r="X215" s="404"/>
      <c r="Y215" s="404"/>
      <c r="Z215" s="404"/>
      <c r="AA215" s="115"/>
      <c r="AB215" s="404"/>
      <c r="AC215" s="404"/>
      <c r="AD215" s="404"/>
      <c r="AE215" s="404"/>
      <c r="AF215" s="404"/>
      <c r="AG215" s="117"/>
      <c r="AH215" s="117"/>
      <c r="AI215" s="117"/>
      <c r="AJ215" s="404"/>
      <c r="AK215" s="404"/>
      <c r="AL215" s="117"/>
      <c r="AM215" s="117"/>
      <c r="AN215" s="117"/>
      <c r="AO215" s="117"/>
      <c r="AP215" s="117"/>
      <c r="AQ215" s="117"/>
      <c r="AR215" s="117"/>
      <c r="AS215" s="117"/>
      <c r="AT215" s="115"/>
      <c r="AU215" s="115"/>
      <c r="AV215" s="404"/>
      <c r="AW215" s="117"/>
      <c r="AX215" s="117"/>
      <c r="AY215" s="412"/>
      <c r="AZ215" s="118"/>
      <c r="BA215" s="118"/>
      <c r="BB215" s="118"/>
      <c r="BC215" s="412"/>
      <c r="BD215" s="110"/>
      <c r="BE215" s="110"/>
      <c r="BF215" s="110"/>
      <c r="BG215" s="110"/>
      <c r="BH215" s="110"/>
      <c r="BI215" s="110"/>
      <c r="BJ215" s="110"/>
      <c r="BK215" s="110"/>
      <c r="BL215" s="110"/>
      <c r="BM215" s="110"/>
      <c r="BN215" s="110"/>
      <c r="BO215" s="110"/>
      <c r="BP215" s="110"/>
      <c r="BQ215" s="110"/>
      <c r="BR215" s="110"/>
      <c r="BS215" s="110"/>
      <c r="BT215" s="110"/>
      <c r="BU215" s="110"/>
      <c r="BV215" s="110"/>
    </row>
    <row r="216" spans="1:74" ht="12.75" hidden="1" customHeight="1" x14ac:dyDescent="0.3">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6"/>
      <c r="W216" s="115"/>
      <c r="X216" s="404"/>
      <c r="Y216" s="404"/>
      <c r="Z216" s="404"/>
      <c r="AA216" s="115"/>
      <c r="AB216" s="404"/>
      <c r="AC216" s="404"/>
      <c r="AD216" s="404"/>
      <c r="AE216" s="404"/>
      <c r="AF216" s="404"/>
      <c r="AG216" s="117"/>
      <c r="AH216" s="117"/>
      <c r="AI216" s="117"/>
      <c r="AJ216" s="404"/>
      <c r="AK216" s="404"/>
      <c r="AL216" s="117"/>
      <c r="AM216" s="117"/>
      <c r="AN216" s="117"/>
      <c r="AO216" s="117"/>
      <c r="AP216" s="117"/>
      <c r="AQ216" s="117"/>
      <c r="AR216" s="117"/>
      <c r="AS216" s="117"/>
      <c r="AT216" s="115"/>
      <c r="AU216" s="115"/>
      <c r="AV216" s="404"/>
      <c r="AW216" s="117"/>
      <c r="AX216" s="117"/>
      <c r="AY216" s="412"/>
      <c r="AZ216" s="118"/>
      <c r="BA216" s="118"/>
      <c r="BB216" s="118"/>
      <c r="BC216" s="412"/>
      <c r="BD216" s="110"/>
      <c r="BE216" s="110"/>
      <c r="BF216" s="110"/>
      <c r="BG216" s="110"/>
      <c r="BH216" s="110"/>
      <c r="BI216" s="110"/>
      <c r="BJ216" s="110"/>
      <c r="BK216" s="110"/>
      <c r="BL216" s="110"/>
      <c r="BM216" s="110"/>
      <c r="BN216" s="110"/>
      <c r="BO216" s="110"/>
      <c r="BP216" s="110"/>
      <c r="BQ216" s="110"/>
      <c r="BR216" s="110"/>
      <c r="BS216" s="110"/>
      <c r="BT216" s="110"/>
      <c r="BU216" s="110"/>
      <c r="BV216" s="110"/>
    </row>
    <row r="217" spans="1:74" ht="12.75" hidden="1" customHeight="1" x14ac:dyDescent="0.3">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6"/>
      <c r="W217" s="115"/>
      <c r="X217" s="404"/>
      <c r="Y217" s="404"/>
      <c r="Z217" s="404"/>
      <c r="AA217" s="115"/>
      <c r="AB217" s="404"/>
      <c r="AC217" s="404"/>
      <c r="AD217" s="404"/>
      <c r="AE217" s="404"/>
      <c r="AF217" s="404"/>
      <c r="AG217" s="117"/>
      <c r="AH217" s="117"/>
      <c r="AI217" s="117"/>
      <c r="AJ217" s="404"/>
      <c r="AK217" s="404"/>
      <c r="AL217" s="117"/>
      <c r="AM217" s="117"/>
      <c r="AN217" s="117"/>
      <c r="AO217" s="117"/>
      <c r="AP217" s="117"/>
      <c r="AQ217" s="117"/>
      <c r="AR217" s="117"/>
      <c r="AS217" s="117"/>
      <c r="AT217" s="115"/>
      <c r="AU217" s="115"/>
      <c r="AV217" s="404"/>
      <c r="AW217" s="117"/>
      <c r="AX217" s="117"/>
      <c r="AY217" s="412"/>
      <c r="AZ217" s="118"/>
      <c r="BA217" s="118"/>
      <c r="BB217" s="118"/>
      <c r="BC217" s="412"/>
      <c r="BD217" s="110"/>
      <c r="BE217" s="110"/>
      <c r="BF217" s="110"/>
      <c r="BG217" s="110"/>
      <c r="BH217" s="110"/>
      <c r="BI217" s="110"/>
      <c r="BJ217" s="110"/>
      <c r="BK217" s="110"/>
      <c r="BL217" s="110"/>
      <c r="BM217" s="110"/>
      <c r="BN217" s="110"/>
      <c r="BO217" s="110"/>
      <c r="BP217" s="110"/>
      <c r="BQ217" s="110"/>
      <c r="BR217" s="110"/>
      <c r="BS217" s="110"/>
      <c r="BT217" s="110"/>
      <c r="BU217" s="110"/>
      <c r="BV217" s="110"/>
    </row>
    <row r="218" spans="1:74" ht="12.75" hidden="1" customHeight="1" x14ac:dyDescent="0.3">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6"/>
      <c r="W218" s="115"/>
      <c r="X218" s="404"/>
      <c r="Y218" s="404"/>
      <c r="Z218" s="404"/>
      <c r="AA218" s="115"/>
      <c r="AB218" s="404"/>
      <c r="AC218" s="404"/>
      <c r="AD218" s="404"/>
      <c r="AE218" s="404"/>
      <c r="AF218" s="404"/>
      <c r="AG218" s="117"/>
      <c r="AH218" s="117"/>
      <c r="AI218" s="117"/>
      <c r="AJ218" s="404"/>
      <c r="AK218" s="404"/>
      <c r="AL218" s="117"/>
      <c r="AM218" s="117"/>
      <c r="AN218" s="117"/>
      <c r="AO218" s="117"/>
      <c r="AP218" s="117"/>
      <c r="AQ218" s="117"/>
      <c r="AR218" s="117"/>
      <c r="AS218" s="117"/>
      <c r="AT218" s="115"/>
      <c r="AU218" s="115"/>
      <c r="AV218" s="404"/>
      <c r="AW218" s="117"/>
      <c r="AX218" s="117"/>
      <c r="AY218" s="412"/>
      <c r="AZ218" s="118"/>
      <c r="BA218" s="118"/>
      <c r="BB218" s="118"/>
      <c r="BC218" s="412"/>
      <c r="BD218" s="110"/>
      <c r="BE218" s="110"/>
      <c r="BF218" s="110"/>
      <c r="BG218" s="110"/>
      <c r="BH218" s="110"/>
      <c r="BI218" s="110"/>
      <c r="BJ218" s="110"/>
      <c r="BK218" s="110"/>
      <c r="BL218" s="110"/>
      <c r="BM218" s="110"/>
      <c r="BN218" s="110"/>
      <c r="BO218" s="110"/>
      <c r="BP218" s="110"/>
      <c r="BQ218" s="110"/>
      <c r="BR218" s="110"/>
      <c r="BS218" s="110"/>
      <c r="BT218" s="110"/>
      <c r="BU218" s="110"/>
      <c r="BV218" s="110"/>
    </row>
    <row r="219" spans="1:74" ht="12.75" hidden="1" customHeight="1" x14ac:dyDescent="0.3">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6"/>
      <c r="W219" s="115"/>
      <c r="X219" s="404"/>
      <c r="Y219" s="404"/>
      <c r="Z219" s="404"/>
      <c r="AA219" s="115"/>
      <c r="AB219" s="404"/>
      <c r="AC219" s="404"/>
      <c r="AD219" s="404"/>
      <c r="AE219" s="404"/>
      <c r="AF219" s="404"/>
      <c r="AG219" s="117"/>
      <c r="AH219" s="117"/>
      <c r="AI219" s="117"/>
      <c r="AJ219" s="404"/>
      <c r="AK219" s="404"/>
      <c r="AL219" s="117"/>
      <c r="AM219" s="117"/>
      <c r="AN219" s="117"/>
      <c r="AO219" s="117"/>
      <c r="AP219" s="117"/>
      <c r="AQ219" s="117"/>
      <c r="AR219" s="117"/>
      <c r="AS219" s="117"/>
      <c r="AT219" s="115"/>
      <c r="AU219" s="115"/>
      <c r="AV219" s="404"/>
      <c r="AW219" s="117"/>
      <c r="AX219" s="117"/>
      <c r="AY219" s="412"/>
      <c r="AZ219" s="118"/>
      <c r="BA219" s="118"/>
      <c r="BB219" s="118"/>
      <c r="BC219" s="412"/>
      <c r="BD219" s="110"/>
      <c r="BE219" s="110"/>
      <c r="BF219" s="110"/>
      <c r="BG219" s="110"/>
      <c r="BH219" s="110"/>
      <c r="BI219" s="110"/>
      <c r="BJ219" s="110"/>
      <c r="BK219" s="110"/>
      <c r="BL219" s="110"/>
      <c r="BM219" s="110"/>
      <c r="BN219" s="110"/>
      <c r="BO219" s="110"/>
      <c r="BP219" s="110"/>
      <c r="BQ219" s="110"/>
      <c r="BR219" s="110"/>
      <c r="BS219" s="110"/>
      <c r="BT219" s="110"/>
      <c r="BU219" s="110"/>
      <c r="BV219" s="110"/>
    </row>
    <row r="220" spans="1:74" s="350" customFormat="1" ht="12.75" customHeight="1" x14ac:dyDescent="0.3">
      <c r="A220" s="421"/>
      <c r="B220" s="421"/>
      <c r="C220" s="421"/>
      <c r="D220" s="421"/>
      <c r="E220" s="421"/>
      <c r="F220" s="421"/>
      <c r="G220" s="421"/>
      <c r="H220" s="421"/>
      <c r="I220" s="421"/>
      <c r="J220" s="421"/>
      <c r="K220" s="421"/>
      <c r="L220" s="421"/>
      <c r="M220" s="421"/>
      <c r="N220" s="421"/>
      <c r="O220" s="421"/>
      <c r="P220" s="421"/>
      <c r="Q220" s="421"/>
      <c r="R220" s="421"/>
      <c r="S220" s="421"/>
      <c r="T220" s="421"/>
      <c r="U220" s="421"/>
      <c r="V220" s="422"/>
      <c r="W220" s="421"/>
      <c r="X220" s="423"/>
      <c r="Y220" s="423"/>
      <c r="Z220" s="423"/>
      <c r="AA220" s="421"/>
      <c r="AB220" s="423"/>
      <c r="AC220" s="423"/>
      <c r="AD220" s="423"/>
      <c r="AE220" s="423"/>
      <c r="AF220" s="423"/>
      <c r="AG220" s="424"/>
      <c r="AH220" s="424"/>
      <c r="AI220" s="424"/>
      <c r="AJ220" s="423"/>
      <c r="AK220" s="423"/>
      <c r="AL220" s="424"/>
      <c r="AM220" s="424"/>
      <c r="AN220" s="424"/>
      <c r="AO220" s="424"/>
      <c r="AP220" s="424"/>
      <c r="AQ220" s="424"/>
      <c r="AR220" s="424"/>
      <c r="AS220" s="424"/>
      <c r="AT220" s="421"/>
      <c r="AU220" s="421"/>
      <c r="AV220" s="423"/>
      <c r="AW220" s="424"/>
      <c r="AX220" s="424"/>
      <c r="AY220" s="415"/>
      <c r="AZ220" s="424"/>
      <c r="BA220" s="424"/>
      <c r="BB220" s="424"/>
      <c r="BC220" s="415"/>
      <c r="BD220" s="415"/>
      <c r="BE220" s="415"/>
      <c r="BF220" s="415"/>
      <c r="BG220" s="415"/>
      <c r="BH220" s="415"/>
      <c r="BI220" s="415"/>
      <c r="BJ220" s="415"/>
      <c r="BK220" s="415"/>
      <c r="BL220" s="415"/>
      <c r="BM220" s="415"/>
      <c r="BN220" s="415"/>
      <c r="BO220" s="415"/>
      <c r="BP220" s="415"/>
      <c r="BQ220" s="415"/>
      <c r="BR220" s="415"/>
      <c r="BS220" s="415"/>
      <c r="BT220" s="415"/>
      <c r="BU220" s="415"/>
      <c r="BV220" s="415"/>
    </row>
  </sheetData>
  <mergeCells count="100">
    <mergeCell ref="AC5:AC7"/>
    <mergeCell ref="AD5:AD7"/>
    <mergeCell ref="BB5:BB7"/>
    <mergeCell ref="AU5:AU7"/>
    <mergeCell ref="AV5:AV7"/>
    <mergeCell ref="AW5:AW7"/>
    <mergeCell ref="AX5:AX7"/>
    <mergeCell ref="AP5:AP7"/>
    <mergeCell ref="AQ5:AQ7"/>
    <mergeCell ref="AR5:AR7"/>
    <mergeCell ref="AS5:AS7"/>
    <mergeCell ref="AO5:AO7"/>
    <mergeCell ref="AK5:AK7"/>
    <mergeCell ref="AL5:AL7"/>
    <mergeCell ref="AM5:AM7"/>
    <mergeCell ref="AN5:AN7"/>
    <mergeCell ref="X5:X7"/>
    <mergeCell ref="Y5:Y7"/>
    <mergeCell ref="Z5:Z7"/>
    <mergeCell ref="AA5:AA7"/>
    <mergeCell ref="AB5:AB7"/>
    <mergeCell ref="AT5:AT7"/>
    <mergeCell ref="AZ5:AZ7"/>
    <mergeCell ref="BA5:BA7"/>
    <mergeCell ref="AE5:AE7"/>
    <mergeCell ref="AF5:AF7"/>
    <mergeCell ref="AG5:AG7"/>
    <mergeCell ref="AH5:AH7"/>
    <mergeCell ref="AI5:AI7"/>
    <mergeCell ref="AJ5:AJ7"/>
    <mergeCell ref="AE3:AE4"/>
    <mergeCell ref="AF3:AF4"/>
    <mergeCell ref="W2:W4"/>
    <mergeCell ref="X3:X4"/>
    <mergeCell ref="Y3:Y4"/>
    <mergeCell ref="AC3:AC4"/>
    <mergeCell ref="AD3:AD4"/>
    <mergeCell ref="AA2:AA4"/>
    <mergeCell ref="AG2:AK2"/>
    <mergeCell ref="AJ3:AJ4"/>
    <mergeCell ref="AK3:AK4"/>
    <mergeCell ref="AL2:AP2"/>
    <mergeCell ref="AO3:AO4"/>
    <mergeCell ref="AG3:AG4"/>
    <mergeCell ref="AH3:AH4"/>
    <mergeCell ref="AI3:AI4"/>
    <mergeCell ref="AL3:AL4"/>
    <mergeCell ref="AM3:AM4"/>
    <mergeCell ref="AN3:AN4"/>
    <mergeCell ref="AP3:AP4"/>
    <mergeCell ref="U5:U7"/>
    <mergeCell ref="F2:S2"/>
    <mergeCell ref="H5:H7"/>
    <mergeCell ref="K5:K7"/>
    <mergeCell ref="L5:L7"/>
    <mergeCell ref="M5:M7"/>
    <mergeCell ref="R5:R7"/>
    <mergeCell ref="S5:S7"/>
    <mergeCell ref="U3:U4"/>
    <mergeCell ref="M3:M4"/>
    <mergeCell ref="N3:O4"/>
    <mergeCell ref="A5:A7"/>
    <mergeCell ref="B5:B7"/>
    <mergeCell ref="C5:C7"/>
    <mergeCell ref="T5:T7"/>
    <mergeCell ref="D5:D7"/>
    <mergeCell ref="E5:E7"/>
    <mergeCell ref="F5:F7"/>
    <mergeCell ref="G5:G7"/>
    <mergeCell ref="A3:A4"/>
    <mergeCell ref="B3:B4"/>
    <mergeCell ref="L3:L4"/>
    <mergeCell ref="Z3:Z4"/>
    <mergeCell ref="AB3:AB4"/>
    <mergeCell ref="V2:V4"/>
    <mergeCell ref="A2:E2"/>
    <mergeCell ref="D3:D4"/>
    <mergeCell ref="R3:S4"/>
    <mergeCell ref="T3:T4"/>
    <mergeCell ref="F3:K3"/>
    <mergeCell ref="P3:Q3"/>
    <mergeCell ref="C3:C4"/>
    <mergeCell ref="E3:E4"/>
    <mergeCell ref="AB2:AF2"/>
    <mergeCell ref="X2:Z2"/>
    <mergeCell ref="AQ3:AQ4"/>
    <mergeCell ref="AR3:AR4"/>
    <mergeCell ref="AZ1:BB1"/>
    <mergeCell ref="AZ2:BB2"/>
    <mergeCell ref="AZ3:AZ4"/>
    <mergeCell ref="BA3:BA4"/>
    <mergeCell ref="BB3:BB4"/>
    <mergeCell ref="AW3:AW4"/>
    <mergeCell ref="AX3:AX4"/>
    <mergeCell ref="AQ2:AU2"/>
    <mergeCell ref="AV2:AX2"/>
    <mergeCell ref="AV3:AV4"/>
    <mergeCell ref="AU3:AU4"/>
    <mergeCell ref="AT3:AT4"/>
    <mergeCell ref="AS3:AS4"/>
  </mergeCells>
  <dataValidations count="1">
    <dataValidation type="list" allowBlank="1" showErrorMessage="1" sqref="Y1:AH1" xr:uid="{00000000-0002-0000-0300-000000000000}">
      <formula1>Meses</formula1>
    </dataValidation>
  </dataValidations>
  <hyperlinks>
    <hyperlink ref="AK8" r:id="rId1" xr:uid="{00000000-0004-0000-0300-000000000000}"/>
    <hyperlink ref="AK11" r:id="rId2" xr:uid="{00000000-0004-0000-0300-000001000000}"/>
  </hyperlinks>
  <pageMargins left="0.7" right="0.7" top="0.75" bottom="0.75" header="0" footer="0"/>
  <pageSetup paperSize="9" orientation="portrait"/>
  <colBreaks count="1" manualBreakCount="1">
    <brk id="54" man="1"/>
  </colBreaks>
  <extLst>
    <ext xmlns:x14="http://schemas.microsoft.com/office/spreadsheetml/2009/9/main" uri="{CCE6A557-97BC-4b89-ADB6-D9C93CAAB3DF}">
      <x14:dataValidations xmlns:xm="http://schemas.microsoft.com/office/excel/2006/main" count="8">
        <x14:dataValidation type="list" allowBlank="1" showErrorMessage="1" xr:uid="{00000000-0002-0000-0300-000001000000}">
          <x14:formula1>
            <xm:f>LISTAS_1!$AN$2:$AN$8</xm:f>
          </x14:formula1>
          <xm:sqref>I5:I12</xm:sqref>
        </x14:dataValidation>
        <x14:dataValidation type="list" allowBlank="1" showErrorMessage="1" xr:uid="{00000000-0002-0000-0300-000002000000}">
          <x14:formula1>
            <xm:f>LISTAS_1!$AP$2:$AP$24</xm:f>
          </x14:formula1>
          <xm:sqref>P5:P12</xm:sqref>
        </x14:dataValidation>
        <x14:dataValidation type="list" allowBlank="1" showErrorMessage="1" xr:uid="{00000000-0002-0000-0300-000003000000}">
          <x14:formula1>
            <xm:f>LISTAS_1!$T$2:$T$3</xm:f>
          </x14:formula1>
          <xm:sqref>R5 N5:N12 R8:R12</xm:sqref>
        </x14:dataValidation>
        <x14:dataValidation type="list" allowBlank="1" showErrorMessage="1" xr:uid="{00000000-0002-0000-0300-000004000000}">
          <x14:formula1>
            <xm:f>LISTAS_1!$AQ$2:$AQ$24</xm:f>
          </x14:formula1>
          <xm:sqref>Q5:Q12</xm:sqref>
        </x14:dataValidation>
        <x14:dataValidation type="list" allowBlank="1" showErrorMessage="1" xr:uid="{00000000-0002-0000-0300-000005000000}">
          <x14:formula1>
            <xm:f>LISTAS_1!$AR$2:$AR$3</xm:f>
          </x14:formula1>
          <xm:sqref>F5 F8:F12</xm:sqref>
        </x14:dataValidation>
        <x14:dataValidation type="list" allowBlank="1" showErrorMessage="1" xr:uid="{00000000-0002-0000-0300-000006000000}">
          <x14:formula1>
            <xm:f>LISTAS_1!$AO$2:$AO$7</xm:f>
          </x14:formula1>
          <xm:sqref>H5 H8:H12</xm:sqref>
        </x14:dataValidation>
        <x14:dataValidation type="list" allowBlank="1" showErrorMessage="1" xr:uid="{00000000-0002-0000-0300-000007000000}">
          <x14:formula1>
            <xm:f>LISTAS_1!$AL$2:$AL$7</xm:f>
          </x14:formula1>
          <xm:sqref>G5 G8:G12</xm:sqref>
        </x14:dataValidation>
        <x14:dataValidation type="list" allowBlank="1" showErrorMessage="1" xr:uid="{00000000-0002-0000-0300-000008000000}">
          <x14:formula1>
            <xm:f>LISTAS_1!$AM$2:$AM$21</xm:f>
          </x14:formula1>
          <xm:sqref>J5:J12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08E00"/>
    <pageSetUpPr fitToPage="1"/>
  </sheetPr>
  <dimension ref="A1:AE244"/>
  <sheetViews>
    <sheetView showGridLines="0" tabSelected="1" zoomScale="85" zoomScaleNormal="85" workbookViewId="0">
      <pane xSplit="4" ySplit="4" topLeftCell="T5" activePane="bottomRight" state="frozen"/>
      <selection pane="topRight" activeCell="E1" sqref="E1"/>
      <selection pane="bottomLeft" activeCell="A5" sqref="A5"/>
      <selection pane="bottomRight" activeCell="AA16" sqref="AA16"/>
    </sheetView>
  </sheetViews>
  <sheetFormatPr baseColWidth="10" defaultColWidth="0" defaultRowHeight="15" customHeight="1" zeroHeight="1" x14ac:dyDescent="0.3"/>
  <cols>
    <col min="1" max="1" width="20.5546875" style="371" customWidth="1"/>
    <col min="2" max="2" width="7.109375" customWidth="1"/>
    <col min="3" max="3" width="22.44140625" style="371" customWidth="1"/>
    <col min="4" max="4" width="12.33203125" customWidth="1"/>
    <col min="5" max="5" width="8.6640625" customWidth="1"/>
    <col min="6" max="8" width="10.44140625" customWidth="1"/>
    <col min="9" max="14" width="15.88671875" customWidth="1"/>
    <col min="15" max="15" width="10.6640625" customWidth="1"/>
    <col min="16" max="20" width="14.5546875" customWidth="1"/>
    <col min="21" max="21" width="13.6640625" customWidth="1"/>
    <col min="22" max="28" width="15.88671875" customWidth="1"/>
    <col min="29" max="29" width="14.5546875" customWidth="1"/>
    <col min="30" max="30" width="11.88671875" customWidth="1"/>
    <col min="31" max="31" width="10" customWidth="1"/>
    <col min="32" max="16384" width="12.5546875" hidden="1"/>
  </cols>
  <sheetData>
    <row r="1" spans="1:31" ht="13.5" customHeight="1" x14ac:dyDescent="0.3">
      <c r="A1" s="366"/>
      <c r="B1" s="56"/>
      <c r="C1" s="366"/>
      <c r="D1" s="56"/>
      <c r="E1" s="56"/>
      <c r="F1" s="56"/>
      <c r="G1" s="56"/>
      <c r="H1" s="56"/>
      <c r="I1" s="56"/>
      <c r="J1" s="56"/>
      <c r="K1" s="56"/>
      <c r="L1" s="56"/>
      <c r="M1" s="56"/>
      <c r="N1" s="56"/>
      <c r="O1" s="56"/>
      <c r="P1" s="56"/>
      <c r="Q1" s="56"/>
      <c r="R1" s="56"/>
      <c r="S1" s="56"/>
      <c r="T1" s="56"/>
      <c r="U1" s="56"/>
      <c r="V1" s="120"/>
      <c r="W1" s="120"/>
      <c r="X1" s="120"/>
      <c r="Y1" s="120"/>
      <c r="Z1" s="120"/>
      <c r="AA1" s="120"/>
      <c r="AB1" s="120"/>
      <c r="AC1" s="120"/>
      <c r="AD1" s="121"/>
      <c r="AE1" s="56"/>
    </row>
    <row r="2" spans="1:31" ht="13.5" customHeight="1" x14ac:dyDescent="0.3">
      <c r="A2" s="366"/>
      <c r="B2" s="122"/>
      <c r="C2" s="366"/>
      <c r="D2" s="56"/>
      <c r="E2" s="56"/>
      <c r="F2" s="56"/>
      <c r="G2" s="56"/>
      <c r="H2" s="56"/>
      <c r="I2" s="56"/>
      <c r="J2" s="56"/>
      <c r="K2" s="56"/>
      <c r="L2" s="56"/>
      <c r="M2" s="56"/>
      <c r="N2" s="56"/>
      <c r="O2" s="56"/>
      <c r="P2" s="56"/>
      <c r="Q2" s="56"/>
      <c r="R2" s="56"/>
      <c r="S2" s="56"/>
      <c r="T2" s="56"/>
      <c r="U2" s="56"/>
      <c r="V2" s="120"/>
      <c r="W2" s="120"/>
      <c r="X2" s="120"/>
      <c r="Y2" s="120"/>
      <c r="Z2" s="120"/>
      <c r="AA2" s="120"/>
      <c r="AB2" s="120"/>
      <c r="AC2" s="120"/>
      <c r="AD2" s="121"/>
      <c r="AE2" s="56"/>
    </row>
    <row r="3" spans="1:31" ht="13.5" customHeight="1" x14ac:dyDescent="0.3">
      <c r="A3" s="366"/>
      <c r="B3" s="67"/>
      <c r="C3" s="366"/>
      <c r="D3" s="67"/>
      <c r="E3" s="67"/>
      <c r="F3" s="664" t="s">
        <v>452</v>
      </c>
      <c r="G3" s="466"/>
      <c r="H3" s="467"/>
      <c r="I3" s="665" t="s">
        <v>453</v>
      </c>
      <c r="J3" s="466"/>
      <c r="K3" s="466"/>
      <c r="L3" s="466"/>
      <c r="M3" s="466"/>
      <c r="N3" s="466"/>
      <c r="O3" s="467"/>
      <c r="P3" s="666" t="s">
        <v>454</v>
      </c>
      <c r="Q3" s="466"/>
      <c r="R3" s="466"/>
      <c r="S3" s="466"/>
      <c r="T3" s="466"/>
      <c r="U3" s="467"/>
      <c r="V3" s="667" t="s">
        <v>455</v>
      </c>
      <c r="W3" s="466"/>
      <c r="X3" s="466"/>
      <c r="Y3" s="466"/>
      <c r="Z3" s="466"/>
      <c r="AA3" s="466"/>
      <c r="AB3" s="466"/>
      <c r="AC3" s="466"/>
      <c r="AD3" s="467"/>
      <c r="AE3" s="67"/>
    </row>
    <row r="4" spans="1:31" ht="42" customHeight="1" x14ac:dyDescent="0.3">
      <c r="A4" s="434" t="s">
        <v>456</v>
      </c>
      <c r="B4" s="123" t="s">
        <v>457</v>
      </c>
      <c r="C4" s="434" t="s">
        <v>458</v>
      </c>
      <c r="D4" s="123" t="s">
        <v>459</v>
      </c>
      <c r="E4" s="124" t="s">
        <v>460</v>
      </c>
      <c r="F4" s="123" t="s">
        <v>461</v>
      </c>
      <c r="G4" s="123" t="s">
        <v>462</v>
      </c>
      <c r="H4" s="123" t="s">
        <v>463</v>
      </c>
      <c r="I4" s="125" t="s">
        <v>464</v>
      </c>
      <c r="J4" s="126" t="s">
        <v>284</v>
      </c>
      <c r="K4" s="126" t="s">
        <v>285</v>
      </c>
      <c r="L4" s="126" t="s">
        <v>286</v>
      </c>
      <c r="M4" s="126" t="s">
        <v>287</v>
      </c>
      <c r="N4" s="126" t="s">
        <v>465</v>
      </c>
      <c r="O4" s="126" t="s">
        <v>466</v>
      </c>
      <c r="P4" s="127" t="s">
        <v>284</v>
      </c>
      <c r="Q4" s="127" t="s">
        <v>285</v>
      </c>
      <c r="R4" s="127" t="s">
        <v>286</v>
      </c>
      <c r="S4" s="127" t="s">
        <v>287</v>
      </c>
      <c r="T4" s="127" t="s">
        <v>467</v>
      </c>
      <c r="U4" s="127" t="s">
        <v>468</v>
      </c>
      <c r="V4" s="128" t="s">
        <v>469</v>
      </c>
      <c r="W4" s="128" t="s">
        <v>470</v>
      </c>
      <c r="X4" s="128" t="s">
        <v>471</v>
      </c>
      <c r="Y4" s="128" t="s">
        <v>472</v>
      </c>
      <c r="Z4" s="128" t="s">
        <v>473</v>
      </c>
      <c r="AA4" s="128" t="s">
        <v>474</v>
      </c>
      <c r="AB4" s="128" t="s">
        <v>475</v>
      </c>
      <c r="AC4" s="128" t="s">
        <v>476</v>
      </c>
      <c r="AD4" s="128" t="s">
        <v>477</v>
      </c>
      <c r="AE4" s="56"/>
    </row>
    <row r="5" spans="1:31" ht="13.5" customHeight="1" x14ac:dyDescent="0.3">
      <c r="A5" s="669" t="s">
        <v>478</v>
      </c>
      <c r="B5" s="672">
        <v>1</v>
      </c>
      <c r="C5" s="669" t="s">
        <v>306</v>
      </c>
      <c r="D5" s="672" t="s">
        <v>479</v>
      </c>
      <c r="E5" s="129">
        <v>2020</v>
      </c>
      <c r="F5" s="71">
        <v>0.05</v>
      </c>
      <c r="G5" s="130">
        <v>0.05</v>
      </c>
      <c r="H5" s="130">
        <f t="shared" ref="H5:H38" si="0">IFERROR(G5/F5,"")</f>
        <v>1</v>
      </c>
      <c r="I5" s="131">
        <v>418437490</v>
      </c>
      <c r="J5" s="132"/>
      <c r="K5" s="133"/>
      <c r="L5" s="133">
        <v>418437490</v>
      </c>
      <c r="M5" s="133"/>
      <c r="N5" s="133">
        <f t="shared" ref="N5:N9" si="1">SUM(J5+K5+L5+M5)</f>
        <v>418437490</v>
      </c>
      <c r="O5" s="134"/>
      <c r="P5" s="134"/>
      <c r="Q5" s="134"/>
      <c r="R5" s="134"/>
      <c r="S5" s="134"/>
      <c r="T5" s="134"/>
      <c r="U5" s="135"/>
      <c r="V5" s="136"/>
      <c r="W5" s="136"/>
      <c r="X5" s="137"/>
      <c r="Y5" s="138"/>
      <c r="Z5" s="138"/>
      <c r="AA5" s="138">
        <v>0</v>
      </c>
      <c r="AB5" s="138">
        <f t="shared" ref="AB5:AB40" si="2">V5-AA5</f>
        <v>0</v>
      </c>
      <c r="AC5" s="138">
        <f t="shared" ref="AC5:AC40" si="3">W5+X5+Y5+Z5</f>
        <v>0</v>
      </c>
      <c r="AD5" s="139">
        <f t="shared" ref="AD5:AD41" si="4">IFERROR(AC5/AB5,AC5)</f>
        <v>0</v>
      </c>
      <c r="AE5" s="140"/>
    </row>
    <row r="6" spans="1:31" ht="13.5" customHeight="1" x14ac:dyDescent="0.3">
      <c r="A6" s="670"/>
      <c r="B6" s="673"/>
      <c r="C6" s="670"/>
      <c r="D6" s="673"/>
      <c r="E6" s="141">
        <v>2021</v>
      </c>
      <c r="F6" s="71">
        <v>0.3</v>
      </c>
      <c r="G6" s="130">
        <v>0.3</v>
      </c>
      <c r="H6" s="71">
        <f t="shared" si="0"/>
        <v>1</v>
      </c>
      <c r="I6" s="142">
        <v>3171724313</v>
      </c>
      <c r="J6" s="132">
        <v>1736483720</v>
      </c>
      <c r="K6" s="132">
        <v>313555070</v>
      </c>
      <c r="L6" s="132">
        <v>1121685523</v>
      </c>
      <c r="M6" s="132"/>
      <c r="N6" s="136">
        <f t="shared" si="1"/>
        <v>3171724313</v>
      </c>
      <c r="O6" s="143">
        <f t="shared" ref="O6:O9" si="5">N6/I6</f>
        <v>1</v>
      </c>
      <c r="P6" s="144">
        <v>34675009</v>
      </c>
      <c r="Q6" s="136">
        <v>356602953</v>
      </c>
      <c r="R6" s="136">
        <v>573856796</v>
      </c>
      <c r="S6" s="136">
        <v>1188332350</v>
      </c>
      <c r="T6" s="136">
        <f t="shared" ref="T6:T7" si="6">P6+Q6+R6+S6</f>
        <v>2153467108</v>
      </c>
      <c r="U6" s="143">
        <f t="shared" ref="U6:U7" si="7">T6/N6</f>
        <v>0.67895784610709953</v>
      </c>
      <c r="V6" s="136">
        <v>138416376</v>
      </c>
      <c r="W6" s="136">
        <v>62997453</v>
      </c>
      <c r="X6" s="145">
        <v>54504152</v>
      </c>
      <c r="Y6" s="145">
        <v>11171160</v>
      </c>
      <c r="Z6" s="145"/>
      <c r="AA6" s="138">
        <v>0</v>
      </c>
      <c r="AB6" s="138">
        <f t="shared" si="2"/>
        <v>138416376</v>
      </c>
      <c r="AC6" s="138">
        <f t="shared" si="3"/>
        <v>128672765</v>
      </c>
      <c r="AD6" s="139">
        <f t="shared" si="4"/>
        <v>0.92960651563367036</v>
      </c>
      <c r="AE6" s="140"/>
    </row>
    <row r="7" spans="1:31" ht="13.5" customHeight="1" x14ac:dyDescent="0.3">
      <c r="A7" s="670"/>
      <c r="B7" s="673"/>
      <c r="C7" s="670"/>
      <c r="D7" s="673"/>
      <c r="E7" s="146">
        <v>2022</v>
      </c>
      <c r="F7" s="97">
        <v>0.3</v>
      </c>
      <c r="G7" s="147">
        <v>0.3</v>
      </c>
      <c r="H7" s="97">
        <f t="shared" si="0"/>
        <v>1</v>
      </c>
      <c r="I7" s="148">
        <v>2773192185</v>
      </c>
      <c r="J7" s="149">
        <v>1093974052</v>
      </c>
      <c r="K7" s="132">
        <v>316400094</v>
      </c>
      <c r="L7" s="132">
        <v>757830913</v>
      </c>
      <c r="M7" s="132">
        <v>604987126</v>
      </c>
      <c r="N7" s="150">
        <f t="shared" si="1"/>
        <v>2773192185</v>
      </c>
      <c r="O7" s="143">
        <f t="shared" si="5"/>
        <v>1</v>
      </c>
      <c r="P7" s="144">
        <v>121114517</v>
      </c>
      <c r="Q7" s="136">
        <v>351220674</v>
      </c>
      <c r="R7" s="136">
        <v>382120611</v>
      </c>
      <c r="S7" s="136">
        <v>1465363056</v>
      </c>
      <c r="T7" s="136">
        <f t="shared" si="6"/>
        <v>2319818858</v>
      </c>
      <c r="U7" s="143">
        <f t="shared" si="7"/>
        <v>0.83651572024028331</v>
      </c>
      <c r="V7" s="136">
        <v>1018257205</v>
      </c>
      <c r="W7" s="136">
        <v>303815305</v>
      </c>
      <c r="X7" s="145">
        <v>133431506</v>
      </c>
      <c r="Y7" s="145">
        <v>554974530</v>
      </c>
      <c r="Z7" s="145">
        <v>420996</v>
      </c>
      <c r="AA7" s="138">
        <v>9205393</v>
      </c>
      <c r="AB7" s="138">
        <f t="shared" si="2"/>
        <v>1009051812</v>
      </c>
      <c r="AC7" s="138">
        <f t="shared" si="3"/>
        <v>992642337</v>
      </c>
      <c r="AD7" s="139">
        <f t="shared" si="4"/>
        <v>0.98373772802857817</v>
      </c>
      <c r="AE7" s="151"/>
    </row>
    <row r="8" spans="1:31" ht="13.5" customHeight="1" x14ac:dyDescent="0.3">
      <c r="A8" s="670"/>
      <c r="B8" s="673"/>
      <c r="C8" s="670"/>
      <c r="D8" s="673"/>
      <c r="E8" s="146">
        <v>2023</v>
      </c>
      <c r="F8" s="97">
        <v>0.3</v>
      </c>
      <c r="G8" s="147">
        <v>0.3</v>
      </c>
      <c r="H8" s="97">
        <f t="shared" si="0"/>
        <v>1</v>
      </c>
      <c r="I8" s="148">
        <v>2412562492</v>
      </c>
      <c r="J8" s="149">
        <v>1072900000</v>
      </c>
      <c r="K8" s="132">
        <v>657212994</v>
      </c>
      <c r="L8" s="132">
        <v>502908248</v>
      </c>
      <c r="M8" s="132">
        <v>163161500</v>
      </c>
      <c r="N8" s="150">
        <f t="shared" si="1"/>
        <v>2396182742</v>
      </c>
      <c r="O8" s="143">
        <f t="shared" si="5"/>
        <v>0.99321064218882837</v>
      </c>
      <c r="P8" s="144">
        <v>12681600</v>
      </c>
      <c r="Q8" s="136">
        <v>251253419</v>
      </c>
      <c r="R8" s="136">
        <v>563922058</v>
      </c>
      <c r="S8" s="136">
        <v>695673492</v>
      </c>
      <c r="T8" s="136">
        <f t="shared" ref="T8:T9" si="8">+P8+Q8+S8+R8</f>
        <v>1523530569</v>
      </c>
      <c r="U8" s="143">
        <f t="shared" ref="U8:U9" si="9">T8/I8</f>
        <v>0.6314989037805202</v>
      </c>
      <c r="V8" s="136">
        <f>N7-T7</f>
        <v>453373327</v>
      </c>
      <c r="W8" s="136">
        <v>252109122</v>
      </c>
      <c r="X8" s="145">
        <v>192946818</v>
      </c>
      <c r="Y8" s="145">
        <v>0</v>
      </c>
      <c r="Z8" s="145">
        <v>2329275</v>
      </c>
      <c r="AA8" s="138">
        <v>0</v>
      </c>
      <c r="AB8" s="138">
        <f t="shared" si="2"/>
        <v>453373327</v>
      </c>
      <c r="AC8" s="138">
        <f t="shared" si="3"/>
        <v>447385215</v>
      </c>
      <c r="AD8" s="139">
        <f t="shared" si="4"/>
        <v>0.98679209463065742</v>
      </c>
      <c r="AE8" s="140"/>
    </row>
    <row r="9" spans="1:31" ht="13.5" customHeight="1" x14ac:dyDescent="0.3">
      <c r="A9" s="670"/>
      <c r="B9" s="673"/>
      <c r="C9" s="670"/>
      <c r="D9" s="673"/>
      <c r="E9" s="152">
        <v>2024</v>
      </c>
      <c r="F9" s="153">
        <v>0.05</v>
      </c>
      <c r="G9" s="154">
        <v>0.05</v>
      </c>
      <c r="H9" s="153">
        <f t="shared" si="0"/>
        <v>1</v>
      </c>
      <c r="I9" s="155">
        <v>1336345782</v>
      </c>
      <c r="J9" s="155">
        <v>357216820</v>
      </c>
      <c r="K9" s="155">
        <v>979128962</v>
      </c>
      <c r="L9" s="155"/>
      <c r="M9" s="156"/>
      <c r="N9" s="157">
        <f t="shared" si="1"/>
        <v>1336345782</v>
      </c>
      <c r="O9" s="158">
        <f t="shared" si="5"/>
        <v>1</v>
      </c>
      <c r="P9" s="157"/>
      <c r="Q9" s="157">
        <v>196411929</v>
      </c>
      <c r="R9" s="157">
        <v>412638676</v>
      </c>
      <c r="S9" s="157">
        <v>616711113</v>
      </c>
      <c r="T9" s="182">
        <f>+P9+Q9+S9+R9</f>
        <v>1225761718</v>
      </c>
      <c r="U9" s="143">
        <f t="shared" si="9"/>
        <v>0.91724891454777679</v>
      </c>
      <c r="V9" s="159">
        <v>606538889</v>
      </c>
      <c r="W9" s="159">
        <v>302663210</v>
      </c>
      <c r="X9" s="145">
        <v>66741133</v>
      </c>
      <c r="Y9" s="159">
        <v>103507148</v>
      </c>
      <c r="Z9" s="159">
        <v>133627397</v>
      </c>
      <c r="AA9" s="160">
        <v>1</v>
      </c>
      <c r="AB9" s="160">
        <f t="shared" si="2"/>
        <v>606538888</v>
      </c>
      <c r="AC9" s="160">
        <f t="shared" si="3"/>
        <v>606538888</v>
      </c>
      <c r="AD9" s="161">
        <f t="shared" si="4"/>
        <v>1</v>
      </c>
      <c r="AE9" s="151"/>
    </row>
    <row r="10" spans="1:31" ht="13.5" customHeight="1" x14ac:dyDescent="0.3">
      <c r="A10" s="671"/>
      <c r="B10" s="674"/>
      <c r="C10" s="671"/>
      <c r="D10" s="674"/>
      <c r="E10" s="162" t="s">
        <v>480</v>
      </c>
      <c r="F10" s="163">
        <f t="shared" ref="F10:G10" si="10">F5+F6+F7+F8+F9</f>
        <v>1</v>
      </c>
      <c r="G10" s="163">
        <f t="shared" si="10"/>
        <v>1</v>
      </c>
      <c r="H10" s="163">
        <f t="shared" si="0"/>
        <v>1</v>
      </c>
      <c r="I10" s="164">
        <f t="shared" ref="I10:N10" si="11">SUM(I5:I9)</f>
        <v>10112262262</v>
      </c>
      <c r="J10" s="164">
        <f t="shared" si="11"/>
        <v>4260574592</v>
      </c>
      <c r="K10" s="164">
        <f t="shared" si="11"/>
        <v>2266297120</v>
      </c>
      <c r="L10" s="164">
        <f t="shared" si="11"/>
        <v>2800862174</v>
      </c>
      <c r="M10" s="164">
        <f t="shared" si="11"/>
        <v>768148626</v>
      </c>
      <c r="N10" s="164">
        <f t="shared" si="11"/>
        <v>10095882512</v>
      </c>
      <c r="O10" s="165">
        <f>+N10/I10</f>
        <v>0.9983802091386067</v>
      </c>
      <c r="P10" s="164">
        <f t="shared" ref="P10:T10" si="12">SUM(P5:P9)</f>
        <v>168471126</v>
      </c>
      <c r="Q10" s="164">
        <f t="shared" si="12"/>
        <v>1155488975</v>
      </c>
      <c r="R10" s="164">
        <f t="shared" si="12"/>
        <v>1932538141</v>
      </c>
      <c r="S10" s="164">
        <f t="shared" si="12"/>
        <v>3966080011</v>
      </c>
      <c r="T10" s="164">
        <f t="shared" si="12"/>
        <v>7222578253</v>
      </c>
      <c r="U10" s="166">
        <f>+T10/I10</f>
        <v>0.71423960987850421</v>
      </c>
      <c r="V10" s="164">
        <f t="shared" ref="V10:AA10" si="13">SUM(V5:V9)</f>
        <v>2216585797</v>
      </c>
      <c r="W10" s="164">
        <f t="shared" si="13"/>
        <v>921585090</v>
      </c>
      <c r="X10" s="164">
        <f t="shared" si="13"/>
        <v>447623609</v>
      </c>
      <c r="Y10" s="164">
        <f t="shared" si="13"/>
        <v>669652838</v>
      </c>
      <c r="Z10" s="164">
        <f t="shared" si="13"/>
        <v>136377668</v>
      </c>
      <c r="AA10" s="164">
        <f t="shared" si="13"/>
        <v>9205394</v>
      </c>
      <c r="AB10" s="167">
        <f t="shared" si="2"/>
        <v>2207380403</v>
      </c>
      <c r="AC10" s="168">
        <f t="shared" si="3"/>
        <v>2175239205</v>
      </c>
      <c r="AD10" s="169">
        <f t="shared" si="4"/>
        <v>0.98543921203779938</v>
      </c>
      <c r="AE10" s="170"/>
    </row>
    <row r="11" spans="1:31" ht="13.5" customHeight="1" x14ac:dyDescent="0.3">
      <c r="A11" s="669" t="s">
        <v>478</v>
      </c>
      <c r="B11" s="672">
        <v>2</v>
      </c>
      <c r="C11" s="669" t="s">
        <v>314</v>
      </c>
      <c r="D11" s="672" t="s">
        <v>479</v>
      </c>
      <c r="E11" s="129">
        <v>2020</v>
      </c>
      <c r="F11" s="71">
        <v>0</v>
      </c>
      <c r="G11" s="130">
        <v>0</v>
      </c>
      <c r="H11" s="130" t="str">
        <f t="shared" si="0"/>
        <v/>
      </c>
      <c r="I11" s="171">
        <v>0</v>
      </c>
      <c r="J11" s="132"/>
      <c r="K11" s="133"/>
      <c r="L11" s="133"/>
      <c r="M11" s="133"/>
      <c r="N11" s="133">
        <f t="shared" ref="N11:N15" si="14">SUM(J11+K11+L11+M11)</f>
        <v>0</v>
      </c>
      <c r="O11" s="133">
        <f t="shared" ref="O11:O15" si="15">IFERROR(N11/I11,0)</f>
        <v>0</v>
      </c>
      <c r="P11" s="134"/>
      <c r="Q11" s="134"/>
      <c r="R11" s="134"/>
      <c r="S11" s="134"/>
      <c r="T11" s="134"/>
      <c r="U11" s="135"/>
      <c r="V11" s="136"/>
      <c r="W11" s="136"/>
      <c r="X11" s="137"/>
      <c r="Y11" s="138"/>
      <c r="Z11" s="138"/>
      <c r="AA11" s="138">
        <v>0</v>
      </c>
      <c r="AB11" s="138">
        <f t="shared" si="2"/>
        <v>0</v>
      </c>
      <c r="AC11" s="138">
        <f t="shared" si="3"/>
        <v>0</v>
      </c>
      <c r="AD11" s="139">
        <f t="shared" si="4"/>
        <v>0</v>
      </c>
      <c r="AE11" s="140"/>
    </row>
    <row r="12" spans="1:31" ht="13.5" customHeight="1" x14ac:dyDescent="0.3">
      <c r="A12" s="670"/>
      <c r="B12" s="673"/>
      <c r="C12" s="670"/>
      <c r="D12" s="673"/>
      <c r="E12" s="141">
        <v>2021</v>
      </c>
      <c r="F12" s="71">
        <v>0.35</v>
      </c>
      <c r="G12" s="71">
        <v>0.35</v>
      </c>
      <c r="H12" s="71">
        <f t="shared" si="0"/>
        <v>1</v>
      </c>
      <c r="I12" s="142">
        <v>6984356</v>
      </c>
      <c r="J12" s="132">
        <v>0</v>
      </c>
      <c r="K12" s="132">
        <v>0</v>
      </c>
      <c r="L12" s="132">
        <v>0</v>
      </c>
      <c r="M12" s="172">
        <v>6984356</v>
      </c>
      <c r="N12" s="136">
        <f t="shared" si="14"/>
        <v>6984356</v>
      </c>
      <c r="O12" s="173">
        <f t="shared" si="15"/>
        <v>1</v>
      </c>
      <c r="P12" s="136">
        <v>0</v>
      </c>
      <c r="Q12" s="136"/>
      <c r="R12" s="136"/>
      <c r="S12" s="136">
        <v>6169514</v>
      </c>
      <c r="T12" s="136">
        <f t="shared" ref="T12:T13" si="16">P12+Q12+R12+S12</f>
        <v>6169514</v>
      </c>
      <c r="U12" s="143">
        <f t="shared" ref="U12:U13" si="17">IFERROR(T12/N12,0)</f>
        <v>0.88333326651734245</v>
      </c>
      <c r="V12" s="145">
        <v>0</v>
      </c>
      <c r="W12" s="136">
        <v>0</v>
      </c>
      <c r="X12" s="145"/>
      <c r="Y12" s="145"/>
      <c r="Z12" s="145"/>
      <c r="AA12" s="138">
        <v>0</v>
      </c>
      <c r="AB12" s="138">
        <f t="shared" si="2"/>
        <v>0</v>
      </c>
      <c r="AC12" s="138">
        <f t="shared" si="3"/>
        <v>0</v>
      </c>
      <c r="AD12" s="139">
        <f t="shared" si="4"/>
        <v>0</v>
      </c>
      <c r="AE12" s="140"/>
    </row>
    <row r="13" spans="1:31" ht="13.5" customHeight="1" x14ac:dyDescent="0.3">
      <c r="A13" s="670"/>
      <c r="B13" s="673"/>
      <c r="C13" s="670"/>
      <c r="D13" s="673"/>
      <c r="E13" s="146">
        <v>2022</v>
      </c>
      <c r="F13" s="97">
        <v>0.35</v>
      </c>
      <c r="G13" s="97">
        <v>0.35</v>
      </c>
      <c r="H13" s="97">
        <f t="shared" si="0"/>
        <v>1</v>
      </c>
      <c r="I13" s="148">
        <v>434612500</v>
      </c>
      <c r="J13" s="149">
        <v>372525000</v>
      </c>
      <c r="K13" s="132">
        <v>0</v>
      </c>
      <c r="L13" s="132">
        <v>0</v>
      </c>
      <c r="M13" s="132">
        <v>62087500</v>
      </c>
      <c r="N13" s="150">
        <f t="shared" si="14"/>
        <v>434612500</v>
      </c>
      <c r="O13" s="143">
        <f t="shared" si="15"/>
        <v>1</v>
      </c>
      <c r="P13" s="144">
        <v>38495333</v>
      </c>
      <c r="Q13" s="136">
        <v>93131250</v>
      </c>
      <c r="R13" s="136">
        <v>93131250</v>
      </c>
      <c r="S13" s="136">
        <v>124175000</v>
      </c>
      <c r="T13" s="136">
        <f t="shared" si="16"/>
        <v>348932833</v>
      </c>
      <c r="U13" s="143">
        <f t="shared" si="17"/>
        <v>0.80285963473208888</v>
      </c>
      <c r="V13" s="136">
        <v>814842</v>
      </c>
      <c r="W13" s="136">
        <v>814842</v>
      </c>
      <c r="X13" s="145">
        <v>0</v>
      </c>
      <c r="Y13" s="145">
        <v>0</v>
      </c>
      <c r="Z13" s="145">
        <v>0</v>
      </c>
      <c r="AA13" s="138">
        <v>0</v>
      </c>
      <c r="AB13" s="138">
        <f t="shared" si="2"/>
        <v>814842</v>
      </c>
      <c r="AC13" s="138">
        <f t="shared" si="3"/>
        <v>814842</v>
      </c>
      <c r="AD13" s="139">
        <f t="shared" si="4"/>
        <v>1</v>
      </c>
      <c r="AE13" s="140"/>
    </row>
    <row r="14" spans="1:31" ht="13.5" customHeight="1" x14ac:dyDescent="0.3">
      <c r="A14" s="670"/>
      <c r="B14" s="673"/>
      <c r="C14" s="670"/>
      <c r="D14" s="673"/>
      <c r="E14" s="146">
        <v>2023</v>
      </c>
      <c r="F14" s="97">
        <v>0.28000000000000003</v>
      </c>
      <c r="G14" s="97">
        <v>0.28000000000000003</v>
      </c>
      <c r="H14" s="97">
        <f t="shared" si="0"/>
        <v>1</v>
      </c>
      <c r="I14" s="148">
        <v>445155480</v>
      </c>
      <c r="J14" s="149">
        <v>150640000</v>
      </c>
      <c r="K14" s="132">
        <v>268829480</v>
      </c>
      <c r="L14" s="132">
        <v>0</v>
      </c>
      <c r="M14" s="132">
        <v>25686000</v>
      </c>
      <c r="N14" s="150">
        <f t="shared" si="14"/>
        <v>445155480</v>
      </c>
      <c r="O14" s="143">
        <f t="shared" si="15"/>
        <v>1</v>
      </c>
      <c r="P14" s="144">
        <v>0</v>
      </c>
      <c r="Q14" s="136">
        <v>67921988</v>
      </c>
      <c r="R14" s="136">
        <v>126671520</v>
      </c>
      <c r="S14" s="136">
        <v>126671520</v>
      </c>
      <c r="T14" s="136">
        <f t="shared" ref="T14:T15" si="18">+P14+Q14+S14+R14</f>
        <v>321265028</v>
      </c>
      <c r="U14" s="143">
        <f t="shared" ref="U14:U15" si="19">T14/I14</f>
        <v>0.72169172892131983</v>
      </c>
      <c r="V14" s="136">
        <f>N13-T13</f>
        <v>85679667</v>
      </c>
      <c r="W14" s="136">
        <v>62087500</v>
      </c>
      <c r="X14" s="145">
        <v>23592167</v>
      </c>
      <c r="Y14" s="145">
        <v>0</v>
      </c>
      <c r="Z14" s="145">
        <v>0</v>
      </c>
      <c r="AA14" s="138">
        <v>0</v>
      </c>
      <c r="AB14" s="138">
        <f t="shared" si="2"/>
        <v>85679667</v>
      </c>
      <c r="AC14" s="138">
        <f t="shared" si="3"/>
        <v>85679667</v>
      </c>
      <c r="AD14" s="139">
        <f t="shared" si="4"/>
        <v>1</v>
      </c>
      <c r="AE14" s="140"/>
    </row>
    <row r="15" spans="1:31" ht="13.5" customHeight="1" x14ac:dyDescent="0.3">
      <c r="A15" s="670"/>
      <c r="B15" s="673"/>
      <c r="C15" s="670"/>
      <c r="D15" s="673"/>
      <c r="E15" s="152">
        <v>2024</v>
      </c>
      <c r="F15" s="153">
        <v>0.02</v>
      </c>
      <c r="G15" s="153">
        <v>0.02</v>
      </c>
      <c r="H15" s="153">
        <f t="shared" si="0"/>
        <v>1</v>
      </c>
      <c r="I15" s="155">
        <v>374643460</v>
      </c>
      <c r="J15" s="155">
        <v>78151370</v>
      </c>
      <c r="K15" s="462">
        <v>296492090</v>
      </c>
      <c r="L15" s="155"/>
      <c r="M15" s="156"/>
      <c r="N15" s="157">
        <f t="shared" si="14"/>
        <v>374643460</v>
      </c>
      <c r="O15" s="158">
        <f t="shared" si="15"/>
        <v>1</v>
      </c>
      <c r="P15" s="157"/>
      <c r="Q15" s="157">
        <v>68467342</v>
      </c>
      <c r="R15" s="157">
        <v>120205440</v>
      </c>
      <c r="S15" s="157">
        <v>156709121</v>
      </c>
      <c r="T15" s="182">
        <f t="shared" si="18"/>
        <v>345381903</v>
      </c>
      <c r="U15" s="143">
        <f t="shared" si="19"/>
        <v>0.92189492110712412</v>
      </c>
      <c r="V15" s="159">
        <v>81666612</v>
      </c>
      <c r="W15" s="159">
        <v>70817947</v>
      </c>
      <c r="X15" s="461">
        <v>2530333</v>
      </c>
      <c r="Y15" s="460">
        <v>196167</v>
      </c>
      <c r="Z15" s="159"/>
      <c r="AA15" s="757">
        <v>8122165</v>
      </c>
      <c r="AB15" s="160">
        <f t="shared" si="2"/>
        <v>73544447</v>
      </c>
      <c r="AC15" s="160">
        <f t="shared" si="3"/>
        <v>73544447</v>
      </c>
      <c r="AD15" s="161">
        <f t="shared" si="4"/>
        <v>1</v>
      </c>
      <c r="AE15" s="151"/>
    </row>
    <row r="16" spans="1:31" ht="13.5" customHeight="1" x14ac:dyDescent="0.3">
      <c r="A16" s="671"/>
      <c r="B16" s="674"/>
      <c r="C16" s="671"/>
      <c r="D16" s="674"/>
      <c r="E16" s="162" t="s">
        <v>480</v>
      </c>
      <c r="F16" s="163">
        <f t="shared" ref="F16:G16" si="20">F11+F12+F13+F14+F15</f>
        <v>1</v>
      </c>
      <c r="G16" s="163">
        <f t="shared" si="20"/>
        <v>1</v>
      </c>
      <c r="H16" s="163">
        <f t="shared" si="0"/>
        <v>1</v>
      </c>
      <c r="I16" s="164">
        <f t="shared" ref="I16:N16" si="21">SUM(I11:I15)</f>
        <v>1261395796</v>
      </c>
      <c r="J16" s="164">
        <f t="shared" si="21"/>
        <v>601316370</v>
      </c>
      <c r="K16" s="164">
        <f t="shared" si="21"/>
        <v>565321570</v>
      </c>
      <c r="L16" s="164">
        <f t="shared" si="21"/>
        <v>0</v>
      </c>
      <c r="M16" s="164">
        <f t="shared" si="21"/>
        <v>94757856</v>
      </c>
      <c r="N16" s="164">
        <f t="shared" si="21"/>
        <v>1261395796</v>
      </c>
      <c r="O16" s="165">
        <f>+N16/I16</f>
        <v>1</v>
      </c>
      <c r="P16" s="164">
        <f t="shared" ref="P16:T16" si="22">SUM(P11:P15)</f>
        <v>38495333</v>
      </c>
      <c r="Q16" s="164">
        <f>SUM(Q11:Q15)</f>
        <v>229520580</v>
      </c>
      <c r="R16" s="164">
        <f t="shared" si="22"/>
        <v>340008210</v>
      </c>
      <c r="S16" s="164">
        <f t="shared" si="22"/>
        <v>413725155</v>
      </c>
      <c r="T16" s="164">
        <f t="shared" si="22"/>
        <v>1021749278</v>
      </c>
      <c r="U16" s="166">
        <f>+T16/I16</f>
        <v>0.81001481156038357</v>
      </c>
      <c r="V16" s="164">
        <f t="shared" ref="V16:AA16" si="23">SUM(V11:V15)</f>
        <v>168161121</v>
      </c>
      <c r="W16" s="164">
        <f t="shared" si="23"/>
        <v>133720289</v>
      </c>
      <c r="X16" s="164">
        <f t="shared" si="23"/>
        <v>26122500</v>
      </c>
      <c r="Y16" s="164">
        <f t="shared" si="23"/>
        <v>196167</v>
      </c>
      <c r="Z16" s="164">
        <f t="shared" si="23"/>
        <v>0</v>
      </c>
      <c r="AA16" s="164">
        <f t="shared" si="23"/>
        <v>8122165</v>
      </c>
      <c r="AB16" s="168">
        <f t="shared" si="2"/>
        <v>160038956</v>
      </c>
      <c r="AC16" s="168">
        <f t="shared" si="3"/>
        <v>160038956</v>
      </c>
      <c r="AD16" s="169">
        <f t="shared" si="4"/>
        <v>1</v>
      </c>
      <c r="AE16" s="170"/>
    </row>
    <row r="17" spans="1:31" ht="13.5" customHeight="1" x14ac:dyDescent="0.3">
      <c r="A17" s="669" t="s">
        <v>481</v>
      </c>
      <c r="B17" s="672">
        <v>3</v>
      </c>
      <c r="C17" s="669" t="s">
        <v>482</v>
      </c>
      <c r="D17" s="672" t="s">
        <v>479</v>
      </c>
      <c r="E17" s="129">
        <v>2020</v>
      </c>
      <c r="F17" s="175">
        <v>0.05</v>
      </c>
      <c r="G17" s="130">
        <v>0.05</v>
      </c>
      <c r="H17" s="130">
        <f t="shared" si="0"/>
        <v>1</v>
      </c>
      <c r="I17" s="176">
        <v>45163440</v>
      </c>
      <c r="J17" s="132">
        <v>0</v>
      </c>
      <c r="K17" s="133">
        <v>0</v>
      </c>
      <c r="L17" s="177">
        <v>45163440</v>
      </c>
      <c r="M17" s="133">
        <v>0</v>
      </c>
      <c r="N17" s="177">
        <f t="shared" ref="N17:N21" si="24">SUM(J17+K17+L17+M17)</f>
        <v>45163440</v>
      </c>
      <c r="O17" s="133">
        <f t="shared" ref="O17:O21" si="25">N17/I17</f>
        <v>1</v>
      </c>
      <c r="P17" s="133"/>
      <c r="Q17" s="133"/>
      <c r="R17" s="133"/>
      <c r="S17" s="133"/>
      <c r="T17" s="133"/>
      <c r="U17" s="173"/>
      <c r="V17" s="136"/>
      <c r="W17" s="136"/>
      <c r="X17" s="137"/>
      <c r="Y17" s="138"/>
      <c r="Z17" s="138"/>
      <c r="AA17" s="138">
        <v>0</v>
      </c>
      <c r="AB17" s="757">
        <v>8122165</v>
      </c>
      <c r="AC17" s="138">
        <f t="shared" si="3"/>
        <v>0</v>
      </c>
      <c r="AD17" s="139">
        <f t="shared" si="4"/>
        <v>0</v>
      </c>
      <c r="AE17" s="140"/>
    </row>
    <row r="18" spans="1:31" ht="13.5" customHeight="1" x14ac:dyDescent="0.3">
      <c r="A18" s="670"/>
      <c r="B18" s="673"/>
      <c r="C18" s="670"/>
      <c r="D18" s="673"/>
      <c r="E18" s="141">
        <v>2021</v>
      </c>
      <c r="F18" s="71">
        <v>0.3</v>
      </c>
      <c r="G18" s="71">
        <v>0.3</v>
      </c>
      <c r="H18" s="71">
        <f t="shared" si="0"/>
        <v>1</v>
      </c>
      <c r="I18" s="142">
        <v>196086823</v>
      </c>
      <c r="J18" s="132">
        <v>126786823</v>
      </c>
      <c r="K18" s="132">
        <v>69300000</v>
      </c>
      <c r="L18" s="132"/>
      <c r="M18" s="132"/>
      <c r="N18" s="136">
        <f t="shared" si="24"/>
        <v>196086823</v>
      </c>
      <c r="O18" s="143">
        <f t="shared" si="25"/>
        <v>1</v>
      </c>
      <c r="P18" s="144">
        <v>8613684</v>
      </c>
      <c r="Q18" s="136">
        <v>45943679</v>
      </c>
      <c r="R18" s="136">
        <v>56723679</v>
      </c>
      <c r="S18" s="136">
        <v>71011572</v>
      </c>
      <c r="T18" s="136">
        <f t="shared" ref="T18:T19" si="26">P18+Q18+R18+S18</f>
        <v>182292614</v>
      </c>
      <c r="U18" s="143">
        <f t="shared" ref="U18:U19" si="27">T18/N18</f>
        <v>0.92965254478114523</v>
      </c>
      <c r="V18" s="145">
        <v>8530872</v>
      </c>
      <c r="W18" s="136">
        <v>8530872</v>
      </c>
      <c r="X18" s="145"/>
      <c r="Y18" s="145"/>
      <c r="Z18" s="145"/>
      <c r="AA18" s="138">
        <v>0</v>
      </c>
      <c r="AB18" s="138">
        <f t="shared" si="2"/>
        <v>8530872</v>
      </c>
      <c r="AC18" s="138">
        <f t="shared" si="3"/>
        <v>8530872</v>
      </c>
      <c r="AD18" s="139">
        <f t="shared" si="4"/>
        <v>1</v>
      </c>
      <c r="AE18" s="140"/>
    </row>
    <row r="19" spans="1:31" ht="13.5" customHeight="1" x14ac:dyDescent="0.3">
      <c r="A19" s="670"/>
      <c r="B19" s="673"/>
      <c r="C19" s="670"/>
      <c r="D19" s="673"/>
      <c r="E19" s="146">
        <v>2022</v>
      </c>
      <c r="F19" s="97">
        <v>0.3</v>
      </c>
      <c r="G19" s="97">
        <v>0.3</v>
      </c>
      <c r="H19" s="97">
        <f t="shared" si="0"/>
        <v>1</v>
      </c>
      <c r="I19" s="148">
        <v>188364487</v>
      </c>
      <c r="J19" s="149">
        <v>220129560</v>
      </c>
      <c r="K19" s="132">
        <v>0</v>
      </c>
      <c r="L19" s="132">
        <v>-54853333</v>
      </c>
      <c r="M19" s="132">
        <v>23088260</v>
      </c>
      <c r="N19" s="150">
        <f t="shared" si="24"/>
        <v>188364487</v>
      </c>
      <c r="O19" s="143">
        <f t="shared" si="25"/>
        <v>1</v>
      </c>
      <c r="P19" s="144">
        <v>22721449</v>
      </c>
      <c r="Q19" s="136">
        <v>54579057</v>
      </c>
      <c r="R19" s="136">
        <v>34632390</v>
      </c>
      <c r="S19" s="136">
        <v>46176520</v>
      </c>
      <c r="T19" s="136">
        <f t="shared" si="26"/>
        <v>158109416</v>
      </c>
      <c r="U19" s="143">
        <f t="shared" si="27"/>
        <v>0.83938017467167259</v>
      </c>
      <c r="V19" s="136">
        <v>13794209</v>
      </c>
      <c r="W19" s="136">
        <v>13794209</v>
      </c>
      <c r="X19" s="145">
        <v>0</v>
      </c>
      <c r="Y19" s="145">
        <v>0</v>
      </c>
      <c r="Z19" s="145">
        <v>0</v>
      </c>
      <c r="AA19" s="138">
        <v>0</v>
      </c>
      <c r="AB19" s="138">
        <f t="shared" si="2"/>
        <v>13794209</v>
      </c>
      <c r="AC19" s="138">
        <f t="shared" si="3"/>
        <v>13794209</v>
      </c>
      <c r="AD19" s="139">
        <f t="shared" si="4"/>
        <v>1</v>
      </c>
      <c r="AE19" s="151"/>
    </row>
    <row r="20" spans="1:31" ht="13.5" customHeight="1" x14ac:dyDescent="0.3">
      <c r="A20" s="670"/>
      <c r="B20" s="673"/>
      <c r="C20" s="670"/>
      <c r="D20" s="673"/>
      <c r="E20" s="146">
        <v>2023</v>
      </c>
      <c r="F20" s="97">
        <v>0.3</v>
      </c>
      <c r="G20" s="97">
        <v>0.3</v>
      </c>
      <c r="H20" s="97">
        <f t="shared" si="0"/>
        <v>1</v>
      </c>
      <c r="I20" s="148">
        <v>248821000</v>
      </c>
      <c r="J20" s="149">
        <v>84950000</v>
      </c>
      <c r="K20" s="132">
        <v>38580000</v>
      </c>
      <c r="L20" s="132">
        <v>0</v>
      </c>
      <c r="M20" s="132">
        <v>14282000</v>
      </c>
      <c r="N20" s="150">
        <f t="shared" si="24"/>
        <v>137812000</v>
      </c>
      <c r="O20" s="143">
        <f t="shared" si="25"/>
        <v>0.55386000377781619</v>
      </c>
      <c r="P20" s="144">
        <v>0</v>
      </c>
      <c r="Q20" s="136">
        <v>24552667</v>
      </c>
      <c r="R20" s="136">
        <v>37059000</v>
      </c>
      <c r="S20" s="136">
        <v>37059000</v>
      </c>
      <c r="T20" s="136">
        <f t="shared" ref="T20:T21" si="28">+P20+Q20+S20+R20</f>
        <v>98670667</v>
      </c>
      <c r="U20" s="143">
        <f t="shared" ref="U20:U21" si="29">T20/I20</f>
        <v>0.39655281105694457</v>
      </c>
      <c r="V20" s="136">
        <f>N19-T19</f>
        <v>30255071</v>
      </c>
      <c r="W20" s="136">
        <v>23088260</v>
      </c>
      <c r="X20" s="145">
        <v>7166811</v>
      </c>
      <c r="Y20" s="145">
        <v>0</v>
      </c>
      <c r="Z20" s="145">
        <v>0</v>
      </c>
      <c r="AA20" s="138">
        <v>0</v>
      </c>
      <c r="AB20" s="138">
        <f t="shared" si="2"/>
        <v>30255071</v>
      </c>
      <c r="AC20" s="138">
        <f t="shared" si="3"/>
        <v>30255071</v>
      </c>
      <c r="AD20" s="139">
        <f t="shared" si="4"/>
        <v>1</v>
      </c>
      <c r="AE20" s="140"/>
    </row>
    <row r="21" spans="1:31" ht="13.5" customHeight="1" x14ac:dyDescent="0.3">
      <c r="A21" s="670"/>
      <c r="B21" s="673"/>
      <c r="C21" s="670"/>
      <c r="D21" s="673"/>
      <c r="E21" s="152">
        <v>2024</v>
      </c>
      <c r="F21" s="153">
        <v>0.05</v>
      </c>
      <c r="G21" s="154">
        <v>0.05</v>
      </c>
      <c r="H21" s="153">
        <f t="shared" si="0"/>
        <v>1</v>
      </c>
      <c r="I21" s="155">
        <v>126983289</v>
      </c>
      <c r="J21" s="155">
        <v>88143261</v>
      </c>
      <c r="K21" s="155">
        <v>38840028</v>
      </c>
      <c r="L21" s="155"/>
      <c r="M21" s="156"/>
      <c r="N21" s="157">
        <f t="shared" si="24"/>
        <v>126983289</v>
      </c>
      <c r="O21" s="158">
        <f t="shared" si="25"/>
        <v>1</v>
      </c>
      <c r="P21" s="157"/>
      <c r="Q21" s="157">
        <v>26500030</v>
      </c>
      <c r="R21" s="157">
        <v>41542959</v>
      </c>
      <c r="S21" s="157">
        <v>55390612</v>
      </c>
      <c r="T21" s="754">
        <f t="shared" si="28"/>
        <v>123433601</v>
      </c>
      <c r="U21" s="143">
        <f t="shared" si="29"/>
        <v>0.97204602252820838</v>
      </c>
      <c r="V21" s="159">
        <v>26788333</v>
      </c>
      <c r="W21" s="159">
        <v>23573333</v>
      </c>
      <c r="X21" s="159">
        <v>3215000</v>
      </c>
      <c r="Y21" s="159"/>
      <c r="Z21" s="159"/>
      <c r="AA21" s="160">
        <v>0</v>
      </c>
      <c r="AB21" s="160">
        <f t="shared" si="2"/>
        <v>26788333</v>
      </c>
      <c r="AC21" s="160">
        <f t="shared" si="3"/>
        <v>26788333</v>
      </c>
      <c r="AD21" s="161">
        <f t="shared" si="4"/>
        <v>1</v>
      </c>
      <c r="AE21" s="151"/>
    </row>
    <row r="22" spans="1:31" ht="13.5" customHeight="1" x14ac:dyDescent="0.3">
      <c r="A22" s="671"/>
      <c r="B22" s="674"/>
      <c r="C22" s="671"/>
      <c r="D22" s="674"/>
      <c r="E22" s="162" t="s">
        <v>480</v>
      </c>
      <c r="F22" s="163">
        <f t="shared" ref="F22:G22" si="30">F17+F18+F19+F20+F21</f>
        <v>1</v>
      </c>
      <c r="G22" s="163">
        <f t="shared" si="30"/>
        <v>1</v>
      </c>
      <c r="H22" s="163">
        <f t="shared" si="0"/>
        <v>1</v>
      </c>
      <c r="I22" s="164">
        <f t="shared" ref="I22:N22" si="31">SUM(I17:I21)</f>
        <v>805419039</v>
      </c>
      <c r="J22" s="164">
        <f t="shared" si="31"/>
        <v>520009644</v>
      </c>
      <c r="K22" s="164">
        <f t="shared" si="31"/>
        <v>146720028</v>
      </c>
      <c r="L22" s="164">
        <f t="shared" si="31"/>
        <v>-9689893</v>
      </c>
      <c r="M22" s="164">
        <f t="shared" si="31"/>
        <v>37370260</v>
      </c>
      <c r="N22" s="164">
        <f t="shared" si="31"/>
        <v>694410039</v>
      </c>
      <c r="O22" s="165">
        <f>+N22/I22</f>
        <v>0.86217236665049835</v>
      </c>
      <c r="P22" s="164">
        <f t="shared" ref="P22:T22" si="32">SUM(P17:P21)</f>
        <v>31335133</v>
      </c>
      <c r="Q22" s="164">
        <f>SUM(Q17:Q21)</f>
        <v>151575433</v>
      </c>
      <c r="R22" s="164">
        <f t="shared" si="32"/>
        <v>169958028</v>
      </c>
      <c r="S22" s="164">
        <f t="shared" si="32"/>
        <v>209637704</v>
      </c>
      <c r="T22" s="164">
        <f t="shared" si="32"/>
        <v>562506298</v>
      </c>
      <c r="U22" s="166">
        <f>+T22/I22</f>
        <v>0.69840203765036646</v>
      </c>
      <c r="V22" s="164">
        <f t="shared" ref="V22:Z22" si="33">SUM(V17:V21)</f>
        <v>79368485</v>
      </c>
      <c r="W22" s="164">
        <f t="shared" si="33"/>
        <v>68986674</v>
      </c>
      <c r="X22" s="164">
        <f t="shared" si="33"/>
        <v>10381811</v>
      </c>
      <c r="Y22" s="164">
        <f t="shared" si="33"/>
        <v>0</v>
      </c>
      <c r="Z22" s="164">
        <f t="shared" si="33"/>
        <v>0</v>
      </c>
      <c r="AA22" s="178">
        <f>SUM(AA19:AA21)</f>
        <v>0</v>
      </c>
      <c r="AB22" s="168">
        <f t="shared" si="2"/>
        <v>79368485</v>
      </c>
      <c r="AC22" s="168">
        <f t="shared" si="3"/>
        <v>79368485</v>
      </c>
      <c r="AD22" s="169">
        <f t="shared" si="4"/>
        <v>1</v>
      </c>
      <c r="AE22" s="170"/>
    </row>
    <row r="23" spans="1:31" ht="13.5" customHeight="1" x14ac:dyDescent="0.3">
      <c r="A23" s="669" t="s">
        <v>481</v>
      </c>
      <c r="B23" s="672">
        <v>4</v>
      </c>
      <c r="C23" s="669" t="s">
        <v>325</v>
      </c>
      <c r="D23" s="672" t="s">
        <v>479</v>
      </c>
      <c r="E23" s="129">
        <v>2020</v>
      </c>
      <c r="F23" s="71">
        <v>0.01</v>
      </c>
      <c r="G23" s="130">
        <v>0.01</v>
      </c>
      <c r="H23" s="130">
        <f t="shared" si="0"/>
        <v>1</v>
      </c>
      <c r="I23" s="176">
        <v>31375860</v>
      </c>
      <c r="J23" s="132"/>
      <c r="K23" s="132"/>
      <c r="L23" s="133">
        <v>31375860</v>
      </c>
      <c r="M23" s="133"/>
      <c r="N23" s="133">
        <f t="shared" ref="N23:N27" si="34">SUM(J23+K23+L23+M23)</f>
        <v>31375860</v>
      </c>
      <c r="O23" s="133">
        <f t="shared" ref="O23:O27" si="35">N23/I23</f>
        <v>1</v>
      </c>
      <c r="P23" s="134"/>
      <c r="Q23" s="134"/>
      <c r="R23" s="134"/>
      <c r="S23" s="134"/>
      <c r="T23" s="134"/>
      <c r="U23" s="135"/>
      <c r="V23" s="136"/>
      <c r="W23" s="136"/>
      <c r="X23" s="137"/>
      <c r="Y23" s="138"/>
      <c r="Z23" s="138"/>
      <c r="AA23" s="138">
        <v>0</v>
      </c>
      <c r="AB23" s="138">
        <f t="shared" si="2"/>
        <v>0</v>
      </c>
      <c r="AC23" s="138">
        <f t="shared" si="3"/>
        <v>0</v>
      </c>
      <c r="AD23" s="139">
        <f t="shared" si="4"/>
        <v>0</v>
      </c>
      <c r="AE23" s="140"/>
    </row>
    <row r="24" spans="1:31" ht="13.5" customHeight="1" x14ac:dyDescent="0.3">
      <c r="A24" s="670"/>
      <c r="B24" s="673"/>
      <c r="C24" s="670"/>
      <c r="D24" s="673"/>
      <c r="E24" s="141">
        <v>2021</v>
      </c>
      <c r="F24" s="71">
        <v>0.34</v>
      </c>
      <c r="G24" s="71">
        <v>0.34</v>
      </c>
      <c r="H24" s="71">
        <f t="shared" si="0"/>
        <v>1</v>
      </c>
      <c r="I24" s="142">
        <v>454462943</v>
      </c>
      <c r="J24" s="132">
        <v>58902943</v>
      </c>
      <c r="K24" s="132">
        <v>385560000</v>
      </c>
      <c r="L24" s="132">
        <v>10000000</v>
      </c>
      <c r="M24" s="132"/>
      <c r="N24" s="136">
        <f t="shared" si="34"/>
        <v>454462943</v>
      </c>
      <c r="O24" s="143">
        <f t="shared" si="35"/>
        <v>1</v>
      </c>
      <c r="P24" s="144">
        <v>1070963</v>
      </c>
      <c r="Q24" s="136">
        <v>16064439</v>
      </c>
      <c r="R24" s="136">
        <v>16064439</v>
      </c>
      <c r="S24" s="136">
        <v>235619252</v>
      </c>
      <c r="T24" s="136">
        <f t="shared" ref="T24:T25" si="36">P24+Q24+R24+S24</f>
        <v>268819093</v>
      </c>
      <c r="U24" s="143">
        <f>T24/N24</f>
        <v>0.59150937857654984</v>
      </c>
      <c r="V24" s="136">
        <v>7146724</v>
      </c>
      <c r="W24" s="145">
        <v>7146724</v>
      </c>
      <c r="X24" s="145"/>
      <c r="Y24" s="145"/>
      <c r="Z24" s="145"/>
      <c r="AA24" s="138">
        <v>0</v>
      </c>
      <c r="AB24" s="138">
        <f t="shared" si="2"/>
        <v>7146724</v>
      </c>
      <c r="AC24" s="138">
        <f t="shared" si="3"/>
        <v>7146724</v>
      </c>
      <c r="AD24" s="139">
        <f t="shared" si="4"/>
        <v>1</v>
      </c>
      <c r="AE24" s="140"/>
    </row>
    <row r="25" spans="1:31" ht="13.5" customHeight="1" x14ac:dyDescent="0.3">
      <c r="A25" s="670"/>
      <c r="B25" s="673"/>
      <c r="C25" s="670"/>
      <c r="D25" s="673"/>
      <c r="E25" s="146">
        <v>2022</v>
      </c>
      <c r="F25" s="97">
        <v>0.3</v>
      </c>
      <c r="G25" s="97">
        <v>0.3</v>
      </c>
      <c r="H25" s="97">
        <f t="shared" si="0"/>
        <v>1</v>
      </c>
      <c r="I25" s="148">
        <v>971749310</v>
      </c>
      <c r="J25" s="149">
        <v>26774065</v>
      </c>
      <c r="K25" s="132">
        <v>42250000</v>
      </c>
      <c r="L25" s="132">
        <v>57500000</v>
      </c>
      <c r="M25" s="132">
        <v>845225243</v>
      </c>
      <c r="N25" s="150">
        <f t="shared" si="34"/>
        <v>971749308</v>
      </c>
      <c r="O25" s="143">
        <f t="shared" si="35"/>
        <v>0.99999999794185601</v>
      </c>
      <c r="P25" s="144">
        <v>6425776</v>
      </c>
      <c r="Q25" s="136">
        <v>16064439</v>
      </c>
      <c r="R25" s="136">
        <v>17800516</v>
      </c>
      <c r="S25" s="136">
        <v>69616667</v>
      </c>
      <c r="T25" s="136">
        <f t="shared" si="36"/>
        <v>109907398</v>
      </c>
      <c r="U25" s="143">
        <f t="shared" ref="U24:U25" si="37">T25/N25</f>
        <v>0.1131026254355717</v>
      </c>
      <c r="V25" s="136">
        <v>185643850</v>
      </c>
      <c r="W25" s="136">
        <v>179513850</v>
      </c>
      <c r="X25" s="145">
        <v>432407</v>
      </c>
      <c r="Y25" s="145">
        <v>5697593</v>
      </c>
      <c r="Z25" s="145">
        <v>0</v>
      </c>
      <c r="AA25" s="138">
        <v>0</v>
      </c>
      <c r="AB25" s="138">
        <f t="shared" si="2"/>
        <v>185643850</v>
      </c>
      <c r="AC25" s="138">
        <f t="shared" si="3"/>
        <v>185643850</v>
      </c>
      <c r="AD25" s="139">
        <f t="shared" si="4"/>
        <v>1</v>
      </c>
      <c r="AE25" s="151"/>
    </row>
    <row r="26" spans="1:31" ht="13.5" customHeight="1" x14ac:dyDescent="0.3">
      <c r="A26" s="670"/>
      <c r="B26" s="673"/>
      <c r="C26" s="670"/>
      <c r="D26" s="673"/>
      <c r="E26" s="146">
        <v>2023</v>
      </c>
      <c r="F26" s="97">
        <v>0.3</v>
      </c>
      <c r="G26" s="97">
        <v>0.3</v>
      </c>
      <c r="H26" s="97">
        <f t="shared" si="0"/>
        <v>1</v>
      </c>
      <c r="I26" s="148">
        <v>3893856625</v>
      </c>
      <c r="J26" s="149">
        <v>2650573000</v>
      </c>
      <c r="K26" s="132">
        <v>182964154</v>
      </c>
      <c r="L26" s="132">
        <v>0</v>
      </c>
      <c r="M26" s="132">
        <v>60313165</v>
      </c>
      <c r="N26" s="150">
        <f t="shared" si="34"/>
        <v>2893850319</v>
      </c>
      <c r="O26" s="143">
        <f t="shared" si="35"/>
        <v>0.74318358319112476</v>
      </c>
      <c r="P26" s="144">
        <v>0</v>
      </c>
      <c r="Q26" s="136">
        <v>45002100</v>
      </c>
      <c r="R26" s="136">
        <v>111911717</v>
      </c>
      <c r="S26" s="136">
        <v>114638067</v>
      </c>
      <c r="T26" s="136">
        <f t="shared" ref="T26:T27" si="38">+P26+Q26+S26+R26</f>
        <v>271551884</v>
      </c>
      <c r="U26" s="143">
        <f t="shared" ref="U26:U27" si="39">T26/I26</f>
        <v>6.9738542055333128E-2</v>
      </c>
      <c r="V26" s="136">
        <f>N25-T25</f>
        <v>861841910</v>
      </c>
      <c r="W26" s="136">
        <v>69889999</v>
      </c>
      <c r="X26" s="145">
        <v>791596729</v>
      </c>
      <c r="Y26" s="145">
        <v>0</v>
      </c>
      <c r="Z26" s="145">
        <v>0</v>
      </c>
      <c r="AA26" s="138">
        <v>0</v>
      </c>
      <c r="AB26" s="138">
        <f t="shared" si="2"/>
        <v>861841910</v>
      </c>
      <c r="AC26" s="138">
        <f t="shared" si="3"/>
        <v>861486728</v>
      </c>
      <c r="AD26" s="139">
        <f t="shared" si="4"/>
        <v>0.99958788033410906</v>
      </c>
      <c r="AE26" s="140"/>
    </row>
    <row r="27" spans="1:31" ht="13.5" customHeight="1" x14ac:dyDescent="0.3">
      <c r="A27" s="670"/>
      <c r="B27" s="673"/>
      <c r="C27" s="670"/>
      <c r="D27" s="673"/>
      <c r="E27" s="152">
        <v>2024</v>
      </c>
      <c r="F27" s="153">
        <v>0.05</v>
      </c>
      <c r="G27" s="154">
        <v>0.05</v>
      </c>
      <c r="H27" s="153">
        <f t="shared" si="0"/>
        <v>1</v>
      </c>
      <c r="I27" s="155">
        <v>485757491</v>
      </c>
      <c r="J27" s="155">
        <v>205481866</v>
      </c>
      <c r="K27" s="155">
        <v>280275625</v>
      </c>
      <c r="L27" s="155"/>
      <c r="M27" s="156"/>
      <c r="N27" s="157">
        <f t="shared" si="34"/>
        <v>485757491</v>
      </c>
      <c r="O27" s="158">
        <f t="shared" si="35"/>
        <v>1</v>
      </c>
      <c r="P27" s="157"/>
      <c r="Q27" s="157">
        <v>71986688</v>
      </c>
      <c r="R27" s="157">
        <v>159675145</v>
      </c>
      <c r="S27" s="157">
        <v>219882749</v>
      </c>
      <c r="T27" s="182">
        <f t="shared" si="38"/>
        <v>451544582</v>
      </c>
      <c r="U27" s="143">
        <f>T27/I27</f>
        <v>0.92956792301943114</v>
      </c>
      <c r="V27" s="159">
        <v>2584519413</v>
      </c>
      <c r="W27" s="159">
        <v>75558044</v>
      </c>
      <c r="X27" s="174">
        <v>2508961369</v>
      </c>
      <c r="Y27" s="159"/>
      <c r="Z27" s="159"/>
      <c r="AA27" s="160">
        <v>0</v>
      </c>
      <c r="AB27" s="160">
        <f t="shared" si="2"/>
        <v>2584519413</v>
      </c>
      <c r="AC27" s="160">
        <f t="shared" si="3"/>
        <v>2584519413</v>
      </c>
      <c r="AD27" s="161">
        <f t="shared" si="4"/>
        <v>1</v>
      </c>
      <c r="AE27" s="151"/>
    </row>
    <row r="28" spans="1:31" ht="13.5" customHeight="1" x14ac:dyDescent="0.3">
      <c r="A28" s="671"/>
      <c r="B28" s="674"/>
      <c r="C28" s="671"/>
      <c r="D28" s="674"/>
      <c r="E28" s="162" t="s">
        <v>480</v>
      </c>
      <c r="F28" s="163">
        <f t="shared" ref="F28:G28" si="40">F23+F24+F25+F26+F27</f>
        <v>1</v>
      </c>
      <c r="G28" s="163">
        <f t="shared" si="40"/>
        <v>1</v>
      </c>
      <c r="H28" s="163">
        <f t="shared" si="0"/>
        <v>1</v>
      </c>
      <c r="I28" s="164">
        <f t="shared" ref="I28:N28" si="41">SUM(I23:I27)</f>
        <v>5837202229</v>
      </c>
      <c r="J28" s="164">
        <f t="shared" si="41"/>
        <v>2941731874</v>
      </c>
      <c r="K28" s="164">
        <f t="shared" si="41"/>
        <v>891049779</v>
      </c>
      <c r="L28" s="164">
        <f t="shared" si="41"/>
        <v>98875860</v>
      </c>
      <c r="M28" s="164">
        <f t="shared" si="41"/>
        <v>905538408</v>
      </c>
      <c r="N28" s="164">
        <f t="shared" si="41"/>
        <v>4837195921</v>
      </c>
      <c r="O28" s="165">
        <f>+N28/I28</f>
        <v>0.82868397071599897</v>
      </c>
      <c r="P28" s="164">
        <f t="shared" ref="P28:T28" si="42">SUM(P23:P27)</f>
        <v>7496739</v>
      </c>
      <c r="Q28" s="164">
        <f>SUM(Q23:Q27)</f>
        <v>149117666</v>
      </c>
      <c r="R28" s="164">
        <f t="shared" si="42"/>
        <v>305451817</v>
      </c>
      <c r="S28" s="164">
        <f t="shared" si="42"/>
        <v>639756735</v>
      </c>
      <c r="T28" s="164">
        <f t="shared" si="42"/>
        <v>1101822957</v>
      </c>
      <c r="U28" s="166">
        <f>+T28/I28</f>
        <v>0.18875874327704401</v>
      </c>
      <c r="V28" s="164">
        <f t="shared" ref="V28:Z28" si="43">SUM(V23:V27)</f>
        <v>3639151897</v>
      </c>
      <c r="W28" s="164">
        <f t="shared" si="43"/>
        <v>332108617</v>
      </c>
      <c r="X28" s="164">
        <f t="shared" si="43"/>
        <v>3300990505</v>
      </c>
      <c r="Y28" s="164">
        <f t="shared" si="43"/>
        <v>5697593</v>
      </c>
      <c r="Z28" s="164">
        <f t="shared" si="43"/>
        <v>0</v>
      </c>
      <c r="AA28" s="178">
        <f>SUM(AA25:AA27)</f>
        <v>0</v>
      </c>
      <c r="AB28" s="168">
        <f t="shared" si="2"/>
        <v>3639151897</v>
      </c>
      <c r="AC28" s="168">
        <f t="shared" si="3"/>
        <v>3638796715</v>
      </c>
      <c r="AD28" s="169">
        <f t="shared" si="4"/>
        <v>0.99990239978707873</v>
      </c>
      <c r="AE28" s="170"/>
    </row>
    <row r="29" spans="1:31" ht="13.5" customHeight="1" x14ac:dyDescent="0.3">
      <c r="A29" s="669" t="s">
        <v>481</v>
      </c>
      <c r="B29" s="672">
        <v>5</v>
      </c>
      <c r="C29" s="669" t="s">
        <v>330</v>
      </c>
      <c r="D29" s="672" t="s">
        <v>479</v>
      </c>
      <c r="E29" s="129">
        <v>2020</v>
      </c>
      <c r="F29" s="71">
        <v>0.05</v>
      </c>
      <c r="G29" s="130">
        <v>0.05</v>
      </c>
      <c r="H29" s="130">
        <f t="shared" si="0"/>
        <v>1</v>
      </c>
      <c r="I29" s="176">
        <v>95456815</v>
      </c>
      <c r="J29" s="132"/>
      <c r="K29" s="132"/>
      <c r="L29" s="133">
        <v>84446815</v>
      </c>
      <c r="M29" s="133">
        <v>11010000</v>
      </c>
      <c r="N29" s="133">
        <f t="shared" ref="N29:N33" si="44">SUM(J29+K29+L29+M29)</f>
        <v>95456815</v>
      </c>
      <c r="O29" s="173">
        <f t="shared" ref="O29:O33" si="45">N29/I29</f>
        <v>1</v>
      </c>
      <c r="P29" s="134"/>
      <c r="Q29" s="134"/>
      <c r="R29" s="134"/>
      <c r="S29" s="134"/>
      <c r="T29" s="134"/>
      <c r="U29" s="135"/>
      <c r="V29" s="136"/>
      <c r="W29" s="136"/>
      <c r="X29" s="137"/>
      <c r="Y29" s="138"/>
      <c r="Z29" s="138"/>
      <c r="AA29" s="138">
        <v>0</v>
      </c>
      <c r="AB29" s="138">
        <f t="shared" si="2"/>
        <v>0</v>
      </c>
      <c r="AC29" s="138">
        <f t="shared" si="3"/>
        <v>0</v>
      </c>
      <c r="AD29" s="139">
        <f t="shared" si="4"/>
        <v>0</v>
      </c>
      <c r="AE29" s="56"/>
    </row>
    <row r="30" spans="1:31" ht="13.5" customHeight="1" x14ac:dyDescent="0.3">
      <c r="A30" s="670"/>
      <c r="B30" s="673"/>
      <c r="C30" s="670"/>
      <c r="D30" s="673"/>
      <c r="E30" s="141">
        <v>2021</v>
      </c>
      <c r="F30" s="71">
        <v>0.3</v>
      </c>
      <c r="G30" s="71">
        <v>0.3</v>
      </c>
      <c r="H30" s="71">
        <f t="shared" si="0"/>
        <v>1</v>
      </c>
      <c r="I30" s="142">
        <v>548858656</v>
      </c>
      <c r="J30" s="132">
        <v>277253606</v>
      </c>
      <c r="K30" s="132">
        <v>112753068</v>
      </c>
      <c r="L30" s="132">
        <v>129320000</v>
      </c>
      <c r="M30" s="132">
        <v>29531982</v>
      </c>
      <c r="N30" s="136">
        <f t="shared" si="44"/>
        <v>548858656</v>
      </c>
      <c r="O30" s="143">
        <f t="shared" si="45"/>
        <v>1</v>
      </c>
      <c r="P30" s="144">
        <v>2775450</v>
      </c>
      <c r="Q30" s="136">
        <v>71559851</v>
      </c>
      <c r="R30" s="136">
        <v>95614942</v>
      </c>
      <c r="S30" s="136">
        <v>195201703</v>
      </c>
      <c r="T30" s="136">
        <f t="shared" ref="T30:T31" si="46">P30+Q30+R30+S30</f>
        <v>365151946</v>
      </c>
      <c r="U30" s="143">
        <f t="shared" ref="U30:U31" si="47">T30/N30</f>
        <v>0.66529322624001763</v>
      </c>
      <c r="V30" s="136">
        <v>48207297</v>
      </c>
      <c r="W30" s="136">
        <v>8207297</v>
      </c>
      <c r="X30" s="145">
        <v>30000000</v>
      </c>
      <c r="Y30" s="145">
        <v>5015219</v>
      </c>
      <c r="Z30" s="145"/>
      <c r="AA30" s="138">
        <v>0</v>
      </c>
      <c r="AB30" s="138">
        <f t="shared" si="2"/>
        <v>48207297</v>
      </c>
      <c r="AC30" s="138">
        <f t="shared" si="3"/>
        <v>43222516</v>
      </c>
      <c r="AD30" s="139">
        <f t="shared" si="4"/>
        <v>0.89659696124426969</v>
      </c>
      <c r="AE30" s="56"/>
    </row>
    <row r="31" spans="1:31" ht="13.5" customHeight="1" x14ac:dyDescent="0.3">
      <c r="A31" s="670"/>
      <c r="B31" s="673"/>
      <c r="C31" s="670"/>
      <c r="D31" s="673"/>
      <c r="E31" s="146">
        <v>2022</v>
      </c>
      <c r="F31" s="97">
        <v>0.3</v>
      </c>
      <c r="G31" s="97">
        <v>0.3</v>
      </c>
      <c r="H31" s="97">
        <f t="shared" si="0"/>
        <v>1</v>
      </c>
      <c r="I31" s="148">
        <v>813861573</v>
      </c>
      <c r="J31" s="149">
        <v>410804790</v>
      </c>
      <c r="K31" s="132">
        <v>50000000</v>
      </c>
      <c r="L31" s="132">
        <v>217984715</v>
      </c>
      <c r="M31" s="132">
        <v>134883757</v>
      </c>
      <c r="N31" s="150">
        <f t="shared" si="44"/>
        <v>813673262</v>
      </c>
      <c r="O31" s="143">
        <f t="shared" si="45"/>
        <v>0.99976862035726066</v>
      </c>
      <c r="P31" s="144">
        <v>47202837</v>
      </c>
      <c r="Q31" s="136">
        <v>112037670</v>
      </c>
      <c r="R31" s="136">
        <v>168855456</v>
      </c>
      <c r="S31" s="136">
        <v>292355160</v>
      </c>
      <c r="T31" s="136">
        <f t="shared" si="46"/>
        <v>620451123</v>
      </c>
      <c r="U31" s="143">
        <f t="shared" si="47"/>
        <v>0.76253104529321503</v>
      </c>
      <c r="V31" s="136">
        <v>183706710</v>
      </c>
      <c r="W31" s="136">
        <v>26803957</v>
      </c>
      <c r="X31" s="145">
        <v>90687135</v>
      </c>
      <c r="Y31" s="145">
        <v>54314924</v>
      </c>
      <c r="Z31" s="145">
        <v>0</v>
      </c>
      <c r="AA31" s="138">
        <v>11900694</v>
      </c>
      <c r="AB31" s="138">
        <f t="shared" si="2"/>
        <v>171806016</v>
      </c>
      <c r="AC31" s="138">
        <f t="shared" si="3"/>
        <v>171806016</v>
      </c>
      <c r="AD31" s="139">
        <f t="shared" si="4"/>
        <v>1</v>
      </c>
      <c r="AE31" s="179"/>
    </row>
    <row r="32" spans="1:31" ht="13.5" customHeight="1" x14ac:dyDescent="0.3">
      <c r="A32" s="670"/>
      <c r="B32" s="673"/>
      <c r="C32" s="670"/>
      <c r="D32" s="673"/>
      <c r="E32" s="146">
        <v>2023</v>
      </c>
      <c r="F32" s="97">
        <v>0.3</v>
      </c>
      <c r="G32" s="97">
        <v>0.3</v>
      </c>
      <c r="H32" s="97">
        <f t="shared" si="0"/>
        <v>1</v>
      </c>
      <c r="I32" s="148">
        <v>789712000</v>
      </c>
      <c r="J32" s="149">
        <v>326447000</v>
      </c>
      <c r="K32" s="132">
        <v>298759000</v>
      </c>
      <c r="L32" s="132">
        <v>130000000</v>
      </c>
      <c r="M32" s="132">
        <v>34506000</v>
      </c>
      <c r="N32" s="150">
        <f t="shared" si="44"/>
        <v>789712000</v>
      </c>
      <c r="O32" s="143">
        <f t="shared" si="45"/>
        <v>1</v>
      </c>
      <c r="P32" s="144">
        <v>3467567</v>
      </c>
      <c r="Q32" s="136">
        <v>96190166</v>
      </c>
      <c r="R32" s="136">
        <v>168432897</v>
      </c>
      <c r="S32" s="136">
        <v>242994842</v>
      </c>
      <c r="T32" s="136">
        <f t="shared" ref="T32:T33" si="48">+P32+Q32+S32+R32</f>
        <v>511085472</v>
      </c>
      <c r="U32" s="143">
        <f t="shared" ref="U32:U33" si="49">T32/I32</f>
        <v>0.64717956926069253</v>
      </c>
      <c r="V32" s="136">
        <f>N31-T31</f>
        <v>193222139</v>
      </c>
      <c r="W32" s="136">
        <v>98567777</v>
      </c>
      <c r="X32" s="145">
        <v>73489457</v>
      </c>
      <c r="Y32" s="145">
        <v>16930296</v>
      </c>
      <c r="Z32" s="145">
        <v>0</v>
      </c>
      <c r="AA32" s="138">
        <v>0</v>
      </c>
      <c r="AB32" s="138">
        <f t="shared" si="2"/>
        <v>193222139</v>
      </c>
      <c r="AC32" s="138">
        <f t="shared" si="3"/>
        <v>188987530</v>
      </c>
      <c r="AD32" s="139">
        <f t="shared" si="4"/>
        <v>0.97808424530483018</v>
      </c>
      <c r="AE32" s="56"/>
    </row>
    <row r="33" spans="1:31" ht="13.5" customHeight="1" x14ac:dyDescent="0.3">
      <c r="A33" s="670"/>
      <c r="B33" s="673"/>
      <c r="C33" s="670"/>
      <c r="D33" s="673"/>
      <c r="E33" s="152">
        <v>2024</v>
      </c>
      <c r="F33" s="153">
        <v>0.05</v>
      </c>
      <c r="G33" s="154">
        <v>0.05</v>
      </c>
      <c r="H33" s="153">
        <f t="shared" si="0"/>
        <v>1</v>
      </c>
      <c r="I33" s="755">
        <v>437173309</v>
      </c>
      <c r="J33" s="155">
        <v>44408852</v>
      </c>
      <c r="K33" s="155">
        <v>392764457</v>
      </c>
      <c r="L33" s="155"/>
      <c r="M33" s="156"/>
      <c r="N33" s="157">
        <f t="shared" si="44"/>
        <v>437173309</v>
      </c>
      <c r="O33" s="158">
        <f t="shared" si="45"/>
        <v>1</v>
      </c>
      <c r="P33" s="157"/>
      <c r="Q33" s="157">
        <v>46349275</v>
      </c>
      <c r="R33" s="157">
        <v>122449183</v>
      </c>
      <c r="S33" s="157">
        <v>180914590</v>
      </c>
      <c r="T33" s="136">
        <f>+P33+Q33+S33+R33</f>
        <v>349713048</v>
      </c>
      <c r="U33" s="143">
        <f t="shared" si="49"/>
        <v>0.79994144381765087</v>
      </c>
      <c r="V33" s="159">
        <v>202853637</v>
      </c>
      <c r="W33" s="159">
        <v>94170326</v>
      </c>
      <c r="X33" s="159">
        <v>11325300</v>
      </c>
      <c r="Y33" s="159">
        <v>3713607</v>
      </c>
      <c r="Z33" s="159">
        <v>90375308</v>
      </c>
      <c r="AA33" s="757">
        <v>3269096</v>
      </c>
      <c r="AB33" s="160">
        <f t="shared" si="2"/>
        <v>199584541</v>
      </c>
      <c r="AC33" s="160">
        <f t="shared" si="3"/>
        <v>199584541</v>
      </c>
      <c r="AD33" s="161">
        <f t="shared" si="4"/>
        <v>1</v>
      </c>
      <c r="AE33" s="179"/>
    </row>
    <row r="34" spans="1:31" ht="13.5" customHeight="1" x14ac:dyDescent="0.3">
      <c r="A34" s="671"/>
      <c r="B34" s="674"/>
      <c r="C34" s="671"/>
      <c r="D34" s="674"/>
      <c r="E34" s="162" t="s">
        <v>480</v>
      </c>
      <c r="F34" s="163">
        <f t="shared" ref="F34:G34" si="50">F29+F30+F31+F32+F33</f>
        <v>1</v>
      </c>
      <c r="G34" s="163">
        <f t="shared" si="50"/>
        <v>1</v>
      </c>
      <c r="H34" s="163">
        <f t="shared" si="0"/>
        <v>1</v>
      </c>
      <c r="I34" s="164">
        <f t="shared" ref="I34:N34" si="51">SUM(I29:I33)</f>
        <v>2685062353</v>
      </c>
      <c r="J34" s="164">
        <f t="shared" si="51"/>
        <v>1058914248</v>
      </c>
      <c r="K34" s="164">
        <f t="shared" si="51"/>
        <v>854276525</v>
      </c>
      <c r="L34" s="164">
        <f t="shared" si="51"/>
        <v>561751530</v>
      </c>
      <c r="M34" s="164">
        <f t="shared" si="51"/>
        <v>209931739</v>
      </c>
      <c r="N34" s="164">
        <f t="shared" si="51"/>
        <v>2684874042</v>
      </c>
      <c r="O34" s="165">
        <f>+N34/I34</f>
        <v>0.99992986717802301</v>
      </c>
      <c r="P34" s="164">
        <f t="shared" ref="P34:T34" si="52">SUM(P29:P33)</f>
        <v>53445854</v>
      </c>
      <c r="Q34" s="164">
        <f t="shared" si="52"/>
        <v>326136962</v>
      </c>
      <c r="R34" s="164">
        <f t="shared" si="52"/>
        <v>555352478</v>
      </c>
      <c r="S34" s="164">
        <f t="shared" si="52"/>
        <v>911466295</v>
      </c>
      <c r="T34" s="164">
        <f t="shared" si="52"/>
        <v>1846401589</v>
      </c>
      <c r="U34" s="166">
        <f>+T34/I34</f>
        <v>0.68765687580291357</v>
      </c>
      <c r="V34" s="164">
        <f t="shared" ref="V34:Z34" si="53">SUM(V29:V33)</f>
        <v>627989783</v>
      </c>
      <c r="W34" s="164">
        <f t="shared" si="53"/>
        <v>227749357</v>
      </c>
      <c r="X34" s="164">
        <f t="shared" si="53"/>
        <v>205501892</v>
      </c>
      <c r="Y34" s="164">
        <f t="shared" si="53"/>
        <v>79974046</v>
      </c>
      <c r="Z34" s="164">
        <f t="shared" si="53"/>
        <v>90375308</v>
      </c>
      <c r="AA34" s="178">
        <f>SUM(AA31:AA33)</f>
        <v>15169790</v>
      </c>
      <c r="AB34" s="168">
        <f t="shared" si="2"/>
        <v>612819993</v>
      </c>
      <c r="AC34" s="168">
        <f t="shared" si="3"/>
        <v>603600603</v>
      </c>
      <c r="AD34" s="169">
        <f t="shared" si="4"/>
        <v>0.98495579435183345</v>
      </c>
      <c r="AE34" s="33"/>
    </row>
    <row r="35" spans="1:31" ht="15.75" customHeight="1" x14ac:dyDescent="0.3">
      <c r="A35" s="669" t="s">
        <v>481</v>
      </c>
      <c r="B35" s="672">
        <v>6</v>
      </c>
      <c r="C35" s="669" t="s">
        <v>338</v>
      </c>
      <c r="D35" s="672" t="s">
        <v>479</v>
      </c>
      <c r="E35" s="129">
        <v>2020</v>
      </c>
      <c r="F35" s="71">
        <v>0.05</v>
      </c>
      <c r="G35" s="130">
        <v>0.05</v>
      </c>
      <c r="H35" s="130">
        <f t="shared" si="0"/>
        <v>1</v>
      </c>
      <c r="I35" s="176">
        <v>67619000</v>
      </c>
      <c r="J35" s="132"/>
      <c r="K35" s="132"/>
      <c r="L35" s="133">
        <v>67619000</v>
      </c>
      <c r="M35" s="133"/>
      <c r="N35" s="133">
        <f t="shared" ref="N35:N39" si="54">SUM(J35+K35+L35+M35)</f>
        <v>67619000</v>
      </c>
      <c r="O35" s="133">
        <f t="shared" ref="O35:O38" si="55">N35/I35</f>
        <v>1</v>
      </c>
      <c r="P35" s="134"/>
      <c r="Q35" s="134"/>
      <c r="R35" s="134"/>
      <c r="S35" s="134"/>
      <c r="T35" s="134"/>
      <c r="U35" s="135"/>
      <c r="V35" s="136"/>
      <c r="W35" s="136"/>
      <c r="X35" s="137"/>
      <c r="Y35" s="138"/>
      <c r="Z35" s="138"/>
      <c r="AA35" s="138">
        <v>0</v>
      </c>
      <c r="AB35" s="138">
        <f t="shared" si="2"/>
        <v>0</v>
      </c>
      <c r="AC35" s="138">
        <f t="shared" si="3"/>
        <v>0</v>
      </c>
      <c r="AD35" s="139">
        <f t="shared" si="4"/>
        <v>0</v>
      </c>
      <c r="AE35" s="56"/>
    </row>
    <row r="36" spans="1:31" ht="15.75" customHeight="1" x14ac:dyDescent="0.3">
      <c r="A36" s="670"/>
      <c r="B36" s="673"/>
      <c r="C36" s="670"/>
      <c r="D36" s="673"/>
      <c r="E36" s="141">
        <v>2021</v>
      </c>
      <c r="F36" s="71">
        <v>0.3</v>
      </c>
      <c r="G36" s="71">
        <v>0.3</v>
      </c>
      <c r="H36" s="71">
        <f t="shared" si="0"/>
        <v>1</v>
      </c>
      <c r="I36" s="142">
        <v>332917056</v>
      </c>
      <c r="J36" s="132">
        <v>182336256</v>
      </c>
      <c r="K36" s="132">
        <v>42000000</v>
      </c>
      <c r="L36" s="132">
        <v>87580800</v>
      </c>
      <c r="M36" s="132">
        <v>21000000</v>
      </c>
      <c r="N36" s="136">
        <f t="shared" si="54"/>
        <v>332917056</v>
      </c>
      <c r="O36" s="143">
        <f t="shared" si="55"/>
        <v>1</v>
      </c>
      <c r="P36" s="144">
        <v>23938752</v>
      </c>
      <c r="Q36" s="136">
        <v>83201340</v>
      </c>
      <c r="R36" s="136">
        <v>92787371</v>
      </c>
      <c r="S36" s="136">
        <v>129437977</v>
      </c>
      <c r="T36" s="136">
        <f t="shared" ref="T36:T37" si="56">P36+Q36+R36+S36</f>
        <v>329365440</v>
      </c>
      <c r="U36" s="143">
        <f t="shared" ref="U36:U37" si="57">T36/N36</f>
        <v>0.98933182924698215</v>
      </c>
      <c r="V36" s="136">
        <v>30679533</v>
      </c>
      <c r="W36" s="136">
        <v>9396200</v>
      </c>
      <c r="X36" s="145">
        <v>8754058</v>
      </c>
      <c r="Y36" s="145"/>
      <c r="Z36" s="145">
        <v>12529274</v>
      </c>
      <c r="AA36" s="138">
        <v>0</v>
      </c>
      <c r="AB36" s="138">
        <f t="shared" si="2"/>
        <v>30679533</v>
      </c>
      <c r="AC36" s="138">
        <f t="shared" si="3"/>
        <v>30679532</v>
      </c>
      <c r="AD36" s="139">
        <f t="shared" si="4"/>
        <v>0.99999996740497976</v>
      </c>
      <c r="AE36" s="56"/>
    </row>
    <row r="37" spans="1:31" ht="15.75" customHeight="1" x14ac:dyDescent="0.3">
      <c r="A37" s="670"/>
      <c r="B37" s="673"/>
      <c r="C37" s="670"/>
      <c r="D37" s="673"/>
      <c r="E37" s="146">
        <v>2022</v>
      </c>
      <c r="F37" s="97">
        <v>0.3</v>
      </c>
      <c r="G37" s="97">
        <v>0.3</v>
      </c>
      <c r="H37" s="97">
        <f t="shared" si="0"/>
        <v>1</v>
      </c>
      <c r="I37" s="148">
        <v>608601526</v>
      </c>
      <c r="J37" s="149">
        <v>345498313</v>
      </c>
      <c r="K37" s="132">
        <v>0</v>
      </c>
      <c r="L37" s="132">
        <v>0</v>
      </c>
      <c r="M37" s="132">
        <v>263103213</v>
      </c>
      <c r="N37" s="150">
        <f t="shared" si="54"/>
        <v>608601526</v>
      </c>
      <c r="O37" s="143">
        <f t="shared" si="55"/>
        <v>1</v>
      </c>
      <c r="P37" s="144">
        <v>40737082</v>
      </c>
      <c r="Q37" s="136">
        <v>98793855</v>
      </c>
      <c r="R37" s="136">
        <v>98793855</v>
      </c>
      <c r="S37" s="136">
        <v>123208069</v>
      </c>
      <c r="T37" s="136">
        <f t="shared" si="56"/>
        <v>361532861</v>
      </c>
      <c r="U37" s="143">
        <f t="shared" si="57"/>
        <v>0.59403870275540516</v>
      </c>
      <c r="V37" s="136">
        <v>3551616</v>
      </c>
      <c r="W37" s="136">
        <v>3551616</v>
      </c>
      <c r="X37" s="145">
        <v>0</v>
      </c>
      <c r="Y37" s="145">
        <v>0</v>
      </c>
      <c r="Z37" s="145">
        <v>0</v>
      </c>
      <c r="AA37" s="138">
        <v>0</v>
      </c>
      <c r="AB37" s="138">
        <f t="shared" si="2"/>
        <v>3551616</v>
      </c>
      <c r="AC37" s="138">
        <f t="shared" si="3"/>
        <v>3551616</v>
      </c>
      <c r="AD37" s="139">
        <f t="shared" si="4"/>
        <v>1</v>
      </c>
      <c r="AE37" s="179"/>
    </row>
    <row r="38" spans="1:31" ht="15.75" customHeight="1" x14ac:dyDescent="0.3">
      <c r="A38" s="670"/>
      <c r="B38" s="673"/>
      <c r="C38" s="670"/>
      <c r="D38" s="673"/>
      <c r="E38" s="146">
        <v>2023</v>
      </c>
      <c r="F38" s="97">
        <v>0.35</v>
      </c>
      <c r="G38" s="97">
        <v>0.35</v>
      </c>
      <c r="H38" s="181">
        <f t="shared" si="0"/>
        <v>1</v>
      </c>
      <c r="I38" s="148">
        <v>210240750</v>
      </c>
      <c r="J38" s="149">
        <v>82840000</v>
      </c>
      <c r="K38" s="132">
        <v>86289000</v>
      </c>
      <c r="L38" s="132">
        <v>0</v>
      </c>
      <c r="M38" s="132">
        <v>41111750</v>
      </c>
      <c r="N38" s="150">
        <f t="shared" si="54"/>
        <v>210240750</v>
      </c>
      <c r="O38" s="143">
        <f t="shared" si="55"/>
        <v>1</v>
      </c>
      <c r="P38" s="144">
        <v>828400</v>
      </c>
      <c r="Q38" s="136">
        <v>27043467</v>
      </c>
      <c r="R38" s="136">
        <v>49506000</v>
      </c>
      <c r="S38" s="136">
        <v>49506000</v>
      </c>
      <c r="T38" s="136">
        <f>+P38+Q38+S38+R38</f>
        <v>126883867</v>
      </c>
      <c r="U38" s="143">
        <f>T38/I38</f>
        <v>0.60351700134250852</v>
      </c>
      <c r="V38" s="136">
        <f>N37-T37</f>
        <v>247068665</v>
      </c>
      <c r="W38" s="136">
        <v>86623690</v>
      </c>
      <c r="X38" s="145">
        <v>62269975</v>
      </c>
      <c r="Y38" s="145">
        <v>49087500</v>
      </c>
      <c r="Z38" s="145">
        <v>49087000</v>
      </c>
      <c r="AA38" s="138">
        <v>0</v>
      </c>
      <c r="AB38" s="138">
        <f t="shared" si="2"/>
        <v>247068665</v>
      </c>
      <c r="AC38" s="138">
        <f t="shared" si="3"/>
        <v>247068165</v>
      </c>
      <c r="AD38" s="139">
        <f t="shared" si="4"/>
        <v>0.99999797627109044</v>
      </c>
      <c r="AE38" s="56"/>
    </row>
    <row r="39" spans="1:31" ht="15.75" customHeight="1" x14ac:dyDescent="0.3">
      <c r="A39" s="670"/>
      <c r="B39" s="673"/>
      <c r="C39" s="670"/>
      <c r="D39" s="673"/>
      <c r="E39" s="152">
        <v>2024</v>
      </c>
      <c r="F39" s="153">
        <v>0</v>
      </c>
      <c r="G39" s="153">
        <v>0</v>
      </c>
      <c r="H39" s="153">
        <v>0</v>
      </c>
      <c r="I39" s="180"/>
      <c r="J39" s="155"/>
      <c r="K39" s="155"/>
      <c r="L39" s="155"/>
      <c r="M39" s="156"/>
      <c r="N39" s="157">
        <f t="shared" si="54"/>
        <v>0</v>
      </c>
      <c r="O39" s="158" t="s">
        <v>340</v>
      </c>
      <c r="P39" s="157">
        <v>0</v>
      </c>
      <c r="Q39" s="157"/>
      <c r="R39" s="157"/>
      <c r="S39" s="157"/>
      <c r="T39" s="182"/>
      <c r="U39" s="183"/>
      <c r="V39" s="159">
        <v>51320783</v>
      </c>
      <c r="W39" s="159">
        <v>41185250</v>
      </c>
      <c r="X39" s="159">
        <v>10135533</v>
      </c>
      <c r="Y39" s="159"/>
      <c r="Z39" s="159"/>
      <c r="AA39" s="160">
        <v>0</v>
      </c>
      <c r="AB39" s="160">
        <f t="shared" si="2"/>
        <v>51320783</v>
      </c>
      <c r="AC39" s="160">
        <f t="shared" si="3"/>
        <v>51320783</v>
      </c>
      <c r="AD39" s="161">
        <f t="shared" si="4"/>
        <v>1</v>
      </c>
      <c r="AE39" s="179"/>
    </row>
    <row r="40" spans="1:31" ht="15.75" customHeight="1" x14ac:dyDescent="0.3">
      <c r="A40" s="671"/>
      <c r="B40" s="674"/>
      <c r="C40" s="671"/>
      <c r="D40" s="674"/>
      <c r="E40" s="162" t="s">
        <v>480</v>
      </c>
      <c r="F40" s="163">
        <f>SUM(F35:F39)</f>
        <v>0.99999999999999989</v>
      </c>
      <c r="G40" s="163">
        <f>G35+G36+G37+G38+G39</f>
        <v>0.99999999999999989</v>
      </c>
      <c r="H40" s="163">
        <f>IFERROR(G40/F40,"")</f>
        <v>1</v>
      </c>
      <c r="I40" s="164">
        <f t="shared" ref="I40:N40" si="58">SUM(I35:I39)</f>
        <v>1219378332</v>
      </c>
      <c r="J40" s="164">
        <f t="shared" si="58"/>
        <v>610674569</v>
      </c>
      <c r="K40" s="164">
        <f t="shared" si="58"/>
        <v>128289000</v>
      </c>
      <c r="L40" s="164">
        <f t="shared" si="58"/>
        <v>155199800</v>
      </c>
      <c r="M40" s="164">
        <f t="shared" si="58"/>
        <v>325214963</v>
      </c>
      <c r="N40" s="164">
        <f t="shared" si="58"/>
        <v>1219378332</v>
      </c>
      <c r="O40" s="165">
        <f>+N40/I40</f>
        <v>1</v>
      </c>
      <c r="P40" s="164">
        <f t="shared" ref="P40:T40" si="59">SUM(P35:P39)</f>
        <v>65504234</v>
      </c>
      <c r="Q40" s="164">
        <f t="shared" si="59"/>
        <v>209038662</v>
      </c>
      <c r="R40" s="164">
        <f>SUM(R35:R39)</f>
        <v>241087226</v>
      </c>
      <c r="S40" s="164">
        <f t="shared" si="59"/>
        <v>302152046</v>
      </c>
      <c r="T40" s="164">
        <f t="shared" si="59"/>
        <v>817782168</v>
      </c>
      <c r="U40" s="166">
        <f>+T40/I40</f>
        <v>0.67065499405643036</v>
      </c>
      <c r="V40" s="164">
        <f t="shared" ref="V40:Z40" si="60">SUM(V35:V39)</f>
        <v>332620597</v>
      </c>
      <c r="W40" s="164">
        <f t="shared" si="60"/>
        <v>140756756</v>
      </c>
      <c r="X40" s="164">
        <f t="shared" si="60"/>
        <v>81159566</v>
      </c>
      <c r="Y40" s="164">
        <f t="shared" si="60"/>
        <v>49087500</v>
      </c>
      <c r="Z40" s="164">
        <f t="shared" si="60"/>
        <v>61616274</v>
      </c>
      <c r="AA40" s="178">
        <f>SUM(AA37:AA39)</f>
        <v>0</v>
      </c>
      <c r="AB40" s="168">
        <f t="shared" si="2"/>
        <v>332620597</v>
      </c>
      <c r="AC40" s="168">
        <f t="shared" si="3"/>
        <v>332620096</v>
      </c>
      <c r="AD40" s="169">
        <f t="shared" si="4"/>
        <v>0.99999849377938554</v>
      </c>
      <c r="AE40" s="33"/>
    </row>
    <row r="41" spans="1:31" ht="18" customHeight="1" x14ac:dyDescent="0.3">
      <c r="A41" s="366"/>
      <c r="B41" s="56"/>
      <c r="C41" s="366"/>
      <c r="D41" s="56"/>
      <c r="E41" s="668" t="s">
        <v>483</v>
      </c>
      <c r="F41" s="466"/>
      <c r="G41" s="466"/>
      <c r="H41" s="467"/>
      <c r="I41" s="756">
        <f>SUMIFS($I$5:$I$40,$E$5:$E$40,2024)</f>
        <v>2760903331</v>
      </c>
      <c r="J41" s="756">
        <f>SUMIFS($J$5:$J$40,$E$5:$E$40,2024)</f>
        <v>773402169</v>
      </c>
      <c r="K41" s="756">
        <f>SUMIFS($K$5:$K$40,$E$5:$E$40,2024)</f>
        <v>1987501162</v>
      </c>
      <c r="L41" s="756">
        <f>SUMIFS($L$5:$L$40,$E$5:$E$40,2024)</f>
        <v>0</v>
      </c>
      <c r="M41" s="756">
        <f>SUMIFS($M$5:$M$40,$E$5:$E$40,2024)</f>
        <v>0</v>
      </c>
      <c r="N41" s="756">
        <f>SUMIFS($N$5:$N$40,$E$5:$E$40,2024)</f>
        <v>2760903331</v>
      </c>
      <c r="O41" s="756"/>
      <c r="P41" s="756">
        <f>SUMIFS($P$5:$P$40,$E$5:$E$40,2024)</f>
        <v>0</v>
      </c>
      <c r="Q41" s="756">
        <f>SUMIFS($Q$5:$Q$40,$E$5:$E$40,2024)</f>
        <v>409715264</v>
      </c>
      <c r="R41" s="155">
        <f>SUMIFS($R$5:$R$40,$E$5:$E$40,2024)</f>
        <v>856511403</v>
      </c>
      <c r="S41" s="155">
        <f>SUMIFS($S$5:$S$40,$E$5:$E$40,2024)</f>
        <v>1229608185</v>
      </c>
      <c r="T41" s="155">
        <f>SUMIFS($T$5:$T$40,$E$5:$E$40,2024)</f>
        <v>2495834852</v>
      </c>
      <c r="U41" s="155"/>
      <c r="V41" s="756">
        <f>SUMIFS($V$5:$V$40,$E$5:$E$40,2024)</f>
        <v>3553687667</v>
      </c>
      <c r="W41" s="756">
        <f>SUMIFS($W$5:$W$40,$E$5:$E$40,2024)</f>
        <v>607968110</v>
      </c>
      <c r="X41" s="461">
        <f>SUMIFS($X$5:$X$40,$E$5:$E$40,2024)</f>
        <v>2602908668</v>
      </c>
      <c r="Y41" s="461">
        <f>SUMIFS($Y$5:$Y$40,$E$5:$E$40,2024)</f>
        <v>107416922</v>
      </c>
      <c r="Z41" s="461">
        <f>SUMIFS($Z$5:$Z$40,$E$5:$E$40,2024)</f>
        <v>224002705</v>
      </c>
      <c r="AA41" s="461">
        <f>SUMIFS($AA$5:$AA$40,$E$5:$E$40,2024)</f>
        <v>11391262</v>
      </c>
      <c r="AB41" s="461">
        <f>SUMIFS($AB$5:$AB$40,$E$5:$E$40,2024)</f>
        <v>3542296405</v>
      </c>
      <c r="AC41" s="756">
        <f>SUMIFS($AC$5:$AC$40,$E$5:$E$40,2024)</f>
        <v>3542296405</v>
      </c>
      <c r="AD41" s="184">
        <f t="shared" si="4"/>
        <v>1</v>
      </c>
      <c r="AE41" s="56"/>
    </row>
    <row r="42" spans="1:31" ht="13.5" hidden="1" customHeight="1" x14ac:dyDescent="0.3">
      <c r="A42" s="366"/>
      <c r="B42" s="56"/>
      <c r="C42" s="366"/>
      <c r="D42" s="56"/>
      <c r="E42" s="56"/>
      <c r="F42" s="56"/>
      <c r="G42" s="56"/>
      <c r="H42" s="185"/>
      <c r="I42" s="121"/>
      <c r="J42" s="121"/>
      <c r="K42" s="121"/>
      <c r="L42" s="121"/>
      <c r="M42" s="121"/>
      <c r="N42" s="121"/>
      <c r="O42" s="121"/>
      <c r="P42" s="121"/>
      <c r="Q42" s="121"/>
      <c r="R42" s="121"/>
      <c r="S42" s="121"/>
      <c r="T42" s="121"/>
      <c r="U42" s="186"/>
      <c r="V42" s="120"/>
      <c r="W42" s="120"/>
      <c r="X42" s="120"/>
      <c r="Y42" s="120"/>
      <c r="Z42" s="120"/>
      <c r="AA42" s="120"/>
      <c r="AB42" s="120"/>
      <c r="AC42" s="187"/>
      <c r="AD42" s="121"/>
      <c r="AE42" s="56"/>
    </row>
    <row r="43" spans="1:31" ht="13.5" hidden="1" customHeight="1" x14ac:dyDescent="0.3">
      <c r="A43" s="366"/>
      <c r="B43" s="56"/>
      <c r="C43" s="366"/>
      <c r="D43" s="56"/>
      <c r="E43" s="56"/>
      <c r="F43" s="56"/>
      <c r="G43" s="56"/>
      <c r="H43" s="185"/>
      <c r="I43" s="121"/>
      <c r="J43" s="121"/>
      <c r="K43" s="121"/>
      <c r="L43" s="121"/>
      <c r="M43" s="121"/>
      <c r="N43" s="121"/>
      <c r="O43" s="121"/>
      <c r="P43" s="121"/>
      <c r="Q43" s="121"/>
      <c r="R43" s="121"/>
      <c r="S43" s="121"/>
      <c r="T43" s="121"/>
      <c r="U43" s="186"/>
      <c r="V43" s="187"/>
      <c r="W43" s="120"/>
      <c r="X43" s="120"/>
      <c r="Y43" s="120"/>
      <c r="Z43" s="120"/>
      <c r="AA43" s="120"/>
      <c r="AB43" s="120"/>
      <c r="AC43" s="120"/>
      <c r="AD43" s="121"/>
      <c r="AE43" s="56"/>
    </row>
    <row r="44" spans="1:31" ht="13.5" hidden="1" customHeight="1" x14ac:dyDescent="0.3">
      <c r="A44" s="366"/>
      <c r="B44" s="56"/>
      <c r="C44" s="366"/>
      <c r="D44" s="56"/>
      <c r="E44" s="56"/>
      <c r="F44" s="56"/>
      <c r="G44" s="56"/>
      <c r="H44" s="185"/>
      <c r="I44" s="188"/>
      <c r="J44" s="121"/>
      <c r="K44" s="121"/>
      <c r="L44" s="121"/>
      <c r="M44" s="121"/>
      <c r="N44" s="121"/>
      <c r="O44" s="121"/>
      <c r="P44" s="121"/>
      <c r="Q44" s="121"/>
      <c r="R44" s="121"/>
      <c r="S44" s="121"/>
      <c r="T44" s="121"/>
      <c r="U44" s="186"/>
      <c r="V44" s="120"/>
      <c r="W44" s="120"/>
      <c r="X44" s="120"/>
      <c r="Y44" s="120"/>
      <c r="Z44" s="120"/>
      <c r="AA44" s="120"/>
      <c r="AB44" s="120"/>
      <c r="AC44" s="120"/>
      <c r="AD44" s="121"/>
      <c r="AE44" s="56"/>
    </row>
    <row r="45" spans="1:31" ht="13.5" hidden="1" customHeight="1" x14ac:dyDescent="0.3">
      <c r="A45" s="366"/>
      <c r="B45" s="56"/>
      <c r="C45" s="366"/>
      <c r="D45" s="56"/>
      <c r="E45" s="56"/>
      <c r="F45" s="56"/>
      <c r="G45" s="56"/>
      <c r="H45" s="185"/>
      <c r="I45" s="121"/>
      <c r="J45" s="121"/>
      <c r="K45" s="121"/>
      <c r="L45" s="121"/>
      <c r="M45" s="121"/>
      <c r="N45" s="121"/>
      <c r="O45" s="121"/>
      <c r="P45" s="121"/>
      <c r="Q45" s="121"/>
      <c r="R45" s="121"/>
      <c r="S45" s="121"/>
      <c r="T45" s="121"/>
      <c r="U45" s="186"/>
      <c r="V45" s="120"/>
      <c r="W45" s="120"/>
      <c r="X45" s="120"/>
      <c r="Y45" s="120"/>
      <c r="Z45" s="120"/>
      <c r="AA45" s="120"/>
      <c r="AB45" s="120"/>
      <c r="AC45" s="120"/>
      <c r="AD45" s="121"/>
      <c r="AE45" s="56"/>
    </row>
    <row r="46" spans="1:31" ht="13.5" hidden="1" customHeight="1" x14ac:dyDescent="0.3">
      <c r="A46" s="366"/>
      <c r="B46" s="56"/>
      <c r="C46" s="366"/>
      <c r="D46" s="56"/>
      <c r="E46" s="56"/>
      <c r="F46" s="56"/>
      <c r="G46" s="56"/>
      <c r="H46" s="185"/>
      <c r="I46" s="121"/>
      <c r="J46" s="121"/>
      <c r="K46" s="121"/>
      <c r="L46" s="121"/>
      <c r="M46" s="121"/>
      <c r="N46" s="121"/>
      <c r="O46" s="121"/>
      <c r="P46" s="121"/>
      <c r="Q46" s="121"/>
      <c r="R46" s="121"/>
      <c r="S46" s="121"/>
      <c r="T46" s="121"/>
      <c r="U46" s="186"/>
      <c r="V46" s="120"/>
      <c r="W46" s="120"/>
      <c r="X46" s="120"/>
      <c r="Y46" s="120"/>
      <c r="Z46" s="120"/>
      <c r="AA46" s="120"/>
      <c r="AB46" s="120"/>
      <c r="AC46" s="120"/>
      <c r="AD46" s="121"/>
      <c r="AE46" s="56"/>
    </row>
    <row r="47" spans="1:31" ht="13.5" hidden="1" customHeight="1" x14ac:dyDescent="0.3">
      <c r="A47" s="366"/>
      <c r="B47" s="56"/>
      <c r="C47" s="366"/>
      <c r="D47" s="56"/>
      <c r="E47" s="56"/>
      <c r="F47" s="56"/>
      <c r="G47" s="56"/>
      <c r="H47" s="185"/>
      <c r="I47" s="121"/>
      <c r="J47" s="121"/>
      <c r="K47" s="121"/>
      <c r="L47" s="121"/>
      <c r="M47" s="121"/>
      <c r="N47" s="121"/>
      <c r="O47" s="121"/>
      <c r="P47" s="121"/>
      <c r="Q47" s="121"/>
      <c r="R47" s="121"/>
      <c r="S47" s="121"/>
      <c r="T47" s="121"/>
      <c r="U47" s="186"/>
      <c r="V47" s="120"/>
      <c r="W47" s="120"/>
      <c r="X47" s="120"/>
      <c r="Y47" s="120"/>
      <c r="Z47" s="120"/>
      <c r="AA47" s="120"/>
      <c r="AB47" s="120"/>
      <c r="AC47" s="120"/>
      <c r="AD47" s="121"/>
      <c r="AE47" s="56"/>
    </row>
    <row r="48" spans="1:31" ht="13.5" hidden="1" customHeight="1" x14ac:dyDescent="0.3">
      <c r="A48" s="366"/>
      <c r="B48" s="56"/>
      <c r="C48" s="366"/>
      <c r="D48" s="56"/>
      <c r="E48" s="56"/>
      <c r="F48" s="56"/>
      <c r="G48" s="56"/>
      <c r="H48" s="185"/>
      <c r="I48" s="121"/>
      <c r="J48" s="121"/>
      <c r="K48" s="121"/>
      <c r="L48" s="121"/>
      <c r="M48" s="121"/>
      <c r="N48" s="121"/>
      <c r="O48" s="121"/>
      <c r="P48" s="121"/>
      <c r="Q48" s="121"/>
      <c r="R48" s="121"/>
      <c r="S48" s="121"/>
      <c r="T48" s="121"/>
      <c r="U48" s="186"/>
      <c r="V48" s="120"/>
      <c r="W48" s="120"/>
      <c r="X48" s="120"/>
      <c r="Y48" s="120"/>
      <c r="Z48" s="120"/>
      <c r="AA48" s="120"/>
      <c r="AB48" s="120"/>
      <c r="AC48" s="120"/>
      <c r="AD48" s="121"/>
      <c r="AE48" s="56"/>
    </row>
    <row r="49" spans="1:31" ht="13.5" hidden="1" customHeight="1" x14ac:dyDescent="0.3">
      <c r="A49" s="366"/>
      <c r="B49" s="56"/>
      <c r="C49" s="366"/>
      <c r="D49" s="56"/>
      <c r="E49" s="56"/>
      <c r="F49" s="56"/>
      <c r="G49" s="56"/>
      <c r="H49" s="185"/>
      <c r="I49" s="121"/>
      <c r="J49" s="121"/>
      <c r="K49" s="121"/>
      <c r="L49" s="121"/>
      <c r="M49" s="121"/>
      <c r="N49" s="121"/>
      <c r="O49" s="121"/>
      <c r="P49" s="121"/>
      <c r="Q49" s="121"/>
      <c r="R49" s="121"/>
      <c r="S49" s="121"/>
      <c r="T49" s="121"/>
      <c r="U49" s="186"/>
      <c r="V49" s="120"/>
      <c r="W49" s="120"/>
      <c r="X49" s="120"/>
      <c r="Y49" s="120"/>
      <c r="Z49" s="120"/>
      <c r="AA49" s="120"/>
      <c r="AB49" s="120"/>
      <c r="AC49" s="120"/>
      <c r="AD49" s="121"/>
      <c r="AE49" s="56"/>
    </row>
    <row r="50" spans="1:31" ht="13.5" hidden="1" customHeight="1" x14ac:dyDescent="0.3">
      <c r="A50" s="366"/>
      <c r="B50" s="56"/>
      <c r="C50" s="366"/>
      <c r="D50" s="56"/>
      <c r="E50" s="56"/>
      <c r="F50" s="56"/>
      <c r="G50" s="56"/>
      <c r="H50" s="185"/>
      <c r="I50" s="121"/>
      <c r="J50" s="121"/>
      <c r="K50" s="121"/>
      <c r="L50" s="121"/>
      <c r="M50" s="121"/>
      <c r="N50" s="121"/>
      <c r="O50" s="121"/>
      <c r="P50" s="121"/>
      <c r="Q50" s="121"/>
      <c r="R50" s="121"/>
      <c r="S50" s="121"/>
      <c r="T50" s="121"/>
      <c r="U50" s="186"/>
      <c r="V50" s="120"/>
      <c r="W50" s="120"/>
      <c r="X50" s="120"/>
      <c r="Y50" s="120"/>
      <c r="Z50" s="120"/>
      <c r="AA50" s="120"/>
      <c r="AB50" s="120"/>
      <c r="AC50" s="120"/>
      <c r="AD50" s="121"/>
      <c r="AE50" s="56"/>
    </row>
    <row r="51" spans="1:31" ht="13.5" hidden="1" customHeight="1" x14ac:dyDescent="0.3">
      <c r="A51" s="366"/>
      <c r="B51" s="56"/>
      <c r="C51" s="366"/>
      <c r="D51" s="56"/>
      <c r="E51" s="56"/>
      <c r="F51" s="56"/>
      <c r="G51" s="56"/>
      <c r="H51" s="185"/>
      <c r="I51" s="121"/>
      <c r="J51" s="121"/>
      <c r="K51" s="121"/>
      <c r="L51" s="121"/>
      <c r="M51" s="121"/>
      <c r="N51" s="121"/>
      <c r="O51" s="121"/>
      <c r="P51" s="121"/>
      <c r="Q51" s="121"/>
      <c r="R51" s="121"/>
      <c r="S51" s="121"/>
      <c r="T51" s="121"/>
      <c r="U51" s="186"/>
      <c r="V51" s="120"/>
      <c r="W51" s="120"/>
      <c r="X51" s="120"/>
      <c r="Y51" s="120"/>
      <c r="Z51" s="120"/>
      <c r="AA51" s="120"/>
      <c r="AB51" s="120"/>
      <c r="AC51" s="120"/>
      <c r="AD51" s="121"/>
      <c r="AE51" s="56"/>
    </row>
    <row r="52" spans="1:31" ht="13.5" hidden="1" customHeight="1" x14ac:dyDescent="0.3">
      <c r="A52" s="366"/>
      <c r="B52" s="56"/>
      <c r="C52" s="366"/>
      <c r="D52" s="56"/>
      <c r="E52" s="56"/>
      <c r="F52" s="56"/>
      <c r="G52" s="56"/>
      <c r="H52" s="185"/>
      <c r="I52" s="121"/>
      <c r="J52" s="121"/>
      <c r="K52" s="121"/>
      <c r="L52" s="121"/>
      <c r="M52" s="121"/>
      <c r="N52" s="121"/>
      <c r="O52" s="121"/>
      <c r="P52" s="121"/>
      <c r="Q52" s="121"/>
      <c r="R52" s="121"/>
      <c r="S52" s="121"/>
      <c r="T52" s="121"/>
      <c r="U52" s="186"/>
      <c r="V52" s="120"/>
      <c r="W52" s="120"/>
      <c r="X52" s="120"/>
      <c r="Y52" s="120"/>
      <c r="Z52" s="120"/>
      <c r="AA52" s="120"/>
      <c r="AB52" s="120"/>
      <c r="AC52" s="120"/>
      <c r="AD52" s="121"/>
      <c r="AE52" s="56"/>
    </row>
    <row r="53" spans="1:31" ht="13.5" hidden="1" customHeight="1" x14ac:dyDescent="0.3">
      <c r="A53" s="366"/>
      <c r="B53" s="56"/>
      <c r="C53" s="366"/>
      <c r="D53" s="56"/>
      <c r="E53" s="56"/>
      <c r="F53" s="56"/>
      <c r="G53" s="56"/>
      <c r="H53" s="185"/>
      <c r="I53" s="121"/>
      <c r="J53" s="121"/>
      <c r="K53" s="121"/>
      <c r="L53" s="121"/>
      <c r="M53" s="121"/>
      <c r="N53" s="121"/>
      <c r="O53" s="121"/>
      <c r="P53" s="121"/>
      <c r="Q53" s="121"/>
      <c r="R53" s="121"/>
      <c r="S53" s="121"/>
      <c r="T53" s="121"/>
      <c r="U53" s="186"/>
      <c r="V53" s="120"/>
      <c r="W53" s="120"/>
      <c r="X53" s="120"/>
      <c r="Y53" s="120"/>
      <c r="Z53" s="120"/>
      <c r="AA53" s="120"/>
      <c r="AB53" s="120"/>
      <c r="AC53" s="120"/>
      <c r="AD53" s="121"/>
      <c r="AE53" s="56"/>
    </row>
    <row r="54" spans="1:31" ht="13.5" hidden="1" customHeight="1" x14ac:dyDescent="0.3">
      <c r="A54" s="366"/>
      <c r="B54" s="56"/>
      <c r="C54" s="366"/>
      <c r="D54" s="56"/>
      <c r="E54" s="56"/>
      <c r="F54" s="56"/>
      <c r="G54" s="56"/>
      <c r="H54" s="185"/>
      <c r="I54" s="121"/>
      <c r="J54" s="121"/>
      <c r="K54" s="121"/>
      <c r="L54" s="121"/>
      <c r="M54" s="121"/>
      <c r="N54" s="121"/>
      <c r="O54" s="121"/>
      <c r="P54" s="121"/>
      <c r="Q54" s="121"/>
      <c r="R54" s="121"/>
      <c r="S54" s="121"/>
      <c r="T54" s="121"/>
      <c r="U54" s="186"/>
      <c r="V54" s="120"/>
      <c r="W54" s="120"/>
      <c r="X54" s="120"/>
      <c r="Y54" s="120"/>
      <c r="Z54" s="120"/>
      <c r="AA54" s="120"/>
      <c r="AB54" s="120"/>
      <c r="AC54" s="120"/>
      <c r="AD54" s="121"/>
      <c r="AE54" s="56"/>
    </row>
    <row r="55" spans="1:31" ht="13.5" hidden="1" customHeight="1" x14ac:dyDescent="0.3">
      <c r="A55" s="366"/>
      <c r="B55" s="56"/>
      <c r="C55" s="366"/>
      <c r="D55" s="56"/>
      <c r="E55" s="56"/>
      <c r="F55" s="56"/>
      <c r="G55" s="56"/>
      <c r="H55" s="185"/>
      <c r="I55" s="121"/>
      <c r="J55" s="121"/>
      <c r="K55" s="121"/>
      <c r="L55" s="121"/>
      <c r="M55" s="121"/>
      <c r="N55" s="121"/>
      <c r="O55" s="121"/>
      <c r="P55" s="121"/>
      <c r="Q55" s="121"/>
      <c r="R55" s="121"/>
      <c r="S55" s="121"/>
      <c r="T55" s="121"/>
      <c r="U55" s="186"/>
      <c r="V55" s="120"/>
      <c r="W55" s="120"/>
      <c r="X55" s="120"/>
      <c r="Y55" s="120"/>
      <c r="Z55" s="120"/>
      <c r="AA55" s="120"/>
      <c r="AB55" s="120"/>
      <c r="AC55" s="120"/>
      <c r="AD55" s="121"/>
      <c r="AE55" s="56"/>
    </row>
    <row r="56" spans="1:31" ht="13.5" hidden="1" customHeight="1" x14ac:dyDescent="0.3">
      <c r="A56" s="366"/>
      <c r="B56" s="56"/>
      <c r="C56" s="366"/>
      <c r="D56" s="56"/>
      <c r="E56" s="56"/>
      <c r="F56" s="56"/>
      <c r="G56" s="56"/>
      <c r="H56" s="185"/>
      <c r="I56" s="121"/>
      <c r="J56" s="121"/>
      <c r="K56" s="121"/>
      <c r="L56" s="121"/>
      <c r="M56" s="121"/>
      <c r="N56" s="121"/>
      <c r="O56" s="121"/>
      <c r="P56" s="121"/>
      <c r="Q56" s="121"/>
      <c r="R56" s="121"/>
      <c r="S56" s="121"/>
      <c r="T56" s="121"/>
      <c r="U56" s="186"/>
      <c r="V56" s="120"/>
      <c r="W56" s="120"/>
      <c r="X56" s="120"/>
      <c r="Y56" s="120"/>
      <c r="Z56" s="120"/>
      <c r="AA56" s="120"/>
      <c r="AB56" s="120"/>
      <c r="AC56" s="120"/>
      <c r="AD56" s="121"/>
      <c r="AE56" s="56"/>
    </row>
    <row r="57" spans="1:31" ht="13.5" hidden="1" customHeight="1" x14ac:dyDescent="0.3">
      <c r="A57" s="366"/>
      <c r="B57" s="56"/>
      <c r="C57" s="366"/>
      <c r="D57" s="56"/>
      <c r="E57" s="56"/>
      <c r="F57" s="56"/>
      <c r="G57" s="56"/>
      <c r="H57" s="185"/>
      <c r="I57" s="121"/>
      <c r="J57" s="121"/>
      <c r="K57" s="121"/>
      <c r="L57" s="121"/>
      <c r="M57" s="121"/>
      <c r="N57" s="121"/>
      <c r="O57" s="121"/>
      <c r="P57" s="121"/>
      <c r="Q57" s="121"/>
      <c r="R57" s="121"/>
      <c r="S57" s="121"/>
      <c r="T57" s="121"/>
      <c r="U57" s="186"/>
      <c r="V57" s="120"/>
      <c r="W57" s="120"/>
      <c r="X57" s="120"/>
      <c r="Y57" s="120"/>
      <c r="Z57" s="120"/>
      <c r="AA57" s="120"/>
      <c r="AB57" s="120"/>
      <c r="AC57" s="120"/>
      <c r="AD57" s="121"/>
      <c r="AE57" s="56"/>
    </row>
    <row r="58" spans="1:31" ht="13.5" hidden="1" customHeight="1" x14ac:dyDescent="0.3">
      <c r="A58" s="366"/>
      <c r="B58" s="56"/>
      <c r="C58" s="366"/>
      <c r="D58" s="56"/>
      <c r="E58" s="56"/>
      <c r="F58" s="56"/>
      <c r="G58" s="56"/>
      <c r="H58" s="185"/>
      <c r="I58" s="121"/>
      <c r="J58" s="121"/>
      <c r="K58" s="121"/>
      <c r="L58" s="121"/>
      <c r="M58" s="121"/>
      <c r="N58" s="121"/>
      <c r="O58" s="121"/>
      <c r="P58" s="121"/>
      <c r="Q58" s="121"/>
      <c r="R58" s="121"/>
      <c r="S58" s="121"/>
      <c r="T58" s="121"/>
      <c r="U58" s="186"/>
      <c r="V58" s="120"/>
      <c r="W58" s="120"/>
      <c r="X58" s="120"/>
      <c r="Y58" s="120"/>
      <c r="Z58" s="120"/>
      <c r="AA58" s="120"/>
      <c r="AB58" s="120"/>
      <c r="AC58" s="120"/>
      <c r="AD58" s="121"/>
      <c r="AE58" s="56"/>
    </row>
    <row r="59" spans="1:31" ht="13.5" hidden="1" customHeight="1" x14ac:dyDescent="0.3">
      <c r="A59" s="366"/>
      <c r="B59" s="56"/>
      <c r="C59" s="366"/>
      <c r="D59" s="56"/>
      <c r="E59" s="56"/>
      <c r="F59" s="56"/>
      <c r="G59" s="56"/>
      <c r="H59" s="185"/>
      <c r="I59" s="121"/>
      <c r="J59" s="121"/>
      <c r="K59" s="121"/>
      <c r="L59" s="121"/>
      <c r="M59" s="121"/>
      <c r="N59" s="121"/>
      <c r="O59" s="121"/>
      <c r="P59" s="121"/>
      <c r="Q59" s="121"/>
      <c r="R59" s="121"/>
      <c r="S59" s="121"/>
      <c r="T59" s="121"/>
      <c r="U59" s="186"/>
      <c r="V59" s="120"/>
      <c r="W59" s="120"/>
      <c r="X59" s="120"/>
      <c r="Y59" s="120"/>
      <c r="Z59" s="120"/>
      <c r="AA59" s="120"/>
      <c r="AB59" s="120"/>
      <c r="AC59" s="120"/>
      <c r="AD59" s="121"/>
      <c r="AE59" s="56"/>
    </row>
    <row r="60" spans="1:31" ht="13.5" hidden="1" customHeight="1" x14ac:dyDescent="0.3">
      <c r="A60" s="366"/>
      <c r="B60" s="56"/>
      <c r="C60" s="366"/>
      <c r="D60" s="56"/>
      <c r="E60" s="56"/>
      <c r="F60" s="56"/>
      <c r="G60" s="56"/>
      <c r="H60" s="185"/>
      <c r="I60" s="121"/>
      <c r="J60" s="121"/>
      <c r="K60" s="121"/>
      <c r="L60" s="121"/>
      <c r="M60" s="121"/>
      <c r="N60" s="121"/>
      <c r="O60" s="121"/>
      <c r="P60" s="121"/>
      <c r="Q60" s="121"/>
      <c r="R60" s="121"/>
      <c r="S60" s="121"/>
      <c r="T60" s="121"/>
      <c r="U60" s="186"/>
      <c r="V60" s="120"/>
      <c r="W60" s="120"/>
      <c r="X60" s="120"/>
      <c r="Y60" s="120"/>
      <c r="Z60" s="120"/>
      <c r="AA60" s="120"/>
      <c r="AB60" s="120"/>
      <c r="AC60" s="120"/>
      <c r="AD60" s="121"/>
      <c r="AE60" s="56"/>
    </row>
    <row r="61" spans="1:31" ht="13.5" hidden="1" customHeight="1" x14ac:dyDescent="0.3">
      <c r="A61" s="366"/>
      <c r="B61" s="56"/>
      <c r="C61" s="366"/>
      <c r="D61" s="56"/>
      <c r="E61" s="56"/>
      <c r="F61" s="56"/>
      <c r="G61" s="56"/>
      <c r="H61" s="185"/>
      <c r="I61" s="121"/>
      <c r="J61" s="121"/>
      <c r="K61" s="121"/>
      <c r="L61" s="121"/>
      <c r="M61" s="121"/>
      <c r="N61" s="121"/>
      <c r="O61" s="121"/>
      <c r="P61" s="121"/>
      <c r="Q61" s="121"/>
      <c r="R61" s="121"/>
      <c r="S61" s="121"/>
      <c r="T61" s="121"/>
      <c r="U61" s="186"/>
      <c r="V61" s="120"/>
      <c r="W61" s="120"/>
      <c r="X61" s="120"/>
      <c r="Y61" s="120"/>
      <c r="Z61" s="120"/>
      <c r="AA61" s="120"/>
      <c r="AB61" s="120"/>
      <c r="AC61" s="120"/>
      <c r="AD61" s="121"/>
      <c r="AE61" s="56"/>
    </row>
    <row r="62" spans="1:31" ht="13.5" hidden="1" customHeight="1" x14ac:dyDescent="0.3">
      <c r="A62" s="366"/>
      <c r="B62" s="56"/>
      <c r="C62" s="366"/>
      <c r="D62" s="56"/>
      <c r="E62" s="56"/>
      <c r="F62" s="56"/>
      <c r="G62" s="56"/>
      <c r="H62" s="185"/>
      <c r="I62" s="121"/>
      <c r="J62" s="121"/>
      <c r="K62" s="121"/>
      <c r="L62" s="121"/>
      <c r="M62" s="121"/>
      <c r="N62" s="121"/>
      <c r="O62" s="121"/>
      <c r="P62" s="121"/>
      <c r="Q62" s="121"/>
      <c r="R62" s="121"/>
      <c r="S62" s="121"/>
      <c r="T62" s="121"/>
      <c r="U62" s="186"/>
      <c r="V62" s="120"/>
      <c r="W62" s="120"/>
      <c r="X62" s="120"/>
      <c r="Y62" s="120"/>
      <c r="Z62" s="120"/>
      <c r="AA62" s="120"/>
      <c r="AB62" s="120"/>
      <c r="AC62" s="120"/>
      <c r="AD62" s="121"/>
      <c r="AE62" s="56"/>
    </row>
    <row r="63" spans="1:31" ht="13.5" hidden="1" customHeight="1" x14ac:dyDescent="0.3">
      <c r="A63" s="366"/>
      <c r="B63" s="56"/>
      <c r="C63" s="366"/>
      <c r="D63" s="56"/>
      <c r="E63" s="56"/>
      <c r="F63" s="56"/>
      <c r="G63" s="56"/>
      <c r="H63" s="185"/>
      <c r="I63" s="121"/>
      <c r="J63" s="121"/>
      <c r="K63" s="121"/>
      <c r="L63" s="121"/>
      <c r="M63" s="121"/>
      <c r="N63" s="121"/>
      <c r="O63" s="121"/>
      <c r="P63" s="121"/>
      <c r="Q63" s="121"/>
      <c r="R63" s="121"/>
      <c r="S63" s="121"/>
      <c r="T63" s="121"/>
      <c r="U63" s="186"/>
      <c r="V63" s="120"/>
      <c r="W63" s="120"/>
      <c r="X63" s="120"/>
      <c r="Y63" s="120"/>
      <c r="Z63" s="120"/>
      <c r="AA63" s="120"/>
      <c r="AB63" s="120"/>
      <c r="AC63" s="120"/>
      <c r="AD63" s="121"/>
      <c r="AE63" s="56"/>
    </row>
    <row r="64" spans="1:31" ht="13.5" hidden="1" customHeight="1" x14ac:dyDescent="0.3">
      <c r="A64" s="366"/>
      <c r="B64" s="56"/>
      <c r="C64" s="366"/>
      <c r="D64" s="56"/>
      <c r="E64" s="56"/>
      <c r="F64" s="56"/>
      <c r="G64" s="56"/>
      <c r="H64" s="185"/>
      <c r="I64" s="121"/>
      <c r="J64" s="121"/>
      <c r="K64" s="121"/>
      <c r="L64" s="121"/>
      <c r="M64" s="121"/>
      <c r="N64" s="121"/>
      <c r="O64" s="121"/>
      <c r="P64" s="121"/>
      <c r="Q64" s="121"/>
      <c r="R64" s="121"/>
      <c r="S64" s="121"/>
      <c r="T64" s="121"/>
      <c r="U64" s="186"/>
      <c r="V64" s="120"/>
      <c r="W64" s="120"/>
      <c r="X64" s="120"/>
      <c r="Y64" s="120"/>
      <c r="Z64" s="120"/>
      <c r="AA64" s="120"/>
      <c r="AB64" s="120"/>
      <c r="AC64" s="120"/>
      <c r="AD64" s="121"/>
      <c r="AE64" s="56"/>
    </row>
    <row r="65" spans="1:31" ht="13.5" hidden="1" customHeight="1" x14ac:dyDescent="0.3">
      <c r="A65" s="366"/>
      <c r="B65" s="56"/>
      <c r="C65" s="366"/>
      <c r="D65" s="56"/>
      <c r="E65" s="56"/>
      <c r="F65" s="56"/>
      <c r="G65" s="56"/>
      <c r="H65" s="185"/>
      <c r="I65" s="121"/>
      <c r="J65" s="121"/>
      <c r="K65" s="121"/>
      <c r="L65" s="121"/>
      <c r="M65" s="121"/>
      <c r="N65" s="121"/>
      <c r="O65" s="121"/>
      <c r="P65" s="121"/>
      <c r="Q65" s="121"/>
      <c r="R65" s="121"/>
      <c r="S65" s="121"/>
      <c r="T65" s="121"/>
      <c r="U65" s="186"/>
      <c r="V65" s="120"/>
      <c r="W65" s="120"/>
      <c r="X65" s="120"/>
      <c r="Y65" s="120"/>
      <c r="Z65" s="120"/>
      <c r="AA65" s="120"/>
      <c r="AB65" s="120"/>
      <c r="AC65" s="120"/>
      <c r="AD65" s="121"/>
      <c r="AE65" s="56"/>
    </row>
    <row r="66" spans="1:31" ht="13.5" hidden="1" customHeight="1" x14ac:dyDescent="0.3">
      <c r="A66" s="366"/>
      <c r="B66" s="56"/>
      <c r="C66" s="366"/>
      <c r="D66" s="56"/>
      <c r="E66" s="56"/>
      <c r="F66" s="56"/>
      <c r="G66" s="56"/>
      <c r="H66" s="185"/>
      <c r="I66" s="121"/>
      <c r="J66" s="121"/>
      <c r="K66" s="121"/>
      <c r="L66" s="121"/>
      <c r="M66" s="121"/>
      <c r="N66" s="121"/>
      <c r="O66" s="121"/>
      <c r="P66" s="121"/>
      <c r="Q66" s="121"/>
      <c r="R66" s="121"/>
      <c r="S66" s="121"/>
      <c r="T66" s="121"/>
      <c r="U66" s="186"/>
      <c r="V66" s="120"/>
      <c r="W66" s="120"/>
      <c r="X66" s="120"/>
      <c r="Y66" s="120"/>
      <c r="Z66" s="120"/>
      <c r="AA66" s="120"/>
      <c r="AB66" s="120"/>
      <c r="AC66" s="120"/>
      <c r="AD66" s="121"/>
      <c r="AE66" s="56"/>
    </row>
    <row r="67" spans="1:31" ht="13.5" hidden="1" customHeight="1" x14ac:dyDescent="0.3">
      <c r="A67" s="366"/>
      <c r="B67" s="56"/>
      <c r="C67" s="366"/>
      <c r="D67" s="56"/>
      <c r="E67" s="56"/>
      <c r="F67" s="56"/>
      <c r="G67" s="56"/>
      <c r="H67" s="185"/>
      <c r="I67" s="121"/>
      <c r="J67" s="121"/>
      <c r="K67" s="121"/>
      <c r="L67" s="121"/>
      <c r="M67" s="121"/>
      <c r="N67" s="121"/>
      <c r="O67" s="121"/>
      <c r="P67" s="121"/>
      <c r="Q67" s="121"/>
      <c r="R67" s="121"/>
      <c r="S67" s="121"/>
      <c r="T67" s="121"/>
      <c r="U67" s="186"/>
      <c r="V67" s="120"/>
      <c r="W67" s="120"/>
      <c r="X67" s="120"/>
      <c r="Y67" s="120"/>
      <c r="Z67" s="120"/>
      <c r="AA67" s="120"/>
      <c r="AB67" s="120"/>
      <c r="AC67" s="120"/>
      <c r="AD67" s="121"/>
      <c r="AE67" s="56"/>
    </row>
    <row r="68" spans="1:31" ht="13.5" hidden="1" customHeight="1" x14ac:dyDescent="0.3">
      <c r="A68" s="366"/>
      <c r="B68" s="56"/>
      <c r="C68" s="366"/>
      <c r="D68" s="56"/>
      <c r="E68" s="56"/>
      <c r="F68" s="56"/>
      <c r="G68" s="56"/>
      <c r="H68" s="185"/>
      <c r="I68" s="121"/>
      <c r="J68" s="121"/>
      <c r="K68" s="121"/>
      <c r="L68" s="121"/>
      <c r="M68" s="121"/>
      <c r="N68" s="121"/>
      <c r="O68" s="121"/>
      <c r="P68" s="121"/>
      <c r="Q68" s="121"/>
      <c r="R68" s="121"/>
      <c r="S68" s="121"/>
      <c r="T68" s="121"/>
      <c r="U68" s="186"/>
      <c r="V68" s="120"/>
      <c r="W68" s="120"/>
      <c r="X68" s="120"/>
      <c r="Y68" s="120"/>
      <c r="Z68" s="120"/>
      <c r="AA68" s="120"/>
      <c r="AB68" s="120"/>
      <c r="AC68" s="120"/>
      <c r="AD68" s="121"/>
      <c r="AE68" s="56"/>
    </row>
    <row r="69" spans="1:31" ht="13.5" hidden="1" customHeight="1" x14ac:dyDescent="0.3">
      <c r="A69" s="366"/>
      <c r="B69" s="56"/>
      <c r="C69" s="366"/>
      <c r="D69" s="56"/>
      <c r="E69" s="56"/>
      <c r="F69" s="56"/>
      <c r="G69" s="56"/>
      <c r="H69" s="185"/>
      <c r="I69" s="121"/>
      <c r="J69" s="121"/>
      <c r="K69" s="121"/>
      <c r="L69" s="121"/>
      <c r="M69" s="121"/>
      <c r="N69" s="121"/>
      <c r="O69" s="121"/>
      <c r="P69" s="121"/>
      <c r="Q69" s="121"/>
      <c r="R69" s="121"/>
      <c r="S69" s="121"/>
      <c r="T69" s="121"/>
      <c r="U69" s="186"/>
      <c r="V69" s="120"/>
      <c r="W69" s="120"/>
      <c r="X69" s="120"/>
      <c r="Y69" s="120"/>
      <c r="Z69" s="120"/>
      <c r="AA69" s="120"/>
      <c r="AB69" s="120"/>
      <c r="AC69" s="120"/>
      <c r="AD69" s="121"/>
      <c r="AE69" s="56"/>
    </row>
    <row r="70" spans="1:31" ht="13.5" hidden="1" customHeight="1" x14ac:dyDescent="0.3">
      <c r="A70" s="366"/>
      <c r="B70" s="56"/>
      <c r="C70" s="366"/>
      <c r="D70" s="56"/>
      <c r="E70" s="56"/>
      <c r="F70" s="56"/>
      <c r="G70" s="56"/>
      <c r="H70" s="185"/>
      <c r="I70" s="121"/>
      <c r="J70" s="121"/>
      <c r="K70" s="121"/>
      <c r="L70" s="121"/>
      <c r="M70" s="121"/>
      <c r="N70" s="121"/>
      <c r="O70" s="121"/>
      <c r="P70" s="121"/>
      <c r="Q70" s="121"/>
      <c r="R70" s="121"/>
      <c r="S70" s="121"/>
      <c r="T70" s="121"/>
      <c r="U70" s="186"/>
      <c r="V70" s="120"/>
      <c r="W70" s="120"/>
      <c r="X70" s="120"/>
      <c r="Y70" s="120"/>
      <c r="Z70" s="120"/>
      <c r="AA70" s="120"/>
      <c r="AB70" s="120"/>
      <c r="AC70" s="120"/>
      <c r="AD70" s="121"/>
      <c r="AE70" s="56"/>
    </row>
    <row r="71" spans="1:31" ht="13.5" hidden="1" customHeight="1" x14ac:dyDescent="0.3">
      <c r="A71" s="366"/>
      <c r="B71" s="56"/>
      <c r="C71" s="366"/>
      <c r="D71" s="56"/>
      <c r="E71" s="56"/>
      <c r="F71" s="56"/>
      <c r="G71" s="56"/>
      <c r="H71" s="185"/>
      <c r="I71" s="121"/>
      <c r="J71" s="121"/>
      <c r="K71" s="121"/>
      <c r="L71" s="121"/>
      <c r="M71" s="121"/>
      <c r="N71" s="121"/>
      <c r="O71" s="121"/>
      <c r="P71" s="121"/>
      <c r="Q71" s="121"/>
      <c r="R71" s="121"/>
      <c r="S71" s="121"/>
      <c r="T71" s="121"/>
      <c r="U71" s="186"/>
      <c r="V71" s="120"/>
      <c r="W71" s="120"/>
      <c r="X71" s="120"/>
      <c r="Y71" s="120"/>
      <c r="Z71" s="120"/>
      <c r="AA71" s="120"/>
      <c r="AB71" s="120"/>
      <c r="AC71" s="120"/>
      <c r="AD71" s="121"/>
      <c r="AE71" s="56"/>
    </row>
    <row r="72" spans="1:31" ht="13.5" hidden="1" customHeight="1" x14ac:dyDescent="0.3">
      <c r="A72" s="366"/>
      <c r="B72" s="56"/>
      <c r="C72" s="366"/>
      <c r="D72" s="56"/>
      <c r="E72" s="56"/>
      <c r="F72" s="56"/>
      <c r="G72" s="56"/>
      <c r="H72" s="185"/>
      <c r="I72" s="121"/>
      <c r="J72" s="121"/>
      <c r="K72" s="121"/>
      <c r="L72" s="121"/>
      <c r="M72" s="121"/>
      <c r="N72" s="121"/>
      <c r="O72" s="121"/>
      <c r="P72" s="121"/>
      <c r="Q72" s="121"/>
      <c r="R72" s="121"/>
      <c r="S72" s="121"/>
      <c r="T72" s="121"/>
      <c r="U72" s="186"/>
      <c r="V72" s="120"/>
      <c r="W72" s="120"/>
      <c r="X72" s="120"/>
      <c r="Y72" s="120"/>
      <c r="Z72" s="120"/>
      <c r="AA72" s="120"/>
      <c r="AB72" s="120"/>
      <c r="AC72" s="120"/>
      <c r="AD72" s="121"/>
      <c r="AE72" s="56"/>
    </row>
    <row r="73" spans="1:31" ht="13.5" hidden="1" customHeight="1" x14ac:dyDescent="0.3">
      <c r="A73" s="366"/>
      <c r="B73" s="56"/>
      <c r="C73" s="366"/>
      <c r="D73" s="56"/>
      <c r="E73" s="56"/>
      <c r="F73" s="56"/>
      <c r="G73" s="56"/>
      <c r="H73" s="185"/>
      <c r="I73" s="121"/>
      <c r="J73" s="121"/>
      <c r="K73" s="121"/>
      <c r="L73" s="121"/>
      <c r="M73" s="121"/>
      <c r="N73" s="121"/>
      <c r="O73" s="121"/>
      <c r="P73" s="121"/>
      <c r="Q73" s="121"/>
      <c r="R73" s="121"/>
      <c r="S73" s="121"/>
      <c r="T73" s="121"/>
      <c r="U73" s="186"/>
      <c r="V73" s="120"/>
      <c r="W73" s="120"/>
      <c r="X73" s="120"/>
      <c r="Y73" s="120"/>
      <c r="Z73" s="120"/>
      <c r="AA73" s="120"/>
      <c r="AB73" s="120"/>
      <c r="AC73" s="120"/>
      <c r="AD73" s="121"/>
      <c r="AE73" s="56"/>
    </row>
    <row r="74" spans="1:31" ht="13.5" hidden="1" customHeight="1" x14ac:dyDescent="0.3">
      <c r="A74" s="366"/>
      <c r="B74" s="56"/>
      <c r="C74" s="366"/>
      <c r="D74" s="56"/>
      <c r="E74" s="56"/>
      <c r="F74" s="56"/>
      <c r="G74" s="56"/>
      <c r="H74" s="185"/>
      <c r="I74" s="121"/>
      <c r="J74" s="121"/>
      <c r="K74" s="121"/>
      <c r="L74" s="121"/>
      <c r="M74" s="121"/>
      <c r="N74" s="121"/>
      <c r="O74" s="121"/>
      <c r="P74" s="121"/>
      <c r="Q74" s="121"/>
      <c r="R74" s="121"/>
      <c r="S74" s="121"/>
      <c r="T74" s="121"/>
      <c r="U74" s="186"/>
      <c r="V74" s="120"/>
      <c r="W74" s="120"/>
      <c r="X74" s="120"/>
      <c r="Y74" s="120"/>
      <c r="Z74" s="120"/>
      <c r="AA74" s="120"/>
      <c r="AB74" s="120"/>
      <c r="AC74" s="120"/>
      <c r="AD74" s="121"/>
      <c r="AE74" s="56"/>
    </row>
    <row r="75" spans="1:31" ht="13.5" hidden="1" customHeight="1" x14ac:dyDescent="0.3">
      <c r="A75" s="366"/>
      <c r="B75" s="56"/>
      <c r="C75" s="366"/>
      <c r="D75" s="56"/>
      <c r="E75" s="56"/>
      <c r="F75" s="56"/>
      <c r="G75" s="56"/>
      <c r="H75" s="185"/>
      <c r="I75" s="121"/>
      <c r="J75" s="121"/>
      <c r="K75" s="121"/>
      <c r="L75" s="121"/>
      <c r="M75" s="121"/>
      <c r="N75" s="121"/>
      <c r="O75" s="121"/>
      <c r="P75" s="121"/>
      <c r="Q75" s="121"/>
      <c r="R75" s="121"/>
      <c r="S75" s="121"/>
      <c r="T75" s="121"/>
      <c r="U75" s="186"/>
      <c r="V75" s="120"/>
      <c r="W75" s="120"/>
      <c r="X75" s="120"/>
      <c r="Y75" s="120"/>
      <c r="Z75" s="120"/>
      <c r="AA75" s="120"/>
      <c r="AB75" s="120"/>
      <c r="AC75" s="120"/>
      <c r="AD75" s="121"/>
      <c r="AE75" s="56"/>
    </row>
    <row r="76" spans="1:31" ht="13.5" hidden="1" customHeight="1" x14ac:dyDescent="0.3">
      <c r="A76" s="366"/>
      <c r="B76" s="56"/>
      <c r="C76" s="366"/>
      <c r="D76" s="56"/>
      <c r="E76" s="56"/>
      <c r="F76" s="56"/>
      <c r="G76" s="56"/>
      <c r="H76" s="185"/>
      <c r="I76" s="121"/>
      <c r="J76" s="121"/>
      <c r="K76" s="121"/>
      <c r="L76" s="121"/>
      <c r="M76" s="121"/>
      <c r="N76" s="121"/>
      <c r="O76" s="121"/>
      <c r="P76" s="121"/>
      <c r="Q76" s="121"/>
      <c r="R76" s="121"/>
      <c r="S76" s="121"/>
      <c r="T76" s="121"/>
      <c r="U76" s="186"/>
      <c r="V76" s="120"/>
      <c r="W76" s="120"/>
      <c r="X76" s="120"/>
      <c r="Y76" s="120"/>
      <c r="Z76" s="120"/>
      <c r="AA76" s="120"/>
      <c r="AB76" s="120"/>
      <c r="AC76" s="120"/>
      <c r="AD76" s="121"/>
      <c r="AE76" s="56"/>
    </row>
    <row r="77" spans="1:31" ht="13.5" hidden="1" customHeight="1" x14ac:dyDescent="0.3">
      <c r="A77" s="366"/>
      <c r="B77" s="56"/>
      <c r="C77" s="366"/>
      <c r="D77" s="56"/>
      <c r="E77" s="56"/>
      <c r="F77" s="56"/>
      <c r="G77" s="56"/>
      <c r="H77" s="185"/>
      <c r="I77" s="121"/>
      <c r="J77" s="121"/>
      <c r="K77" s="121"/>
      <c r="L77" s="121"/>
      <c r="M77" s="121"/>
      <c r="N77" s="121"/>
      <c r="O77" s="121"/>
      <c r="P77" s="121"/>
      <c r="Q77" s="121"/>
      <c r="R77" s="121"/>
      <c r="S77" s="121"/>
      <c r="T77" s="121"/>
      <c r="U77" s="186"/>
      <c r="V77" s="120"/>
      <c r="W77" s="120"/>
      <c r="X77" s="120"/>
      <c r="Y77" s="120"/>
      <c r="Z77" s="120"/>
      <c r="AA77" s="120"/>
      <c r="AB77" s="120"/>
      <c r="AC77" s="120"/>
      <c r="AD77" s="121"/>
      <c r="AE77" s="56"/>
    </row>
    <row r="78" spans="1:31" ht="13.5" hidden="1" customHeight="1" x14ac:dyDescent="0.3">
      <c r="A78" s="366"/>
      <c r="B78" s="56"/>
      <c r="C78" s="366"/>
      <c r="D78" s="56"/>
      <c r="E78" s="56"/>
      <c r="F78" s="56"/>
      <c r="G78" s="56"/>
      <c r="H78" s="185"/>
      <c r="I78" s="121"/>
      <c r="J78" s="121"/>
      <c r="K78" s="121"/>
      <c r="L78" s="121"/>
      <c r="M78" s="121"/>
      <c r="N78" s="121"/>
      <c r="O78" s="121"/>
      <c r="P78" s="121"/>
      <c r="Q78" s="121"/>
      <c r="R78" s="121"/>
      <c r="S78" s="121"/>
      <c r="T78" s="121"/>
      <c r="U78" s="186"/>
      <c r="V78" s="120"/>
      <c r="W78" s="120"/>
      <c r="X78" s="120"/>
      <c r="Y78" s="120"/>
      <c r="Z78" s="120"/>
      <c r="AA78" s="120"/>
      <c r="AB78" s="120"/>
      <c r="AC78" s="120"/>
      <c r="AD78" s="121"/>
      <c r="AE78" s="56"/>
    </row>
    <row r="79" spans="1:31" ht="13.5" hidden="1" customHeight="1" x14ac:dyDescent="0.3">
      <c r="A79" s="366"/>
      <c r="B79" s="56"/>
      <c r="C79" s="366"/>
      <c r="D79" s="56"/>
      <c r="E79" s="56"/>
      <c r="F79" s="56"/>
      <c r="G79" s="56"/>
      <c r="H79" s="185"/>
      <c r="I79" s="121"/>
      <c r="J79" s="121"/>
      <c r="K79" s="121"/>
      <c r="L79" s="121"/>
      <c r="M79" s="121"/>
      <c r="N79" s="121"/>
      <c r="O79" s="121"/>
      <c r="P79" s="121"/>
      <c r="Q79" s="121"/>
      <c r="R79" s="121"/>
      <c r="S79" s="121"/>
      <c r="T79" s="121"/>
      <c r="U79" s="186"/>
      <c r="V79" s="120"/>
      <c r="W79" s="120"/>
      <c r="X79" s="120"/>
      <c r="Y79" s="120"/>
      <c r="Z79" s="120"/>
      <c r="AA79" s="120"/>
      <c r="AB79" s="120"/>
      <c r="AC79" s="120"/>
      <c r="AD79" s="121"/>
      <c r="AE79" s="56"/>
    </row>
    <row r="80" spans="1:31" ht="13.5" hidden="1" customHeight="1" x14ac:dyDescent="0.3">
      <c r="A80" s="366"/>
      <c r="B80" s="56"/>
      <c r="C80" s="366"/>
      <c r="D80" s="56"/>
      <c r="E80" s="56"/>
      <c r="F80" s="56"/>
      <c r="G80" s="56"/>
      <c r="H80" s="185"/>
      <c r="I80" s="121"/>
      <c r="J80" s="121"/>
      <c r="K80" s="121"/>
      <c r="L80" s="121"/>
      <c r="M80" s="121"/>
      <c r="N80" s="121"/>
      <c r="O80" s="121"/>
      <c r="P80" s="121"/>
      <c r="Q80" s="121"/>
      <c r="R80" s="121"/>
      <c r="S80" s="121"/>
      <c r="T80" s="121"/>
      <c r="U80" s="186"/>
      <c r="V80" s="120"/>
      <c r="W80" s="120"/>
      <c r="X80" s="120"/>
      <c r="Y80" s="120"/>
      <c r="Z80" s="120"/>
      <c r="AA80" s="120"/>
      <c r="AB80" s="120"/>
      <c r="AC80" s="120"/>
      <c r="AD80" s="121"/>
      <c r="AE80" s="56"/>
    </row>
    <row r="81" spans="1:31" ht="13.5" hidden="1" customHeight="1" x14ac:dyDescent="0.3">
      <c r="A81" s="366"/>
      <c r="B81" s="56"/>
      <c r="C81" s="366"/>
      <c r="D81" s="56"/>
      <c r="E81" s="56"/>
      <c r="F81" s="56"/>
      <c r="G81" s="56"/>
      <c r="H81" s="185"/>
      <c r="I81" s="121"/>
      <c r="J81" s="121"/>
      <c r="K81" s="121"/>
      <c r="L81" s="121"/>
      <c r="M81" s="121"/>
      <c r="N81" s="121"/>
      <c r="O81" s="121"/>
      <c r="P81" s="121"/>
      <c r="Q81" s="121"/>
      <c r="R81" s="121"/>
      <c r="S81" s="121"/>
      <c r="T81" s="121"/>
      <c r="U81" s="186"/>
      <c r="V81" s="120"/>
      <c r="W81" s="120"/>
      <c r="X81" s="120"/>
      <c r="Y81" s="120"/>
      <c r="Z81" s="120"/>
      <c r="AA81" s="120"/>
      <c r="AB81" s="120"/>
      <c r="AC81" s="120"/>
      <c r="AD81" s="121"/>
      <c r="AE81" s="56"/>
    </row>
    <row r="82" spans="1:31" ht="13.5" hidden="1" customHeight="1" x14ac:dyDescent="0.3">
      <c r="A82" s="366"/>
      <c r="B82" s="56"/>
      <c r="C82" s="366"/>
      <c r="D82" s="56"/>
      <c r="E82" s="56"/>
      <c r="F82" s="56"/>
      <c r="G82" s="56"/>
      <c r="H82" s="185"/>
      <c r="I82" s="121"/>
      <c r="J82" s="121"/>
      <c r="K82" s="121"/>
      <c r="L82" s="121"/>
      <c r="M82" s="121"/>
      <c r="N82" s="121"/>
      <c r="O82" s="121"/>
      <c r="P82" s="121"/>
      <c r="Q82" s="121"/>
      <c r="R82" s="121"/>
      <c r="S82" s="121"/>
      <c r="T82" s="121"/>
      <c r="U82" s="186"/>
      <c r="V82" s="120"/>
      <c r="W82" s="120"/>
      <c r="X82" s="120"/>
      <c r="Y82" s="120"/>
      <c r="Z82" s="120"/>
      <c r="AA82" s="120"/>
      <c r="AB82" s="120"/>
      <c r="AC82" s="120"/>
      <c r="AD82" s="121"/>
      <c r="AE82" s="56"/>
    </row>
    <row r="83" spans="1:31" ht="13.5" hidden="1" customHeight="1" x14ac:dyDescent="0.3">
      <c r="A83" s="366"/>
      <c r="B83" s="56"/>
      <c r="C83" s="366"/>
      <c r="D83" s="56"/>
      <c r="E83" s="56"/>
      <c r="F83" s="56"/>
      <c r="G83" s="56"/>
      <c r="H83" s="185"/>
      <c r="I83" s="121"/>
      <c r="J83" s="121"/>
      <c r="K83" s="121"/>
      <c r="L83" s="121"/>
      <c r="M83" s="121"/>
      <c r="N83" s="121"/>
      <c r="O83" s="121"/>
      <c r="P83" s="121"/>
      <c r="Q83" s="121"/>
      <c r="R83" s="121"/>
      <c r="S83" s="121"/>
      <c r="T83" s="121"/>
      <c r="U83" s="186"/>
      <c r="V83" s="120"/>
      <c r="W83" s="120"/>
      <c r="X83" s="120"/>
      <c r="Y83" s="120"/>
      <c r="Z83" s="120"/>
      <c r="AA83" s="120"/>
      <c r="AB83" s="120"/>
      <c r="AC83" s="120"/>
      <c r="AD83" s="121"/>
      <c r="AE83" s="56"/>
    </row>
    <row r="84" spans="1:31" ht="13.5" hidden="1" customHeight="1" x14ac:dyDescent="0.3">
      <c r="A84" s="366"/>
      <c r="B84" s="56"/>
      <c r="C84" s="366"/>
      <c r="D84" s="56"/>
      <c r="E84" s="56"/>
      <c r="F84" s="56"/>
      <c r="G84" s="56"/>
      <c r="H84" s="185"/>
      <c r="I84" s="121"/>
      <c r="J84" s="121"/>
      <c r="K84" s="121"/>
      <c r="L84" s="121"/>
      <c r="M84" s="121"/>
      <c r="N84" s="121"/>
      <c r="O84" s="121"/>
      <c r="P84" s="121"/>
      <c r="Q84" s="121"/>
      <c r="R84" s="121"/>
      <c r="S84" s="121"/>
      <c r="T84" s="121"/>
      <c r="U84" s="186"/>
      <c r="V84" s="120"/>
      <c r="W84" s="120"/>
      <c r="X84" s="120"/>
      <c r="Y84" s="120"/>
      <c r="Z84" s="120"/>
      <c r="AA84" s="120"/>
      <c r="AB84" s="120"/>
      <c r="AC84" s="120"/>
      <c r="AD84" s="121"/>
      <c r="AE84" s="56"/>
    </row>
    <row r="85" spans="1:31" ht="13.5" hidden="1" customHeight="1" x14ac:dyDescent="0.3">
      <c r="A85" s="366"/>
      <c r="B85" s="56"/>
      <c r="C85" s="366"/>
      <c r="D85" s="56"/>
      <c r="E85" s="56"/>
      <c r="F85" s="56"/>
      <c r="G85" s="56"/>
      <c r="H85" s="185"/>
      <c r="I85" s="121"/>
      <c r="J85" s="121"/>
      <c r="K85" s="121"/>
      <c r="L85" s="121"/>
      <c r="M85" s="121"/>
      <c r="N85" s="121"/>
      <c r="O85" s="121"/>
      <c r="P85" s="121"/>
      <c r="Q85" s="121"/>
      <c r="R85" s="121"/>
      <c r="S85" s="121"/>
      <c r="T85" s="121"/>
      <c r="U85" s="186"/>
      <c r="V85" s="120"/>
      <c r="W85" s="120"/>
      <c r="X85" s="120"/>
      <c r="Y85" s="120"/>
      <c r="Z85" s="120"/>
      <c r="AA85" s="120"/>
      <c r="AB85" s="120"/>
      <c r="AC85" s="120"/>
      <c r="AD85" s="121"/>
      <c r="AE85" s="56"/>
    </row>
    <row r="86" spans="1:31" ht="13.5" hidden="1" customHeight="1" x14ac:dyDescent="0.3">
      <c r="A86" s="366"/>
      <c r="B86" s="56"/>
      <c r="C86" s="366"/>
      <c r="D86" s="56"/>
      <c r="E86" s="56"/>
      <c r="F86" s="56"/>
      <c r="G86" s="56"/>
      <c r="H86" s="185"/>
      <c r="I86" s="121"/>
      <c r="J86" s="121"/>
      <c r="K86" s="121"/>
      <c r="L86" s="121"/>
      <c r="M86" s="121"/>
      <c r="N86" s="121"/>
      <c r="O86" s="121"/>
      <c r="P86" s="121"/>
      <c r="Q86" s="121"/>
      <c r="R86" s="121"/>
      <c r="S86" s="121"/>
      <c r="T86" s="121"/>
      <c r="U86" s="186"/>
      <c r="V86" s="120"/>
      <c r="W86" s="120"/>
      <c r="X86" s="120"/>
      <c r="Y86" s="120"/>
      <c r="Z86" s="120"/>
      <c r="AA86" s="120"/>
      <c r="AB86" s="120"/>
      <c r="AC86" s="120"/>
      <c r="AD86" s="121"/>
      <c r="AE86" s="56"/>
    </row>
    <row r="87" spans="1:31" ht="13.5" hidden="1" customHeight="1" x14ac:dyDescent="0.3">
      <c r="A87" s="366"/>
      <c r="B87" s="56"/>
      <c r="C87" s="366"/>
      <c r="D87" s="56"/>
      <c r="E87" s="56"/>
      <c r="F87" s="56"/>
      <c r="G87" s="56"/>
      <c r="H87" s="185"/>
      <c r="I87" s="121"/>
      <c r="J87" s="121"/>
      <c r="K87" s="121"/>
      <c r="L87" s="121"/>
      <c r="M87" s="121"/>
      <c r="N87" s="121"/>
      <c r="O87" s="121"/>
      <c r="P87" s="121"/>
      <c r="Q87" s="121"/>
      <c r="R87" s="121"/>
      <c r="S87" s="121"/>
      <c r="T87" s="121"/>
      <c r="U87" s="186"/>
      <c r="V87" s="120"/>
      <c r="W87" s="120"/>
      <c r="X87" s="120"/>
      <c r="Y87" s="120"/>
      <c r="Z87" s="120"/>
      <c r="AA87" s="120"/>
      <c r="AB87" s="120"/>
      <c r="AC87" s="120"/>
      <c r="AD87" s="121"/>
      <c r="AE87" s="56"/>
    </row>
    <row r="88" spans="1:31" ht="13.5" hidden="1" customHeight="1" x14ac:dyDescent="0.3">
      <c r="A88" s="366"/>
      <c r="B88" s="56"/>
      <c r="C88" s="366"/>
      <c r="D88" s="56"/>
      <c r="E88" s="56"/>
      <c r="F88" s="56"/>
      <c r="G88" s="56"/>
      <c r="H88" s="185"/>
      <c r="I88" s="121"/>
      <c r="J88" s="121"/>
      <c r="K88" s="121"/>
      <c r="L88" s="121"/>
      <c r="M88" s="121"/>
      <c r="N88" s="121"/>
      <c r="O88" s="121"/>
      <c r="P88" s="121"/>
      <c r="Q88" s="121"/>
      <c r="R88" s="121"/>
      <c r="S88" s="121"/>
      <c r="T88" s="121"/>
      <c r="U88" s="186"/>
      <c r="V88" s="120"/>
      <c r="W88" s="120"/>
      <c r="X88" s="120"/>
      <c r="Y88" s="120"/>
      <c r="Z88" s="120"/>
      <c r="AA88" s="120"/>
      <c r="AB88" s="120"/>
      <c r="AC88" s="120"/>
      <c r="AD88" s="121"/>
      <c r="AE88" s="56"/>
    </row>
    <row r="89" spans="1:31" ht="13.5" hidden="1" customHeight="1" x14ac:dyDescent="0.3">
      <c r="A89" s="366"/>
      <c r="B89" s="56"/>
      <c r="C89" s="366"/>
      <c r="D89" s="56"/>
      <c r="E89" s="56"/>
      <c r="F89" s="56"/>
      <c r="G89" s="56"/>
      <c r="H89" s="185"/>
      <c r="I89" s="121"/>
      <c r="J89" s="121"/>
      <c r="K89" s="121"/>
      <c r="L89" s="121"/>
      <c r="M89" s="121"/>
      <c r="N89" s="121"/>
      <c r="O89" s="121"/>
      <c r="P89" s="121"/>
      <c r="Q89" s="121"/>
      <c r="R89" s="121"/>
      <c r="S89" s="121"/>
      <c r="T89" s="121"/>
      <c r="U89" s="186"/>
      <c r="V89" s="120"/>
      <c r="W89" s="120"/>
      <c r="X89" s="120"/>
      <c r="Y89" s="120"/>
      <c r="Z89" s="120"/>
      <c r="AA89" s="120"/>
      <c r="AB89" s="120"/>
      <c r="AC89" s="120"/>
      <c r="AD89" s="121"/>
      <c r="AE89" s="56"/>
    </row>
    <row r="90" spans="1:31" ht="13.5" hidden="1" customHeight="1" x14ac:dyDescent="0.3">
      <c r="A90" s="366"/>
      <c r="B90" s="56"/>
      <c r="C90" s="366"/>
      <c r="D90" s="56"/>
      <c r="E90" s="56"/>
      <c r="F90" s="56"/>
      <c r="G90" s="56"/>
      <c r="H90" s="185"/>
      <c r="I90" s="121"/>
      <c r="J90" s="121"/>
      <c r="K90" s="121"/>
      <c r="L90" s="121"/>
      <c r="M90" s="121"/>
      <c r="N90" s="121"/>
      <c r="O90" s="121"/>
      <c r="P90" s="121"/>
      <c r="Q90" s="121"/>
      <c r="R90" s="121"/>
      <c r="S90" s="121"/>
      <c r="T90" s="121"/>
      <c r="U90" s="186"/>
      <c r="V90" s="120"/>
      <c r="W90" s="120"/>
      <c r="X90" s="120"/>
      <c r="Y90" s="120"/>
      <c r="Z90" s="120"/>
      <c r="AA90" s="120"/>
      <c r="AB90" s="120"/>
      <c r="AC90" s="120"/>
      <c r="AD90" s="121"/>
      <c r="AE90" s="56"/>
    </row>
    <row r="91" spans="1:31" ht="13.5" hidden="1" customHeight="1" x14ac:dyDescent="0.3">
      <c r="A91" s="366"/>
      <c r="B91" s="56"/>
      <c r="C91" s="366"/>
      <c r="D91" s="56"/>
      <c r="E91" s="56"/>
      <c r="F91" s="56"/>
      <c r="G91" s="56"/>
      <c r="H91" s="185"/>
      <c r="I91" s="121"/>
      <c r="J91" s="121"/>
      <c r="K91" s="121"/>
      <c r="L91" s="121"/>
      <c r="M91" s="121"/>
      <c r="N91" s="121"/>
      <c r="O91" s="121"/>
      <c r="P91" s="121"/>
      <c r="Q91" s="121"/>
      <c r="R91" s="121"/>
      <c r="S91" s="121"/>
      <c r="T91" s="121"/>
      <c r="U91" s="186"/>
      <c r="V91" s="120"/>
      <c r="W91" s="120"/>
      <c r="X91" s="120"/>
      <c r="Y91" s="120"/>
      <c r="Z91" s="120"/>
      <c r="AA91" s="120"/>
      <c r="AB91" s="120"/>
      <c r="AC91" s="120"/>
      <c r="AD91" s="121"/>
      <c r="AE91" s="56"/>
    </row>
    <row r="92" spans="1:31" ht="13.5" hidden="1" customHeight="1" x14ac:dyDescent="0.3">
      <c r="A92" s="366"/>
      <c r="B92" s="56"/>
      <c r="C92" s="366"/>
      <c r="D92" s="56"/>
      <c r="E92" s="56"/>
      <c r="F92" s="56"/>
      <c r="G92" s="56"/>
      <c r="H92" s="185"/>
      <c r="I92" s="121"/>
      <c r="J92" s="121"/>
      <c r="K92" s="121"/>
      <c r="L92" s="121"/>
      <c r="M92" s="121"/>
      <c r="N92" s="121"/>
      <c r="O92" s="121"/>
      <c r="P92" s="121"/>
      <c r="Q92" s="121"/>
      <c r="R92" s="121"/>
      <c r="S92" s="121"/>
      <c r="T92" s="121"/>
      <c r="U92" s="186"/>
      <c r="V92" s="120"/>
      <c r="W92" s="120"/>
      <c r="X92" s="120"/>
      <c r="Y92" s="120"/>
      <c r="Z92" s="120"/>
      <c r="AA92" s="120"/>
      <c r="AB92" s="120"/>
      <c r="AC92" s="120"/>
      <c r="AD92" s="121"/>
      <c r="AE92" s="56"/>
    </row>
    <row r="93" spans="1:31" ht="13.5" hidden="1" customHeight="1" x14ac:dyDescent="0.3">
      <c r="A93" s="366"/>
      <c r="B93" s="56"/>
      <c r="C93" s="366"/>
      <c r="D93" s="56"/>
      <c r="E93" s="56"/>
      <c r="F93" s="56"/>
      <c r="G93" s="56"/>
      <c r="H93" s="185"/>
      <c r="I93" s="121"/>
      <c r="J93" s="121"/>
      <c r="K93" s="121"/>
      <c r="L93" s="121"/>
      <c r="M93" s="121"/>
      <c r="N93" s="121"/>
      <c r="O93" s="121"/>
      <c r="P93" s="121"/>
      <c r="Q93" s="121"/>
      <c r="R93" s="121"/>
      <c r="S93" s="121"/>
      <c r="T93" s="121"/>
      <c r="U93" s="186"/>
      <c r="V93" s="120"/>
      <c r="W93" s="120"/>
      <c r="X93" s="120"/>
      <c r="Y93" s="120"/>
      <c r="Z93" s="120"/>
      <c r="AA93" s="120"/>
      <c r="AB93" s="120"/>
      <c r="AC93" s="120"/>
      <c r="AD93" s="121"/>
      <c r="AE93" s="56"/>
    </row>
    <row r="94" spans="1:31" ht="13.5" hidden="1" customHeight="1" x14ac:dyDescent="0.3">
      <c r="A94" s="366"/>
      <c r="B94" s="56"/>
      <c r="C94" s="366"/>
      <c r="D94" s="56"/>
      <c r="E94" s="56"/>
      <c r="F94" s="56"/>
      <c r="G94" s="56"/>
      <c r="H94" s="185"/>
      <c r="I94" s="121"/>
      <c r="J94" s="121"/>
      <c r="K94" s="121"/>
      <c r="L94" s="121"/>
      <c r="M94" s="121"/>
      <c r="N94" s="121"/>
      <c r="O94" s="121"/>
      <c r="P94" s="121"/>
      <c r="Q94" s="121"/>
      <c r="R94" s="121"/>
      <c r="S94" s="121"/>
      <c r="T94" s="121"/>
      <c r="U94" s="186"/>
      <c r="V94" s="120"/>
      <c r="W94" s="120"/>
      <c r="X94" s="120"/>
      <c r="Y94" s="120"/>
      <c r="Z94" s="120"/>
      <c r="AA94" s="120"/>
      <c r="AB94" s="120"/>
      <c r="AC94" s="120"/>
      <c r="AD94" s="121"/>
      <c r="AE94" s="56"/>
    </row>
    <row r="95" spans="1:31" ht="13.5" hidden="1" customHeight="1" x14ac:dyDescent="0.3">
      <c r="A95" s="366"/>
      <c r="B95" s="56"/>
      <c r="C95" s="366"/>
      <c r="D95" s="56"/>
      <c r="E95" s="56"/>
      <c r="F95" s="56"/>
      <c r="G95" s="56"/>
      <c r="H95" s="185"/>
      <c r="I95" s="121"/>
      <c r="J95" s="121"/>
      <c r="K95" s="121"/>
      <c r="L95" s="121"/>
      <c r="M95" s="121"/>
      <c r="N95" s="121"/>
      <c r="O95" s="121"/>
      <c r="P95" s="121"/>
      <c r="Q95" s="121"/>
      <c r="R95" s="121"/>
      <c r="S95" s="121"/>
      <c r="T95" s="121"/>
      <c r="U95" s="186"/>
      <c r="V95" s="120"/>
      <c r="W95" s="120"/>
      <c r="X95" s="120"/>
      <c r="Y95" s="120"/>
      <c r="Z95" s="120"/>
      <c r="AA95" s="120"/>
      <c r="AB95" s="120"/>
      <c r="AC95" s="120"/>
      <c r="AD95" s="121"/>
      <c r="AE95" s="56"/>
    </row>
    <row r="96" spans="1:31" ht="13.5" hidden="1" customHeight="1" x14ac:dyDescent="0.3">
      <c r="A96" s="366"/>
      <c r="B96" s="56"/>
      <c r="C96" s="366"/>
      <c r="D96" s="56"/>
      <c r="E96" s="56"/>
      <c r="F96" s="56"/>
      <c r="G96" s="56"/>
      <c r="H96" s="185"/>
      <c r="I96" s="121"/>
      <c r="J96" s="121"/>
      <c r="K96" s="121"/>
      <c r="L96" s="121"/>
      <c r="M96" s="121"/>
      <c r="N96" s="121"/>
      <c r="O96" s="121"/>
      <c r="P96" s="121"/>
      <c r="Q96" s="121"/>
      <c r="R96" s="121"/>
      <c r="S96" s="121"/>
      <c r="T96" s="121"/>
      <c r="U96" s="186"/>
      <c r="V96" s="120"/>
      <c r="W96" s="120"/>
      <c r="X96" s="120"/>
      <c r="Y96" s="120"/>
      <c r="Z96" s="120"/>
      <c r="AA96" s="120"/>
      <c r="AB96" s="120"/>
      <c r="AC96" s="120"/>
      <c r="AD96" s="121"/>
      <c r="AE96" s="56"/>
    </row>
    <row r="97" spans="1:31" ht="13.5" hidden="1" customHeight="1" x14ac:dyDescent="0.3">
      <c r="A97" s="366"/>
      <c r="B97" s="56"/>
      <c r="C97" s="366"/>
      <c r="D97" s="56"/>
      <c r="E97" s="56"/>
      <c r="F97" s="56"/>
      <c r="G97" s="56"/>
      <c r="H97" s="185"/>
      <c r="I97" s="121"/>
      <c r="J97" s="121"/>
      <c r="K97" s="121"/>
      <c r="L97" s="121"/>
      <c r="M97" s="121"/>
      <c r="N97" s="121"/>
      <c r="O97" s="121"/>
      <c r="P97" s="121"/>
      <c r="Q97" s="121"/>
      <c r="R97" s="121"/>
      <c r="S97" s="121"/>
      <c r="T97" s="121"/>
      <c r="U97" s="186"/>
      <c r="V97" s="120"/>
      <c r="W97" s="120"/>
      <c r="X97" s="120"/>
      <c r="Y97" s="120"/>
      <c r="Z97" s="120"/>
      <c r="AA97" s="120"/>
      <c r="AB97" s="120"/>
      <c r="AC97" s="120"/>
      <c r="AD97" s="121"/>
      <c r="AE97" s="56"/>
    </row>
    <row r="98" spans="1:31" ht="13.5" hidden="1" customHeight="1" x14ac:dyDescent="0.3">
      <c r="A98" s="366"/>
      <c r="B98" s="56"/>
      <c r="C98" s="366"/>
      <c r="D98" s="56"/>
      <c r="E98" s="56"/>
      <c r="F98" s="56"/>
      <c r="G98" s="56"/>
      <c r="H98" s="185"/>
      <c r="I98" s="121"/>
      <c r="J98" s="121"/>
      <c r="K98" s="121"/>
      <c r="L98" s="121"/>
      <c r="M98" s="121"/>
      <c r="N98" s="121"/>
      <c r="O98" s="121"/>
      <c r="P98" s="121"/>
      <c r="Q98" s="121"/>
      <c r="R98" s="121"/>
      <c r="S98" s="121"/>
      <c r="T98" s="121"/>
      <c r="U98" s="186"/>
      <c r="V98" s="120"/>
      <c r="W98" s="120"/>
      <c r="X98" s="120"/>
      <c r="Y98" s="120"/>
      <c r="Z98" s="120"/>
      <c r="AA98" s="120"/>
      <c r="AB98" s="120"/>
      <c r="AC98" s="120"/>
      <c r="AD98" s="121"/>
      <c r="AE98" s="56"/>
    </row>
    <row r="99" spans="1:31" ht="13.5" hidden="1" customHeight="1" x14ac:dyDescent="0.3">
      <c r="A99" s="366"/>
      <c r="B99" s="56"/>
      <c r="C99" s="366"/>
      <c r="D99" s="56"/>
      <c r="E99" s="56"/>
      <c r="F99" s="56"/>
      <c r="G99" s="56"/>
      <c r="H99" s="185"/>
      <c r="I99" s="121"/>
      <c r="J99" s="121"/>
      <c r="K99" s="121"/>
      <c r="L99" s="121"/>
      <c r="M99" s="121"/>
      <c r="N99" s="121"/>
      <c r="O99" s="121"/>
      <c r="P99" s="121"/>
      <c r="Q99" s="121"/>
      <c r="R99" s="121"/>
      <c r="S99" s="121"/>
      <c r="T99" s="121"/>
      <c r="U99" s="186"/>
      <c r="V99" s="120"/>
      <c r="W99" s="120"/>
      <c r="X99" s="120"/>
      <c r="Y99" s="120"/>
      <c r="Z99" s="120"/>
      <c r="AA99" s="120"/>
      <c r="AB99" s="120"/>
      <c r="AC99" s="120"/>
      <c r="AD99" s="121"/>
      <c r="AE99" s="56"/>
    </row>
    <row r="100" spans="1:31" ht="13.5" hidden="1" customHeight="1" x14ac:dyDescent="0.3">
      <c r="A100" s="366"/>
      <c r="B100" s="56"/>
      <c r="C100" s="366"/>
      <c r="D100" s="56"/>
      <c r="E100" s="56"/>
      <c r="F100" s="56"/>
      <c r="G100" s="56"/>
      <c r="H100" s="185"/>
      <c r="I100" s="121"/>
      <c r="J100" s="121"/>
      <c r="K100" s="121"/>
      <c r="L100" s="121"/>
      <c r="M100" s="121"/>
      <c r="N100" s="121"/>
      <c r="O100" s="121"/>
      <c r="P100" s="121"/>
      <c r="Q100" s="121"/>
      <c r="R100" s="121"/>
      <c r="S100" s="121"/>
      <c r="T100" s="121"/>
      <c r="U100" s="186"/>
      <c r="V100" s="120"/>
      <c r="W100" s="120"/>
      <c r="X100" s="120"/>
      <c r="Y100" s="120"/>
      <c r="Z100" s="120"/>
      <c r="AA100" s="120"/>
      <c r="AB100" s="120"/>
      <c r="AC100" s="120"/>
      <c r="AD100" s="121"/>
      <c r="AE100" s="56"/>
    </row>
    <row r="101" spans="1:31" ht="13.5" hidden="1" customHeight="1" x14ac:dyDescent="0.3">
      <c r="A101" s="366"/>
      <c r="B101" s="56"/>
      <c r="C101" s="366"/>
      <c r="D101" s="56"/>
      <c r="E101" s="56"/>
      <c r="F101" s="56"/>
      <c r="G101" s="56"/>
      <c r="H101" s="185"/>
      <c r="I101" s="121"/>
      <c r="J101" s="121"/>
      <c r="K101" s="121"/>
      <c r="L101" s="121"/>
      <c r="M101" s="121"/>
      <c r="N101" s="121"/>
      <c r="O101" s="121"/>
      <c r="P101" s="121"/>
      <c r="Q101" s="121"/>
      <c r="R101" s="121"/>
      <c r="S101" s="121"/>
      <c r="T101" s="121"/>
      <c r="U101" s="186"/>
      <c r="V101" s="120"/>
      <c r="W101" s="120"/>
      <c r="X101" s="120"/>
      <c r="Y101" s="120"/>
      <c r="Z101" s="120"/>
      <c r="AA101" s="120"/>
      <c r="AB101" s="120"/>
      <c r="AC101" s="120"/>
      <c r="AD101" s="121"/>
      <c r="AE101" s="56"/>
    </row>
    <row r="102" spans="1:31" ht="13.5" hidden="1" customHeight="1" x14ac:dyDescent="0.3">
      <c r="A102" s="366"/>
      <c r="B102" s="56"/>
      <c r="C102" s="366"/>
      <c r="D102" s="56"/>
      <c r="E102" s="56"/>
      <c r="F102" s="56"/>
      <c r="G102" s="56"/>
      <c r="H102" s="185"/>
      <c r="I102" s="121"/>
      <c r="J102" s="121"/>
      <c r="K102" s="121"/>
      <c r="L102" s="121"/>
      <c r="M102" s="121"/>
      <c r="N102" s="121"/>
      <c r="O102" s="121"/>
      <c r="P102" s="121"/>
      <c r="Q102" s="121"/>
      <c r="R102" s="121"/>
      <c r="S102" s="121"/>
      <c r="T102" s="121"/>
      <c r="U102" s="186"/>
      <c r="V102" s="120"/>
      <c r="W102" s="120"/>
      <c r="X102" s="120"/>
      <c r="Y102" s="120"/>
      <c r="Z102" s="120"/>
      <c r="AA102" s="120"/>
      <c r="AB102" s="120"/>
      <c r="AC102" s="120"/>
      <c r="AD102" s="121"/>
      <c r="AE102" s="56"/>
    </row>
    <row r="103" spans="1:31" ht="13.5" hidden="1" customHeight="1" x14ac:dyDescent="0.3">
      <c r="A103" s="366"/>
      <c r="B103" s="56"/>
      <c r="C103" s="366"/>
      <c r="D103" s="56"/>
      <c r="E103" s="56"/>
      <c r="F103" s="56"/>
      <c r="G103" s="56"/>
      <c r="H103" s="185"/>
      <c r="I103" s="121"/>
      <c r="J103" s="121"/>
      <c r="K103" s="121"/>
      <c r="L103" s="121"/>
      <c r="M103" s="121"/>
      <c r="N103" s="121"/>
      <c r="O103" s="121"/>
      <c r="P103" s="121"/>
      <c r="Q103" s="121"/>
      <c r="R103" s="121"/>
      <c r="S103" s="121"/>
      <c r="T103" s="121"/>
      <c r="U103" s="186"/>
      <c r="V103" s="120"/>
      <c r="W103" s="120"/>
      <c r="X103" s="120"/>
      <c r="Y103" s="120"/>
      <c r="Z103" s="120"/>
      <c r="AA103" s="120"/>
      <c r="AB103" s="120"/>
      <c r="AC103" s="120"/>
      <c r="AD103" s="121"/>
      <c r="AE103" s="56"/>
    </row>
    <row r="104" spans="1:31" ht="13.5" hidden="1" customHeight="1" x14ac:dyDescent="0.3">
      <c r="A104" s="366"/>
      <c r="B104" s="56"/>
      <c r="C104" s="366"/>
      <c r="D104" s="56"/>
      <c r="E104" s="56"/>
      <c r="F104" s="56"/>
      <c r="G104" s="56"/>
      <c r="H104" s="185"/>
      <c r="I104" s="121"/>
      <c r="J104" s="121"/>
      <c r="K104" s="121"/>
      <c r="L104" s="121"/>
      <c r="M104" s="121"/>
      <c r="N104" s="121"/>
      <c r="O104" s="121"/>
      <c r="P104" s="121"/>
      <c r="Q104" s="121"/>
      <c r="R104" s="121"/>
      <c r="S104" s="121"/>
      <c r="T104" s="121"/>
      <c r="U104" s="186"/>
      <c r="V104" s="120"/>
      <c r="W104" s="120"/>
      <c r="X104" s="120"/>
      <c r="Y104" s="120"/>
      <c r="Z104" s="120"/>
      <c r="AA104" s="120"/>
      <c r="AB104" s="120"/>
      <c r="AC104" s="120"/>
      <c r="AD104" s="121"/>
      <c r="AE104" s="56"/>
    </row>
    <row r="105" spans="1:31" ht="13.5" hidden="1" customHeight="1" x14ac:dyDescent="0.3">
      <c r="A105" s="366"/>
      <c r="B105" s="56"/>
      <c r="C105" s="366"/>
      <c r="D105" s="56"/>
      <c r="E105" s="56"/>
      <c r="F105" s="56"/>
      <c r="G105" s="56"/>
      <c r="H105" s="185"/>
      <c r="I105" s="121"/>
      <c r="J105" s="121"/>
      <c r="K105" s="121"/>
      <c r="L105" s="121"/>
      <c r="M105" s="121"/>
      <c r="N105" s="121"/>
      <c r="O105" s="121"/>
      <c r="P105" s="121"/>
      <c r="Q105" s="121"/>
      <c r="R105" s="121"/>
      <c r="S105" s="121"/>
      <c r="T105" s="121"/>
      <c r="U105" s="186"/>
      <c r="V105" s="120"/>
      <c r="W105" s="120"/>
      <c r="X105" s="120"/>
      <c r="Y105" s="120"/>
      <c r="Z105" s="120"/>
      <c r="AA105" s="120"/>
      <c r="AB105" s="120"/>
      <c r="AC105" s="120"/>
      <c r="AD105" s="121"/>
      <c r="AE105" s="56"/>
    </row>
    <row r="106" spans="1:31" ht="13.5" hidden="1" customHeight="1" x14ac:dyDescent="0.3">
      <c r="A106" s="366"/>
      <c r="B106" s="56"/>
      <c r="C106" s="366"/>
      <c r="D106" s="56"/>
      <c r="E106" s="56"/>
      <c r="F106" s="56"/>
      <c r="G106" s="56"/>
      <c r="H106" s="185"/>
      <c r="I106" s="121"/>
      <c r="J106" s="121"/>
      <c r="K106" s="121"/>
      <c r="L106" s="121"/>
      <c r="M106" s="121"/>
      <c r="N106" s="121"/>
      <c r="O106" s="121"/>
      <c r="P106" s="121"/>
      <c r="Q106" s="121"/>
      <c r="R106" s="121"/>
      <c r="S106" s="121"/>
      <c r="T106" s="121"/>
      <c r="U106" s="186"/>
      <c r="V106" s="120"/>
      <c r="W106" s="120"/>
      <c r="X106" s="120"/>
      <c r="Y106" s="120"/>
      <c r="Z106" s="120"/>
      <c r="AA106" s="120"/>
      <c r="AB106" s="120"/>
      <c r="AC106" s="120"/>
      <c r="AD106" s="121"/>
      <c r="AE106" s="56"/>
    </row>
    <row r="107" spans="1:31" ht="13.5" hidden="1" customHeight="1" x14ac:dyDescent="0.3">
      <c r="A107" s="366"/>
      <c r="B107" s="56"/>
      <c r="C107" s="366"/>
      <c r="D107" s="56"/>
      <c r="E107" s="56"/>
      <c r="F107" s="56"/>
      <c r="G107" s="56"/>
      <c r="H107" s="185"/>
      <c r="I107" s="121"/>
      <c r="J107" s="121"/>
      <c r="K107" s="121"/>
      <c r="L107" s="121"/>
      <c r="M107" s="121"/>
      <c r="N107" s="121"/>
      <c r="O107" s="121"/>
      <c r="P107" s="121"/>
      <c r="Q107" s="121"/>
      <c r="R107" s="121"/>
      <c r="S107" s="121"/>
      <c r="T107" s="121"/>
      <c r="U107" s="186"/>
      <c r="V107" s="120"/>
      <c r="W107" s="120"/>
      <c r="X107" s="120"/>
      <c r="Y107" s="120"/>
      <c r="Z107" s="120"/>
      <c r="AA107" s="120"/>
      <c r="AB107" s="120"/>
      <c r="AC107" s="120"/>
      <c r="AD107" s="121"/>
      <c r="AE107" s="56"/>
    </row>
    <row r="108" spans="1:31" ht="13.5" hidden="1" customHeight="1" x14ac:dyDescent="0.3">
      <c r="A108" s="366"/>
      <c r="B108" s="56"/>
      <c r="C108" s="366"/>
      <c r="D108" s="56"/>
      <c r="E108" s="56"/>
      <c r="F108" s="56"/>
      <c r="G108" s="56"/>
      <c r="H108" s="185"/>
      <c r="I108" s="121"/>
      <c r="J108" s="121"/>
      <c r="K108" s="121"/>
      <c r="L108" s="121"/>
      <c r="M108" s="121"/>
      <c r="N108" s="121"/>
      <c r="O108" s="121"/>
      <c r="P108" s="121"/>
      <c r="Q108" s="121"/>
      <c r="R108" s="121"/>
      <c r="S108" s="121"/>
      <c r="T108" s="121"/>
      <c r="U108" s="186"/>
      <c r="V108" s="120"/>
      <c r="W108" s="120"/>
      <c r="X108" s="120"/>
      <c r="Y108" s="120"/>
      <c r="Z108" s="120"/>
      <c r="AA108" s="120"/>
      <c r="AB108" s="120"/>
      <c r="AC108" s="120"/>
      <c r="AD108" s="121"/>
      <c r="AE108" s="56"/>
    </row>
    <row r="109" spans="1:31" ht="13.5" hidden="1" customHeight="1" x14ac:dyDescent="0.3">
      <c r="A109" s="366"/>
      <c r="B109" s="56"/>
      <c r="C109" s="366"/>
      <c r="D109" s="56"/>
      <c r="E109" s="56"/>
      <c r="F109" s="56"/>
      <c r="G109" s="56"/>
      <c r="H109" s="185"/>
      <c r="I109" s="121"/>
      <c r="J109" s="121"/>
      <c r="K109" s="121"/>
      <c r="L109" s="121"/>
      <c r="M109" s="121"/>
      <c r="N109" s="121"/>
      <c r="O109" s="121"/>
      <c r="P109" s="121"/>
      <c r="Q109" s="121"/>
      <c r="R109" s="121"/>
      <c r="S109" s="121"/>
      <c r="T109" s="121"/>
      <c r="U109" s="186"/>
      <c r="V109" s="120"/>
      <c r="W109" s="120"/>
      <c r="X109" s="120"/>
      <c r="Y109" s="120"/>
      <c r="Z109" s="120"/>
      <c r="AA109" s="120"/>
      <c r="AB109" s="120"/>
      <c r="AC109" s="120"/>
      <c r="AD109" s="121"/>
      <c r="AE109" s="56"/>
    </row>
    <row r="110" spans="1:31" ht="13.5" hidden="1" customHeight="1" x14ac:dyDescent="0.3">
      <c r="A110" s="366"/>
      <c r="B110" s="56"/>
      <c r="C110" s="366"/>
      <c r="D110" s="56"/>
      <c r="E110" s="56"/>
      <c r="F110" s="56"/>
      <c r="G110" s="56"/>
      <c r="H110" s="185"/>
      <c r="I110" s="121"/>
      <c r="J110" s="121"/>
      <c r="K110" s="121"/>
      <c r="L110" s="121"/>
      <c r="M110" s="121"/>
      <c r="N110" s="121"/>
      <c r="O110" s="121"/>
      <c r="P110" s="121"/>
      <c r="Q110" s="121"/>
      <c r="R110" s="121"/>
      <c r="S110" s="121"/>
      <c r="T110" s="121"/>
      <c r="U110" s="186"/>
      <c r="V110" s="120"/>
      <c r="W110" s="120"/>
      <c r="X110" s="120"/>
      <c r="Y110" s="120"/>
      <c r="Z110" s="120"/>
      <c r="AA110" s="120"/>
      <c r="AB110" s="120"/>
      <c r="AC110" s="120"/>
      <c r="AD110" s="121"/>
      <c r="AE110" s="56"/>
    </row>
    <row r="111" spans="1:31" ht="13.5" hidden="1" customHeight="1" x14ac:dyDescent="0.3">
      <c r="A111" s="366"/>
      <c r="B111" s="56"/>
      <c r="C111" s="366"/>
      <c r="D111" s="56"/>
      <c r="E111" s="56"/>
      <c r="F111" s="56"/>
      <c r="G111" s="56"/>
      <c r="H111" s="185"/>
      <c r="I111" s="121"/>
      <c r="J111" s="121"/>
      <c r="K111" s="121"/>
      <c r="L111" s="121"/>
      <c r="M111" s="121"/>
      <c r="N111" s="121"/>
      <c r="O111" s="121"/>
      <c r="P111" s="121"/>
      <c r="Q111" s="121"/>
      <c r="R111" s="121"/>
      <c r="S111" s="121"/>
      <c r="T111" s="121"/>
      <c r="U111" s="186"/>
      <c r="V111" s="120"/>
      <c r="W111" s="120"/>
      <c r="X111" s="120"/>
      <c r="Y111" s="120"/>
      <c r="Z111" s="120"/>
      <c r="AA111" s="120"/>
      <c r="AB111" s="120"/>
      <c r="AC111" s="120"/>
      <c r="AD111" s="121"/>
      <c r="AE111" s="56"/>
    </row>
    <row r="112" spans="1:31" ht="13.5" hidden="1" customHeight="1" x14ac:dyDescent="0.3">
      <c r="A112" s="366"/>
      <c r="B112" s="56"/>
      <c r="C112" s="366"/>
      <c r="D112" s="56"/>
      <c r="E112" s="56"/>
      <c r="F112" s="56"/>
      <c r="G112" s="56"/>
      <c r="H112" s="185"/>
      <c r="I112" s="121"/>
      <c r="J112" s="121"/>
      <c r="K112" s="121"/>
      <c r="L112" s="121"/>
      <c r="M112" s="121"/>
      <c r="N112" s="121"/>
      <c r="O112" s="121"/>
      <c r="P112" s="121"/>
      <c r="Q112" s="121"/>
      <c r="R112" s="121"/>
      <c r="S112" s="121"/>
      <c r="T112" s="121"/>
      <c r="U112" s="186"/>
      <c r="V112" s="120"/>
      <c r="W112" s="120"/>
      <c r="X112" s="120"/>
      <c r="Y112" s="120"/>
      <c r="Z112" s="120"/>
      <c r="AA112" s="120"/>
      <c r="AB112" s="120"/>
      <c r="AC112" s="120"/>
      <c r="AD112" s="121"/>
      <c r="AE112" s="56"/>
    </row>
    <row r="113" spans="1:31" ht="13.5" hidden="1" customHeight="1" x14ac:dyDescent="0.3">
      <c r="A113" s="366"/>
      <c r="B113" s="56"/>
      <c r="C113" s="366"/>
      <c r="D113" s="56"/>
      <c r="E113" s="56"/>
      <c r="F113" s="56"/>
      <c r="G113" s="56"/>
      <c r="H113" s="185"/>
      <c r="I113" s="121"/>
      <c r="J113" s="121"/>
      <c r="K113" s="121"/>
      <c r="L113" s="121"/>
      <c r="M113" s="121"/>
      <c r="N113" s="121"/>
      <c r="O113" s="121"/>
      <c r="P113" s="121"/>
      <c r="Q113" s="121"/>
      <c r="R113" s="121"/>
      <c r="S113" s="121"/>
      <c r="T113" s="121"/>
      <c r="U113" s="186"/>
      <c r="V113" s="120"/>
      <c r="W113" s="120"/>
      <c r="X113" s="120"/>
      <c r="Y113" s="120"/>
      <c r="Z113" s="120"/>
      <c r="AA113" s="120"/>
      <c r="AB113" s="120"/>
      <c r="AC113" s="120"/>
      <c r="AD113" s="121"/>
      <c r="AE113" s="56"/>
    </row>
    <row r="114" spans="1:31" ht="13.5" hidden="1" customHeight="1" x14ac:dyDescent="0.3">
      <c r="A114" s="366"/>
      <c r="B114" s="56"/>
      <c r="C114" s="366"/>
      <c r="D114" s="56"/>
      <c r="E114" s="56"/>
      <c r="F114" s="56"/>
      <c r="G114" s="56"/>
      <c r="H114" s="185"/>
      <c r="I114" s="121"/>
      <c r="J114" s="121"/>
      <c r="K114" s="121"/>
      <c r="L114" s="121"/>
      <c r="M114" s="121"/>
      <c r="N114" s="121"/>
      <c r="O114" s="121"/>
      <c r="P114" s="121"/>
      <c r="Q114" s="121"/>
      <c r="R114" s="121"/>
      <c r="S114" s="121"/>
      <c r="T114" s="121"/>
      <c r="U114" s="186"/>
      <c r="V114" s="120"/>
      <c r="W114" s="120"/>
      <c r="X114" s="120"/>
      <c r="Y114" s="120"/>
      <c r="Z114" s="120"/>
      <c r="AA114" s="120"/>
      <c r="AB114" s="120"/>
      <c r="AC114" s="120"/>
      <c r="AD114" s="121"/>
      <c r="AE114" s="56"/>
    </row>
    <row r="115" spans="1:31" ht="13.5" hidden="1" customHeight="1" x14ac:dyDescent="0.3">
      <c r="A115" s="366"/>
      <c r="B115" s="56"/>
      <c r="C115" s="366"/>
      <c r="D115" s="56"/>
      <c r="E115" s="56"/>
      <c r="F115" s="56"/>
      <c r="G115" s="56"/>
      <c r="H115" s="185"/>
      <c r="I115" s="121"/>
      <c r="J115" s="121"/>
      <c r="K115" s="121"/>
      <c r="L115" s="121"/>
      <c r="M115" s="121"/>
      <c r="N115" s="121"/>
      <c r="O115" s="121"/>
      <c r="P115" s="121"/>
      <c r="Q115" s="121"/>
      <c r="R115" s="121"/>
      <c r="S115" s="121"/>
      <c r="T115" s="121"/>
      <c r="U115" s="186"/>
      <c r="V115" s="120"/>
      <c r="W115" s="120"/>
      <c r="X115" s="120"/>
      <c r="Y115" s="120"/>
      <c r="Z115" s="120"/>
      <c r="AA115" s="120"/>
      <c r="AB115" s="120"/>
      <c r="AC115" s="120"/>
      <c r="AD115" s="121"/>
      <c r="AE115" s="56"/>
    </row>
    <row r="116" spans="1:31" ht="13.5" hidden="1" customHeight="1" x14ac:dyDescent="0.3">
      <c r="A116" s="366"/>
      <c r="B116" s="56"/>
      <c r="C116" s="366"/>
      <c r="D116" s="56"/>
      <c r="E116" s="56"/>
      <c r="F116" s="56"/>
      <c r="G116" s="56"/>
      <c r="H116" s="185"/>
      <c r="I116" s="121"/>
      <c r="J116" s="121"/>
      <c r="K116" s="121"/>
      <c r="L116" s="121"/>
      <c r="M116" s="121"/>
      <c r="N116" s="121"/>
      <c r="O116" s="121"/>
      <c r="P116" s="121"/>
      <c r="Q116" s="121"/>
      <c r="R116" s="121"/>
      <c r="S116" s="121"/>
      <c r="T116" s="121"/>
      <c r="U116" s="186"/>
      <c r="V116" s="120"/>
      <c r="W116" s="120"/>
      <c r="X116" s="120"/>
      <c r="Y116" s="120"/>
      <c r="Z116" s="120"/>
      <c r="AA116" s="120"/>
      <c r="AB116" s="120"/>
      <c r="AC116" s="120"/>
      <c r="AD116" s="121"/>
      <c r="AE116" s="56"/>
    </row>
    <row r="117" spans="1:31" ht="13.5" hidden="1" customHeight="1" x14ac:dyDescent="0.3">
      <c r="A117" s="366"/>
      <c r="B117" s="56"/>
      <c r="C117" s="366"/>
      <c r="D117" s="56"/>
      <c r="E117" s="56"/>
      <c r="F117" s="56"/>
      <c r="G117" s="56"/>
      <c r="H117" s="185"/>
      <c r="I117" s="121"/>
      <c r="J117" s="121"/>
      <c r="K117" s="121"/>
      <c r="L117" s="121"/>
      <c r="M117" s="121"/>
      <c r="N117" s="121"/>
      <c r="O117" s="121"/>
      <c r="P117" s="121"/>
      <c r="Q117" s="121"/>
      <c r="R117" s="121"/>
      <c r="S117" s="121"/>
      <c r="T117" s="121"/>
      <c r="U117" s="186"/>
      <c r="V117" s="120"/>
      <c r="W117" s="120"/>
      <c r="X117" s="120"/>
      <c r="Y117" s="120"/>
      <c r="Z117" s="120"/>
      <c r="AA117" s="120"/>
      <c r="AB117" s="120"/>
      <c r="AC117" s="120"/>
      <c r="AD117" s="121"/>
      <c r="AE117" s="56"/>
    </row>
    <row r="118" spans="1:31" ht="13.5" hidden="1" customHeight="1" x14ac:dyDescent="0.3">
      <c r="A118" s="366"/>
      <c r="B118" s="56"/>
      <c r="C118" s="366"/>
      <c r="D118" s="56"/>
      <c r="E118" s="56"/>
      <c r="F118" s="56"/>
      <c r="G118" s="56"/>
      <c r="H118" s="185"/>
      <c r="I118" s="121"/>
      <c r="J118" s="121"/>
      <c r="K118" s="121"/>
      <c r="L118" s="121"/>
      <c r="M118" s="121"/>
      <c r="N118" s="121"/>
      <c r="O118" s="121"/>
      <c r="P118" s="121"/>
      <c r="Q118" s="121"/>
      <c r="R118" s="121"/>
      <c r="S118" s="121"/>
      <c r="T118" s="121"/>
      <c r="U118" s="186"/>
      <c r="V118" s="120"/>
      <c r="W118" s="120"/>
      <c r="X118" s="120"/>
      <c r="Y118" s="120"/>
      <c r="Z118" s="120"/>
      <c r="AA118" s="120"/>
      <c r="AB118" s="120"/>
      <c r="AC118" s="120"/>
      <c r="AD118" s="121"/>
      <c r="AE118" s="56"/>
    </row>
    <row r="119" spans="1:31" ht="13.5" hidden="1" customHeight="1" x14ac:dyDescent="0.3">
      <c r="A119" s="366"/>
      <c r="B119" s="56"/>
      <c r="C119" s="366"/>
      <c r="D119" s="56"/>
      <c r="E119" s="56"/>
      <c r="F119" s="56"/>
      <c r="G119" s="56"/>
      <c r="H119" s="185"/>
      <c r="I119" s="121"/>
      <c r="J119" s="121"/>
      <c r="K119" s="121"/>
      <c r="L119" s="121"/>
      <c r="M119" s="121"/>
      <c r="N119" s="121"/>
      <c r="O119" s="121"/>
      <c r="P119" s="121"/>
      <c r="Q119" s="121"/>
      <c r="R119" s="121"/>
      <c r="S119" s="121"/>
      <c r="T119" s="121"/>
      <c r="U119" s="186"/>
      <c r="V119" s="120"/>
      <c r="W119" s="120"/>
      <c r="X119" s="120"/>
      <c r="Y119" s="120"/>
      <c r="Z119" s="120"/>
      <c r="AA119" s="120"/>
      <c r="AB119" s="120"/>
      <c r="AC119" s="120"/>
      <c r="AD119" s="121"/>
      <c r="AE119" s="56"/>
    </row>
    <row r="120" spans="1:31" ht="13.5" hidden="1" customHeight="1" x14ac:dyDescent="0.3">
      <c r="A120" s="366"/>
      <c r="B120" s="56"/>
      <c r="C120" s="366"/>
      <c r="D120" s="56"/>
      <c r="E120" s="56"/>
      <c r="F120" s="56"/>
      <c r="G120" s="56"/>
      <c r="H120" s="185"/>
      <c r="I120" s="121"/>
      <c r="J120" s="121"/>
      <c r="K120" s="121"/>
      <c r="L120" s="121"/>
      <c r="M120" s="121"/>
      <c r="N120" s="121"/>
      <c r="O120" s="121"/>
      <c r="P120" s="121"/>
      <c r="Q120" s="121"/>
      <c r="R120" s="121"/>
      <c r="S120" s="121"/>
      <c r="T120" s="121"/>
      <c r="U120" s="186"/>
      <c r="V120" s="120"/>
      <c r="W120" s="120"/>
      <c r="X120" s="120"/>
      <c r="Y120" s="120"/>
      <c r="Z120" s="120"/>
      <c r="AA120" s="120"/>
      <c r="AB120" s="120"/>
      <c r="AC120" s="120"/>
      <c r="AD120" s="121"/>
      <c r="AE120" s="56"/>
    </row>
    <row r="121" spans="1:31" ht="13.5" hidden="1" customHeight="1" x14ac:dyDescent="0.3">
      <c r="A121" s="366"/>
      <c r="B121" s="56"/>
      <c r="C121" s="366"/>
      <c r="D121" s="56"/>
      <c r="E121" s="56"/>
      <c r="F121" s="56"/>
      <c r="G121" s="56"/>
      <c r="H121" s="185"/>
      <c r="I121" s="121"/>
      <c r="J121" s="121"/>
      <c r="K121" s="121"/>
      <c r="L121" s="121"/>
      <c r="M121" s="121"/>
      <c r="N121" s="121"/>
      <c r="O121" s="121"/>
      <c r="P121" s="121"/>
      <c r="Q121" s="121"/>
      <c r="R121" s="121"/>
      <c r="S121" s="121"/>
      <c r="T121" s="121"/>
      <c r="U121" s="186"/>
      <c r="V121" s="120"/>
      <c r="W121" s="120"/>
      <c r="X121" s="120"/>
      <c r="Y121" s="120"/>
      <c r="Z121" s="120"/>
      <c r="AA121" s="120"/>
      <c r="AB121" s="120"/>
      <c r="AC121" s="120"/>
      <c r="AD121" s="121"/>
      <c r="AE121" s="56"/>
    </row>
    <row r="122" spans="1:31" ht="13.5" hidden="1" customHeight="1" x14ac:dyDescent="0.3">
      <c r="A122" s="366"/>
      <c r="B122" s="56"/>
      <c r="C122" s="366"/>
      <c r="D122" s="56"/>
      <c r="E122" s="56"/>
      <c r="F122" s="56"/>
      <c r="G122" s="56"/>
      <c r="H122" s="185"/>
      <c r="I122" s="121"/>
      <c r="J122" s="121"/>
      <c r="K122" s="121"/>
      <c r="L122" s="121"/>
      <c r="M122" s="121"/>
      <c r="N122" s="121"/>
      <c r="O122" s="121"/>
      <c r="P122" s="121"/>
      <c r="Q122" s="121"/>
      <c r="R122" s="121"/>
      <c r="S122" s="121"/>
      <c r="T122" s="121"/>
      <c r="U122" s="186"/>
      <c r="V122" s="120"/>
      <c r="W122" s="120"/>
      <c r="X122" s="120"/>
      <c r="Y122" s="120"/>
      <c r="Z122" s="120"/>
      <c r="AA122" s="120"/>
      <c r="AB122" s="120"/>
      <c r="AC122" s="120"/>
      <c r="AD122" s="121"/>
      <c r="AE122" s="56"/>
    </row>
    <row r="123" spans="1:31" ht="13.5" hidden="1" customHeight="1" x14ac:dyDescent="0.3">
      <c r="A123" s="366"/>
      <c r="B123" s="56"/>
      <c r="C123" s="366"/>
      <c r="D123" s="56"/>
      <c r="E123" s="56"/>
      <c r="F123" s="56"/>
      <c r="G123" s="56"/>
      <c r="H123" s="185"/>
      <c r="I123" s="121"/>
      <c r="J123" s="121"/>
      <c r="K123" s="121"/>
      <c r="L123" s="121"/>
      <c r="M123" s="121"/>
      <c r="N123" s="121"/>
      <c r="O123" s="121"/>
      <c r="P123" s="121"/>
      <c r="Q123" s="121"/>
      <c r="R123" s="121"/>
      <c r="S123" s="121"/>
      <c r="T123" s="121"/>
      <c r="U123" s="186"/>
      <c r="V123" s="120"/>
      <c r="W123" s="120"/>
      <c r="X123" s="120"/>
      <c r="Y123" s="120"/>
      <c r="Z123" s="120"/>
      <c r="AA123" s="120"/>
      <c r="AB123" s="120"/>
      <c r="AC123" s="120"/>
      <c r="AD123" s="121"/>
      <c r="AE123" s="56"/>
    </row>
    <row r="124" spans="1:31" ht="13.5" hidden="1" customHeight="1" x14ac:dyDescent="0.3">
      <c r="A124" s="366"/>
      <c r="B124" s="56"/>
      <c r="C124" s="366"/>
      <c r="D124" s="56"/>
      <c r="E124" s="56"/>
      <c r="F124" s="56"/>
      <c r="G124" s="56"/>
      <c r="H124" s="185"/>
      <c r="I124" s="121"/>
      <c r="J124" s="121"/>
      <c r="K124" s="121"/>
      <c r="L124" s="121"/>
      <c r="M124" s="121"/>
      <c r="N124" s="121"/>
      <c r="O124" s="121"/>
      <c r="P124" s="121"/>
      <c r="Q124" s="121"/>
      <c r="R124" s="121"/>
      <c r="S124" s="121"/>
      <c r="T124" s="121"/>
      <c r="U124" s="186"/>
      <c r="V124" s="120"/>
      <c r="W124" s="120"/>
      <c r="X124" s="120"/>
      <c r="Y124" s="120"/>
      <c r="Z124" s="120"/>
      <c r="AA124" s="120"/>
      <c r="AB124" s="120"/>
      <c r="AC124" s="120"/>
      <c r="AD124" s="121"/>
      <c r="AE124" s="56"/>
    </row>
    <row r="125" spans="1:31" ht="13.5" hidden="1" customHeight="1" x14ac:dyDescent="0.3">
      <c r="A125" s="366"/>
      <c r="B125" s="56"/>
      <c r="C125" s="366"/>
      <c r="D125" s="56"/>
      <c r="E125" s="56"/>
      <c r="F125" s="56"/>
      <c r="G125" s="56"/>
      <c r="H125" s="185"/>
      <c r="I125" s="121"/>
      <c r="J125" s="121"/>
      <c r="K125" s="121"/>
      <c r="L125" s="121"/>
      <c r="M125" s="121"/>
      <c r="N125" s="121"/>
      <c r="O125" s="121"/>
      <c r="P125" s="121"/>
      <c r="Q125" s="121"/>
      <c r="R125" s="121"/>
      <c r="S125" s="121"/>
      <c r="T125" s="121"/>
      <c r="U125" s="186"/>
      <c r="V125" s="120"/>
      <c r="W125" s="120"/>
      <c r="X125" s="120"/>
      <c r="Y125" s="120"/>
      <c r="Z125" s="120"/>
      <c r="AA125" s="120"/>
      <c r="AB125" s="120"/>
      <c r="AC125" s="120"/>
      <c r="AD125" s="121"/>
      <c r="AE125" s="56"/>
    </row>
    <row r="126" spans="1:31" ht="13.5" hidden="1" customHeight="1" x14ac:dyDescent="0.3">
      <c r="A126" s="366"/>
      <c r="B126" s="56"/>
      <c r="C126" s="366"/>
      <c r="D126" s="56"/>
      <c r="E126" s="56"/>
      <c r="F126" s="56"/>
      <c r="G126" s="56"/>
      <c r="H126" s="185"/>
      <c r="I126" s="121"/>
      <c r="J126" s="121"/>
      <c r="K126" s="121"/>
      <c r="L126" s="121"/>
      <c r="M126" s="121"/>
      <c r="N126" s="121"/>
      <c r="O126" s="121"/>
      <c r="P126" s="121"/>
      <c r="Q126" s="121"/>
      <c r="R126" s="121"/>
      <c r="S126" s="121"/>
      <c r="T126" s="121"/>
      <c r="U126" s="186"/>
      <c r="V126" s="120"/>
      <c r="W126" s="120"/>
      <c r="X126" s="120"/>
      <c r="Y126" s="120"/>
      <c r="Z126" s="120"/>
      <c r="AA126" s="120"/>
      <c r="AB126" s="120"/>
      <c r="AC126" s="120"/>
      <c r="AD126" s="121"/>
      <c r="AE126" s="56"/>
    </row>
    <row r="127" spans="1:31" ht="13.5" hidden="1" customHeight="1" x14ac:dyDescent="0.3">
      <c r="A127" s="366"/>
      <c r="B127" s="56"/>
      <c r="C127" s="366"/>
      <c r="D127" s="56"/>
      <c r="E127" s="56"/>
      <c r="F127" s="56"/>
      <c r="G127" s="56"/>
      <c r="H127" s="185"/>
      <c r="I127" s="121"/>
      <c r="J127" s="121"/>
      <c r="K127" s="121"/>
      <c r="L127" s="121"/>
      <c r="M127" s="121"/>
      <c r="N127" s="121"/>
      <c r="O127" s="121"/>
      <c r="P127" s="121"/>
      <c r="Q127" s="121"/>
      <c r="R127" s="121"/>
      <c r="S127" s="121"/>
      <c r="T127" s="121"/>
      <c r="U127" s="186"/>
      <c r="V127" s="120"/>
      <c r="W127" s="120"/>
      <c r="X127" s="120"/>
      <c r="Y127" s="120"/>
      <c r="Z127" s="120"/>
      <c r="AA127" s="120"/>
      <c r="AB127" s="120"/>
      <c r="AC127" s="120"/>
      <c r="AD127" s="121"/>
      <c r="AE127" s="56"/>
    </row>
    <row r="128" spans="1:31" ht="13.5" hidden="1" customHeight="1" x14ac:dyDescent="0.3">
      <c r="A128" s="366"/>
      <c r="B128" s="56"/>
      <c r="C128" s="366"/>
      <c r="D128" s="56"/>
      <c r="E128" s="56"/>
      <c r="F128" s="56"/>
      <c r="G128" s="56"/>
      <c r="H128" s="185"/>
      <c r="I128" s="121"/>
      <c r="J128" s="121"/>
      <c r="K128" s="121"/>
      <c r="L128" s="121"/>
      <c r="M128" s="121"/>
      <c r="N128" s="121"/>
      <c r="O128" s="121"/>
      <c r="P128" s="121"/>
      <c r="Q128" s="121"/>
      <c r="R128" s="121"/>
      <c r="S128" s="121"/>
      <c r="T128" s="121"/>
      <c r="U128" s="186"/>
      <c r="V128" s="120"/>
      <c r="W128" s="120"/>
      <c r="X128" s="120"/>
      <c r="Y128" s="120"/>
      <c r="Z128" s="120"/>
      <c r="AA128" s="120"/>
      <c r="AB128" s="120"/>
      <c r="AC128" s="120"/>
      <c r="AD128" s="121"/>
      <c r="AE128" s="56"/>
    </row>
    <row r="129" spans="1:31" ht="13.5" hidden="1" customHeight="1" x14ac:dyDescent="0.3">
      <c r="A129" s="366"/>
      <c r="B129" s="56"/>
      <c r="C129" s="366"/>
      <c r="D129" s="56"/>
      <c r="E129" s="56"/>
      <c r="F129" s="56"/>
      <c r="G129" s="56"/>
      <c r="H129" s="185"/>
      <c r="I129" s="121"/>
      <c r="J129" s="121"/>
      <c r="K129" s="121"/>
      <c r="L129" s="121"/>
      <c r="M129" s="121"/>
      <c r="N129" s="121"/>
      <c r="O129" s="121"/>
      <c r="P129" s="121"/>
      <c r="Q129" s="121"/>
      <c r="R129" s="121"/>
      <c r="S129" s="121"/>
      <c r="T129" s="121"/>
      <c r="U129" s="186"/>
      <c r="V129" s="120"/>
      <c r="W129" s="120"/>
      <c r="X129" s="120"/>
      <c r="Y129" s="120"/>
      <c r="Z129" s="120"/>
      <c r="AA129" s="120"/>
      <c r="AB129" s="120"/>
      <c r="AC129" s="120"/>
      <c r="AD129" s="121"/>
      <c r="AE129" s="56"/>
    </row>
    <row r="130" spans="1:31" ht="13.5" hidden="1" customHeight="1" x14ac:dyDescent="0.3">
      <c r="A130" s="366"/>
      <c r="B130" s="56"/>
      <c r="C130" s="366"/>
      <c r="D130" s="56"/>
      <c r="E130" s="56"/>
      <c r="F130" s="56"/>
      <c r="G130" s="56"/>
      <c r="H130" s="185"/>
      <c r="I130" s="121"/>
      <c r="J130" s="121"/>
      <c r="K130" s="121"/>
      <c r="L130" s="121"/>
      <c r="M130" s="121"/>
      <c r="N130" s="121"/>
      <c r="O130" s="121"/>
      <c r="P130" s="121"/>
      <c r="Q130" s="121"/>
      <c r="R130" s="121"/>
      <c r="S130" s="121"/>
      <c r="T130" s="121"/>
      <c r="U130" s="186"/>
      <c r="V130" s="120"/>
      <c r="W130" s="120"/>
      <c r="X130" s="120"/>
      <c r="Y130" s="120"/>
      <c r="Z130" s="120"/>
      <c r="AA130" s="120"/>
      <c r="AB130" s="120"/>
      <c r="AC130" s="120"/>
      <c r="AD130" s="121"/>
      <c r="AE130" s="56"/>
    </row>
    <row r="131" spans="1:31" ht="13.5" hidden="1" customHeight="1" x14ac:dyDescent="0.3">
      <c r="A131" s="366"/>
      <c r="B131" s="56"/>
      <c r="C131" s="366"/>
      <c r="D131" s="56"/>
      <c r="E131" s="56"/>
      <c r="F131" s="56"/>
      <c r="G131" s="56"/>
      <c r="H131" s="185"/>
      <c r="I131" s="121"/>
      <c r="J131" s="121"/>
      <c r="K131" s="121"/>
      <c r="L131" s="121"/>
      <c r="M131" s="121"/>
      <c r="N131" s="121"/>
      <c r="O131" s="121"/>
      <c r="P131" s="121"/>
      <c r="Q131" s="121"/>
      <c r="R131" s="121"/>
      <c r="S131" s="121"/>
      <c r="T131" s="121"/>
      <c r="U131" s="186"/>
      <c r="V131" s="120"/>
      <c r="W131" s="120"/>
      <c r="X131" s="120"/>
      <c r="Y131" s="120"/>
      <c r="Z131" s="120"/>
      <c r="AA131" s="120"/>
      <c r="AB131" s="120"/>
      <c r="AC131" s="120"/>
      <c r="AD131" s="121"/>
      <c r="AE131" s="56"/>
    </row>
    <row r="132" spans="1:31" ht="13.5" hidden="1" customHeight="1" x14ac:dyDescent="0.3">
      <c r="A132" s="366"/>
      <c r="B132" s="56"/>
      <c r="C132" s="366"/>
      <c r="D132" s="56"/>
      <c r="E132" s="56"/>
      <c r="F132" s="56"/>
      <c r="G132" s="56"/>
      <c r="H132" s="185"/>
      <c r="I132" s="121"/>
      <c r="J132" s="121"/>
      <c r="K132" s="121"/>
      <c r="L132" s="121"/>
      <c r="M132" s="121"/>
      <c r="N132" s="121"/>
      <c r="O132" s="121"/>
      <c r="P132" s="121"/>
      <c r="Q132" s="121"/>
      <c r="R132" s="121"/>
      <c r="S132" s="121"/>
      <c r="T132" s="121"/>
      <c r="U132" s="186"/>
      <c r="V132" s="120"/>
      <c r="W132" s="120"/>
      <c r="X132" s="120"/>
      <c r="Y132" s="120"/>
      <c r="Z132" s="120"/>
      <c r="AA132" s="120"/>
      <c r="AB132" s="120"/>
      <c r="AC132" s="120"/>
      <c r="AD132" s="121"/>
      <c r="AE132" s="56"/>
    </row>
    <row r="133" spans="1:31" ht="13.5" hidden="1" customHeight="1" x14ac:dyDescent="0.3">
      <c r="A133" s="366"/>
      <c r="B133" s="56"/>
      <c r="C133" s="366"/>
      <c r="D133" s="56"/>
      <c r="E133" s="56"/>
      <c r="F133" s="56"/>
      <c r="G133" s="56"/>
      <c r="H133" s="185"/>
      <c r="I133" s="121"/>
      <c r="J133" s="121"/>
      <c r="K133" s="121"/>
      <c r="L133" s="121"/>
      <c r="M133" s="121"/>
      <c r="N133" s="121"/>
      <c r="O133" s="121"/>
      <c r="P133" s="121"/>
      <c r="Q133" s="121"/>
      <c r="R133" s="121"/>
      <c r="S133" s="121"/>
      <c r="T133" s="121"/>
      <c r="U133" s="186"/>
      <c r="V133" s="120"/>
      <c r="W133" s="120"/>
      <c r="X133" s="120"/>
      <c r="Y133" s="120"/>
      <c r="Z133" s="120"/>
      <c r="AA133" s="120"/>
      <c r="AB133" s="120"/>
      <c r="AC133" s="120"/>
      <c r="AD133" s="121"/>
      <c r="AE133" s="56"/>
    </row>
    <row r="134" spans="1:31" ht="13.5" hidden="1" customHeight="1" x14ac:dyDescent="0.3">
      <c r="A134" s="366"/>
      <c r="B134" s="56"/>
      <c r="C134" s="366"/>
      <c r="D134" s="56"/>
      <c r="E134" s="56"/>
      <c r="F134" s="56"/>
      <c r="G134" s="56"/>
      <c r="H134" s="185"/>
      <c r="I134" s="121"/>
      <c r="J134" s="121"/>
      <c r="K134" s="121"/>
      <c r="L134" s="121"/>
      <c r="M134" s="121"/>
      <c r="N134" s="121"/>
      <c r="O134" s="121"/>
      <c r="P134" s="121"/>
      <c r="Q134" s="121"/>
      <c r="R134" s="121"/>
      <c r="S134" s="121"/>
      <c r="T134" s="121"/>
      <c r="U134" s="186"/>
      <c r="V134" s="120"/>
      <c r="W134" s="120"/>
      <c r="X134" s="120"/>
      <c r="Y134" s="120"/>
      <c r="Z134" s="120"/>
      <c r="AA134" s="120"/>
      <c r="AB134" s="120"/>
      <c r="AC134" s="120"/>
      <c r="AD134" s="121"/>
      <c r="AE134" s="56"/>
    </row>
    <row r="135" spans="1:31" ht="13.5" hidden="1" customHeight="1" x14ac:dyDescent="0.3">
      <c r="A135" s="366"/>
      <c r="B135" s="56"/>
      <c r="C135" s="366"/>
      <c r="D135" s="56"/>
      <c r="E135" s="56"/>
      <c r="F135" s="56"/>
      <c r="G135" s="56"/>
      <c r="H135" s="185"/>
      <c r="I135" s="121"/>
      <c r="J135" s="121"/>
      <c r="K135" s="121"/>
      <c r="L135" s="121"/>
      <c r="M135" s="121"/>
      <c r="N135" s="121"/>
      <c r="O135" s="121"/>
      <c r="P135" s="121"/>
      <c r="Q135" s="121"/>
      <c r="R135" s="121"/>
      <c r="S135" s="121"/>
      <c r="T135" s="121"/>
      <c r="U135" s="186"/>
      <c r="V135" s="120"/>
      <c r="W135" s="120"/>
      <c r="X135" s="120"/>
      <c r="Y135" s="120"/>
      <c r="Z135" s="120"/>
      <c r="AA135" s="120"/>
      <c r="AB135" s="120"/>
      <c r="AC135" s="120"/>
      <c r="AD135" s="121"/>
      <c r="AE135" s="56"/>
    </row>
    <row r="136" spans="1:31" ht="13.5" hidden="1" customHeight="1" x14ac:dyDescent="0.3">
      <c r="A136" s="366"/>
      <c r="B136" s="56"/>
      <c r="C136" s="366"/>
      <c r="D136" s="56"/>
      <c r="E136" s="56"/>
      <c r="F136" s="56"/>
      <c r="G136" s="56"/>
      <c r="H136" s="185"/>
      <c r="I136" s="121"/>
      <c r="J136" s="121"/>
      <c r="K136" s="121"/>
      <c r="L136" s="121"/>
      <c r="M136" s="121"/>
      <c r="N136" s="121"/>
      <c r="O136" s="121"/>
      <c r="P136" s="121"/>
      <c r="Q136" s="121"/>
      <c r="R136" s="121"/>
      <c r="S136" s="121"/>
      <c r="T136" s="121"/>
      <c r="U136" s="186"/>
      <c r="V136" s="120"/>
      <c r="W136" s="120"/>
      <c r="X136" s="120"/>
      <c r="Y136" s="120"/>
      <c r="Z136" s="120"/>
      <c r="AA136" s="120"/>
      <c r="AB136" s="120"/>
      <c r="AC136" s="120"/>
      <c r="AD136" s="121"/>
      <c r="AE136" s="56"/>
    </row>
    <row r="137" spans="1:31" ht="13.5" hidden="1" customHeight="1" x14ac:dyDescent="0.3">
      <c r="A137" s="366"/>
      <c r="B137" s="56"/>
      <c r="C137" s="366"/>
      <c r="D137" s="56"/>
      <c r="E137" s="56"/>
      <c r="F137" s="56"/>
      <c r="G137" s="56"/>
      <c r="H137" s="185"/>
      <c r="I137" s="121"/>
      <c r="J137" s="121"/>
      <c r="K137" s="121"/>
      <c r="L137" s="121"/>
      <c r="M137" s="121"/>
      <c r="N137" s="121"/>
      <c r="O137" s="121"/>
      <c r="P137" s="121"/>
      <c r="Q137" s="121"/>
      <c r="R137" s="121"/>
      <c r="S137" s="121"/>
      <c r="T137" s="121"/>
      <c r="U137" s="186"/>
      <c r="V137" s="120"/>
      <c r="W137" s="120"/>
      <c r="X137" s="120"/>
      <c r="Y137" s="120"/>
      <c r="Z137" s="120"/>
      <c r="AA137" s="120"/>
      <c r="AB137" s="120"/>
      <c r="AC137" s="120"/>
      <c r="AD137" s="121"/>
      <c r="AE137" s="56"/>
    </row>
    <row r="138" spans="1:31" ht="13.5" hidden="1" customHeight="1" x14ac:dyDescent="0.3">
      <c r="A138" s="366"/>
      <c r="B138" s="56"/>
      <c r="C138" s="366"/>
      <c r="D138" s="56"/>
      <c r="E138" s="56"/>
      <c r="F138" s="56"/>
      <c r="G138" s="56"/>
      <c r="H138" s="185"/>
      <c r="I138" s="121"/>
      <c r="J138" s="121"/>
      <c r="K138" s="121"/>
      <c r="L138" s="121"/>
      <c r="M138" s="121"/>
      <c r="N138" s="121"/>
      <c r="O138" s="121"/>
      <c r="P138" s="121"/>
      <c r="Q138" s="121"/>
      <c r="R138" s="121"/>
      <c r="S138" s="121"/>
      <c r="T138" s="121"/>
      <c r="U138" s="186"/>
      <c r="V138" s="120"/>
      <c r="W138" s="120"/>
      <c r="X138" s="120"/>
      <c r="Y138" s="120"/>
      <c r="Z138" s="120"/>
      <c r="AA138" s="120"/>
      <c r="AB138" s="120"/>
      <c r="AC138" s="120"/>
      <c r="AD138" s="121"/>
      <c r="AE138" s="56"/>
    </row>
    <row r="139" spans="1:31" ht="13.5" hidden="1" customHeight="1" x14ac:dyDescent="0.3">
      <c r="A139" s="366"/>
      <c r="B139" s="56"/>
      <c r="C139" s="366"/>
      <c r="D139" s="56"/>
      <c r="E139" s="56"/>
      <c r="F139" s="56"/>
      <c r="G139" s="56"/>
      <c r="H139" s="185"/>
      <c r="I139" s="121"/>
      <c r="J139" s="121"/>
      <c r="K139" s="121"/>
      <c r="L139" s="121"/>
      <c r="M139" s="121"/>
      <c r="N139" s="121"/>
      <c r="O139" s="121"/>
      <c r="P139" s="121"/>
      <c r="Q139" s="121"/>
      <c r="R139" s="121"/>
      <c r="S139" s="121"/>
      <c r="T139" s="121"/>
      <c r="U139" s="186"/>
      <c r="V139" s="120"/>
      <c r="W139" s="120"/>
      <c r="X139" s="120"/>
      <c r="Y139" s="120"/>
      <c r="Z139" s="120"/>
      <c r="AA139" s="120"/>
      <c r="AB139" s="120"/>
      <c r="AC139" s="120"/>
      <c r="AD139" s="121"/>
      <c r="AE139" s="56"/>
    </row>
    <row r="140" spans="1:31" ht="13.5" hidden="1" customHeight="1" x14ac:dyDescent="0.3">
      <c r="A140" s="366"/>
      <c r="B140" s="56"/>
      <c r="C140" s="366"/>
      <c r="D140" s="56"/>
      <c r="E140" s="56"/>
      <c r="F140" s="56"/>
      <c r="G140" s="56"/>
      <c r="H140" s="185"/>
      <c r="I140" s="121"/>
      <c r="J140" s="121"/>
      <c r="K140" s="121"/>
      <c r="L140" s="121"/>
      <c r="M140" s="121"/>
      <c r="N140" s="121"/>
      <c r="O140" s="121"/>
      <c r="P140" s="121"/>
      <c r="Q140" s="121"/>
      <c r="R140" s="121"/>
      <c r="S140" s="121"/>
      <c r="T140" s="121"/>
      <c r="U140" s="186"/>
      <c r="V140" s="120"/>
      <c r="W140" s="120"/>
      <c r="X140" s="120"/>
      <c r="Y140" s="120"/>
      <c r="Z140" s="120"/>
      <c r="AA140" s="120"/>
      <c r="AB140" s="120"/>
      <c r="AC140" s="120"/>
      <c r="AD140" s="121"/>
      <c r="AE140" s="56"/>
    </row>
    <row r="141" spans="1:31" ht="13.5" hidden="1" customHeight="1" x14ac:dyDescent="0.3">
      <c r="A141" s="366"/>
      <c r="B141" s="56"/>
      <c r="C141" s="366"/>
      <c r="D141" s="56"/>
      <c r="E141" s="56"/>
      <c r="F141" s="56"/>
      <c r="G141" s="56"/>
      <c r="H141" s="185"/>
      <c r="I141" s="121"/>
      <c r="J141" s="121"/>
      <c r="K141" s="121"/>
      <c r="L141" s="121"/>
      <c r="M141" s="121"/>
      <c r="N141" s="121"/>
      <c r="O141" s="121"/>
      <c r="P141" s="121"/>
      <c r="Q141" s="121"/>
      <c r="R141" s="121"/>
      <c r="S141" s="121"/>
      <c r="T141" s="121"/>
      <c r="U141" s="186"/>
      <c r="V141" s="120"/>
      <c r="W141" s="120"/>
      <c r="X141" s="120"/>
      <c r="Y141" s="120"/>
      <c r="Z141" s="120"/>
      <c r="AA141" s="120"/>
      <c r="AB141" s="120"/>
      <c r="AC141" s="120"/>
      <c r="AD141" s="121"/>
      <c r="AE141" s="56"/>
    </row>
    <row r="142" spans="1:31" ht="13.5" hidden="1" customHeight="1" x14ac:dyDescent="0.3">
      <c r="A142" s="366"/>
      <c r="B142" s="56"/>
      <c r="C142" s="366"/>
      <c r="D142" s="56"/>
      <c r="E142" s="56"/>
      <c r="F142" s="56"/>
      <c r="G142" s="56"/>
      <c r="H142" s="185"/>
      <c r="I142" s="121"/>
      <c r="J142" s="121"/>
      <c r="K142" s="121"/>
      <c r="L142" s="121"/>
      <c r="M142" s="121"/>
      <c r="N142" s="121"/>
      <c r="O142" s="121"/>
      <c r="P142" s="121"/>
      <c r="Q142" s="121"/>
      <c r="R142" s="121"/>
      <c r="S142" s="121"/>
      <c r="T142" s="121"/>
      <c r="U142" s="186"/>
      <c r="V142" s="120"/>
      <c r="W142" s="120"/>
      <c r="X142" s="120"/>
      <c r="Y142" s="120"/>
      <c r="Z142" s="120"/>
      <c r="AA142" s="120"/>
      <c r="AB142" s="120"/>
      <c r="AC142" s="120"/>
      <c r="AD142" s="121"/>
      <c r="AE142" s="56"/>
    </row>
    <row r="143" spans="1:31" ht="13.5" hidden="1" customHeight="1" x14ac:dyDescent="0.3">
      <c r="A143" s="366"/>
      <c r="B143" s="56"/>
      <c r="C143" s="366"/>
      <c r="D143" s="56"/>
      <c r="E143" s="56"/>
      <c r="F143" s="56"/>
      <c r="G143" s="56"/>
      <c r="H143" s="185"/>
      <c r="I143" s="121"/>
      <c r="J143" s="121"/>
      <c r="K143" s="121"/>
      <c r="L143" s="121"/>
      <c r="M143" s="121"/>
      <c r="N143" s="121"/>
      <c r="O143" s="121"/>
      <c r="P143" s="121"/>
      <c r="Q143" s="121"/>
      <c r="R143" s="121"/>
      <c r="S143" s="121"/>
      <c r="T143" s="121"/>
      <c r="U143" s="186"/>
      <c r="V143" s="120"/>
      <c r="W143" s="120"/>
      <c r="X143" s="120"/>
      <c r="Y143" s="120"/>
      <c r="Z143" s="120"/>
      <c r="AA143" s="120"/>
      <c r="AB143" s="120"/>
      <c r="AC143" s="120"/>
      <c r="AD143" s="121"/>
      <c r="AE143" s="56"/>
    </row>
    <row r="144" spans="1:31" ht="13.5" hidden="1" customHeight="1" x14ac:dyDescent="0.3">
      <c r="A144" s="366"/>
      <c r="B144" s="56"/>
      <c r="C144" s="366"/>
      <c r="D144" s="56"/>
      <c r="E144" s="56"/>
      <c r="F144" s="56"/>
      <c r="G144" s="56"/>
      <c r="H144" s="185"/>
      <c r="I144" s="121"/>
      <c r="J144" s="121"/>
      <c r="K144" s="121"/>
      <c r="L144" s="121"/>
      <c r="M144" s="121"/>
      <c r="N144" s="121"/>
      <c r="O144" s="121"/>
      <c r="P144" s="121"/>
      <c r="Q144" s="121"/>
      <c r="R144" s="121"/>
      <c r="S144" s="121"/>
      <c r="T144" s="121"/>
      <c r="U144" s="186"/>
      <c r="V144" s="120"/>
      <c r="W144" s="120"/>
      <c r="X144" s="120"/>
      <c r="Y144" s="120"/>
      <c r="Z144" s="120"/>
      <c r="AA144" s="120"/>
      <c r="AB144" s="120"/>
      <c r="AC144" s="120"/>
      <c r="AD144" s="121"/>
      <c r="AE144" s="56"/>
    </row>
    <row r="145" spans="1:31" ht="13.5" hidden="1" customHeight="1" x14ac:dyDescent="0.3">
      <c r="A145" s="366"/>
      <c r="B145" s="56"/>
      <c r="C145" s="366"/>
      <c r="D145" s="56"/>
      <c r="E145" s="56"/>
      <c r="F145" s="56"/>
      <c r="G145" s="56"/>
      <c r="H145" s="185"/>
      <c r="I145" s="121"/>
      <c r="J145" s="121"/>
      <c r="K145" s="121"/>
      <c r="L145" s="121"/>
      <c r="M145" s="121"/>
      <c r="N145" s="121"/>
      <c r="O145" s="121"/>
      <c r="P145" s="121"/>
      <c r="Q145" s="121"/>
      <c r="R145" s="121"/>
      <c r="S145" s="121"/>
      <c r="T145" s="121"/>
      <c r="U145" s="186"/>
      <c r="V145" s="120"/>
      <c r="W145" s="120"/>
      <c r="X145" s="120"/>
      <c r="Y145" s="120"/>
      <c r="Z145" s="120"/>
      <c r="AA145" s="120"/>
      <c r="AB145" s="120"/>
      <c r="AC145" s="120"/>
      <c r="AD145" s="121"/>
      <c r="AE145" s="56"/>
    </row>
    <row r="146" spans="1:31" ht="13.5" hidden="1" customHeight="1" x14ac:dyDescent="0.3">
      <c r="A146" s="366"/>
      <c r="B146" s="56"/>
      <c r="C146" s="366"/>
      <c r="D146" s="56"/>
      <c r="E146" s="56"/>
      <c r="F146" s="56"/>
      <c r="G146" s="56"/>
      <c r="H146" s="185"/>
      <c r="I146" s="121"/>
      <c r="J146" s="121"/>
      <c r="K146" s="121"/>
      <c r="L146" s="121"/>
      <c r="M146" s="121"/>
      <c r="N146" s="121"/>
      <c r="O146" s="121"/>
      <c r="P146" s="121"/>
      <c r="Q146" s="121"/>
      <c r="R146" s="121"/>
      <c r="S146" s="121"/>
      <c r="T146" s="121"/>
      <c r="U146" s="186"/>
      <c r="V146" s="120"/>
      <c r="W146" s="120"/>
      <c r="X146" s="120"/>
      <c r="Y146" s="120"/>
      <c r="Z146" s="120"/>
      <c r="AA146" s="120"/>
      <c r="AB146" s="120"/>
      <c r="AC146" s="120"/>
      <c r="AD146" s="121"/>
      <c r="AE146" s="56"/>
    </row>
    <row r="147" spans="1:31" ht="13.5" hidden="1" customHeight="1" x14ac:dyDescent="0.3">
      <c r="A147" s="366"/>
      <c r="B147" s="56"/>
      <c r="C147" s="366"/>
      <c r="D147" s="56"/>
      <c r="E147" s="56"/>
      <c r="F147" s="56"/>
      <c r="G147" s="56"/>
      <c r="H147" s="185"/>
      <c r="I147" s="121"/>
      <c r="J147" s="121"/>
      <c r="K147" s="121"/>
      <c r="L147" s="121"/>
      <c r="M147" s="121"/>
      <c r="N147" s="121"/>
      <c r="O147" s="121"/>
      <c r="P147" s="121"/>
      <c r="Q147" s="121"/>
      <c r="R147" s="121"/>
      <c r="S147" s="121"/>
      <c r="T147" s="121"/>
      <c r="U147" s="186"/>
      <c r="V147" s="120"/>
      <c r="W147" s="120"/>
      <c r="X147" s="120"/>
      <c r="Y147" s="120"/>
      <c r="Z147" s="120"/>
      <c r="AA147" s="120"/>
      <c r="AB147" s="120"/>
      <c r="AC147" s="120"/>
      <c r="AD147" s="121"/>
      <c r="AE147" s="56"/>
    </row>
    <row r="148" spans="1:31" ht="13.5" hidden="1" customHeight="1" x14ac:dyDescent="0.3">
      <c r="A148" s="366"/>
      <c r="B148" s="56"/>
      <c r="C148" s="366"/>
      <c r="D148" s="56"/>
      <c r="E148" s="56"/>
      <c r="F148" s="56"/>
      <c r="G148" s="56"/>
      <c r="H148" s="185"/>
      <c r="I148" s="121"/>
      <c r="J148" s="121"/>
      <c r="K148" s="121"/>
      <c r="L148" s="121"/>
      <c r="M148" s="121"/>
      <c r="N148" s="121"/>
      <c r="O148" s="121"/>
      <c r="P148" s="121"/>
      <c r="Q148" s="121"/>
      <c r="R148" s="121"/>
      <c r="S148" s="121"/>
      <c r="T148" s="121"/>
      <c r="U148" s="186"/>
      <c r="V148" s="120"/>
      <c r="W148" s="120"/>
      <c r="X148" s="120"/>
      <c r="Y148" s="120"/>
      <c r="Z148" s="120"/>
      <c r="AA148" s="120"/>
      <c r="AB148" s="120"/>
      <c r="AC148" s="120"/>
      <c r="AD148" s="121"/>
      <c r="AE148" s="56"/>
    </row>
    <row r="149" spans="1:31" ht="13.5" hidden="1" customHeight="1" x14ac:dyDescent="0.3">
      <c r="A149" s="366"/>
      <c r="B149" s="56"/>
      <c r="C149" s="366"/>
      <c r="D149" s="56"/>
      <c r="E149" s="56"/>
      <c r="F149" s="56"/>
      <c r="G149" s="56"/>
      <c r="H149" s="185"/>
      <c r="I149" s="121"/>
      <c r="J149" s="121"/>
      <c r="K149" s="121"/>
      <c r="L149" s="121"/>
      <c r="M149" s="121"/>
      <c r="N149" s="121"/>
      <c r="O149" s="121"/>
      <c r="P149" s="121"/>
      <c r="Q149" s="121"/>
      <c r="R149" s="121"/>
      <c r="S149" s="121"/>
      <c r="T149" s="121"/>
      <c r="U149" s="186"/>
      <c r="V149" s="120"/>
      <c r="W149" s="120"/>
      <c r="X149" s="120"/>
      <c r="Y149" s="120"/>
      <c r="Z149" s="120"/>
      <c r="AA149" s="120"/>
      <c r="AB149" s="120"/>
      <c r="AC149" s="120"/>
      <c r="AD149" s="121"/>
      <c r="AE149" s="56"/>
    </row>
    <row r="150" spans="1:31" ht="13.5" hidden="1" customHeight="1" x14ac:dyDescent="0.3">
      <c r="A150" s="366"/>
      <c r="B150" s="56"/>
      <c r="C150" s="366"/>
      <c r="D150" s="56"/>
      <c r="E150" s="56"/>
      <c r="F150" s="56"/>
      <c r="G150" s="56"/>
      <c r="H150" s="185"/>
      <c r="I150" s="121"/>
      <c r="J150" s="121"/>
      <c r="K150" s="121"/>
      <c r="L150" s="121"/>
      <c r="M150" s="121"/>
      <c r="N150" s="121"/>
      <c r="O150" s="121"/>
      <c r="P150" s="121"/>
      <c r="Q150" s="121"/>
      <c r="R150" s="121"/>
      <c r="S150" s="121"/>
      <c r="T150" s="121"/>
      <c r="U150" s="186"/>
      <c r="V150" s="120"/>
      <c r="W150" s="120"/>
      <c r="X150" s="120"/>
      <c r="Y150" s="120"/>
      <c r="Z150" s="120"/>
      <c r="AA150" s="120"/>
      <c r="AB150" s="120"/>
      <c r="AC150" s="120"/>
      <c r="AD150" s="121"/>
      <c r="AE150" s="56"/>
    </row>
    <row r="151" spans="1:31" ht="13.5" hidden="1" customHeight="1" x14ac:dyDescent="0.3">
      <c r="A151" s="366"/>
      <c r="B151" s="56"/>
      <c r="C151" s="366"/>
      <c r="D151" s="56"/>
      <c r="E151" s="56"/>
      <c r="F151" s="56"/>
      <c r="G151" s="56"/>
      <c r="H151" s="185"/>
      <c r="I151" s="121"/>
      <c r="J151" s="121"/>
      <c r="K151" s="121"/>
      <c r="L151" s="121"/>
      <c r="M151" s="121"/>
      <c r="N151" s="121"/>
      <c r="O151" s="121"/>
      <c r="P151" s="121"/>
      <c r="Q151" s="121"/>
      <c r="R151" s="121"/>
      <c r="S151" s="121"/>
      <c r="T151" s="121"/>
      <c r="U151" s="186"/>
      <c r="V151" s="120"/>
      <c r="W151" s="120"/>
      <c r="X151" s="120"/>
      <c r="Y151" s="120"/>
      <c r="Z151" s="120"/>
      <c r="AA151" s="120"/>
      <c r="AB151" s="120"/>
      <c r="AC151" s="120"/>
      <c r="AD151" s="121"/>
      <c r="AE151" s="56"/>
    </row>
    <row r="152" spans="1:31" ht="13.5" hidden="1" customHeight="1" x14ac:dyDescent="0.3">
      <c r="A152" s="366"/>
      <c r="B152" s="56"/>
      <c r="C152" s="366"/>
      <c r="D152" s="56"/>
      <c r="E152" s="56"/>
      <c r="F152" s="56"/>
      <c r="G152" s="56"/>
      <c r="H152" s="185"/>
      <c r="I152" s="121"/>
      <c r="J152" s="121"/>
      <c r="K152" s="121"/>
      <c r="L152" s="121"/>
      <c r="M152" s="121"/>
      <c r="N152" s="121"/>
      <c r="O152" s="121"/>
      <c r="P152" s="121"/>
      <c r="Q152" s="121"/>
      <c r="R152" s="121"/>
      <c r="S152" s="121"/>
      <c r="T152" s="121"/>
      <c r="U152" s="186"/>
      <c r="V152" s="120"/>
      <c r="W152" s="120"/>
      <c r="X152" s="120"/>
      <c r="Y152" s="120"/>
      <c r="Z152" s="120"/>
      <c r="AA152" s="120"/>
      <c r="AB152" s="120"/>
      <c r="AC152" s="120"/>
      <c r="AD152" s="121"/>
      <c r="AE152" s="56"/>
    </row>
    <row r="153" spans="1:31" ht="13.5" hidden="1" customHeight="1" x14ac:dyDescent="0.3">
      <c r="A153" s="366"/>
      <c r="B153" s="56"/>
      <c r="C153" s="366"/>
      <c r="D153" s="56"/>
      <c r="E153" s="56"/>
      <c r="F153" s="56"/>
      <c r="G153" s="56"/>
      <c r="H153" s="185"/>
      <c r="I153" s="121"/>
      <c r="J153" s="121"/>
      <c r="K153" s="121"/>
      <c r="L153" s="121"/>
      <c r="M153" s="121"/>
      <c r="N153" s="121"/>
      <c r="O153" s="121"/>
      <c r="P153" s="121"/>
      <c r="Q153" s="121"/>
      <c r="R153" s="121"/>
      <c r="S153" s="121"/>
      <c r="T153" s="121"/>
      <c r="U153" s="186"/>
      <c r="V153" s="120"/>
      <c r="W153" s="120"/>
      <c r="X153" s="120"/>
      <c r="Y153" s="120"/>
      <c r="Z153" s="120"/>
      <c r="AA153" s="120"/>
      <c r="AB153" s="120"/>
      <c r="AC153" s="120"/>
      <c r="AD153" s="121"/>
      <c r="AE153" s="56"/>
    </row>
    <row r="154" spans="1:31" ht="13.5" hidden="1" customHeight="1" x14ac:dyDescent="0.3">
      <c r="A154" s="366"/>
      <c r="B154" s="56"/>
      <c r="C154" s="366"/>
      <c r="D154" s="56"/>
      <c r="E154" s="56"/>
      <c r="F154" s="56"/>
      <c r="G154" s="56"/>
      <c r="H154" s="185"/>
      <c r="I154" s="121"/>
      <c r="J154" s="121"/>
      <c r="K154" s="121"/>
      <c r="L154" s="121"/>
      <c r="M154" s="121"/>
      <c r="N154" s="121"/>
      <c r="O154" s="121"/>
      <c r="P154" s="121"/>
      <c r="Q154" s="121"/>
      <c r="R154" s="121"/>
      <c r="S154" s="121"/>
      <c r="T154" s="121"/>
      <c r="U154" s="186"/>
      <c r="V154" s="120"/>
      <c r="W154" s="120"/>
      <c r="X154" s="120"/>
      <c r="Y154" s="120"/>
      <c r="Z154" s="120"/>
      <c r="AA154" s="120"/>
      <c r="AB154" s="120"/>
      <c r="AC154" s="120"/>
      <c r="AD154" s="121"/>
      <c r="AE154" s="56"/>
    </row>
    <row r="155" spans="1:31" ht="13.5" hidden="1" customHeight="1" x14ac:dyDescent="0.3">
      <c r="A155" s="366"/>
      <c r="B155" s="56"/>
      <c r="C155" s="366"/>
      <c r="D155" s="56"/>
      <c r="E155" s="56"/>
      <c r="F155" s="56"/>
      <c r="G155" s="56"/>
      <c r="H155" s="185"/>
      <c r="I155" s="121"/>
      <c r="J155" s="121"/>
      <c r="K155" s="121"/>
      <c r="L155" s="121"/>
      <c r="M155" s="121"/>
      <c r="N155" s="121"/>
      <c r="O155" s="121"/>
      <c r="P155" s="121"/>
      <c r="Q155" s="121"/>
      <c r="R155" s="121"/>
      <c r="S155" s="121"/>
      <c r="T155" s="121"/>
      <c r="U155" s="186"/>
      <c r="V155" s="120"/>
      <c r="W155" s="120"/>
      <c r="X155" s="120"/>
      <c r="Y155" s="120"/>
      <c r="Z155" s="120"/>
      <c r="AA155" s="120"/>
      <c r="AB155" s="120"/>
      <c r="AC155" s="120"/>
      <c r="AD155" s="121"/>
      <c r="AE155" s="56"/>
    </row>
    <row r="156" spans="1:31" ht="13.5" hidden="1" customHeight="1" x14ac:dyDescent="0.3">
      <c r="A156" s="366"/>
      <c r="B156" s="56"/>
      <c r="C156" s="366"/>
      <c r="D156" s="56"/>
      <c r="E156" s="56"/>
      <c r="F156" s="56"/>
      <c r="G156" s="56"/>
      <c r="H156" s="185"/>
      <c r="I156" s="121"/>
      <c r="J156" s="121"/>
      <c r="K156" s="121"/>
      <c r="L156" s="121"/>
      <c r="M156" s="121"/>
      <c r="N156" s="121"/>
      <c r="O156" s="121"/>
      <c r="P156" s="121"/>
      <c r="Q156" s="121"/>
      <c r="R156" s="121"/>
      <c r="S156" s="121"/>
      <c r="T156" s="121"/>
      <c r="U156" s="186"/>
      <c r="V156" s="120"/>
      <c r="W156" s="120"/>
      <c r="X156" s="120"/>
      <c r="Y156" s="120"/>
      <c r="Z156" s="120"/>
      <c r="AA156" s="120"/>
      <c r="AB156" s="120"/>
      <c r="AC156" s="120"/>
      <c r="AD156" s="121"/>
      <c r="AE156" s="56"/>
    </row>
    <row r="157" spans="1:31" ht="13.5" hidden="1" customHeight="1" x14ac:dyDescent="0.3">
      <c r="A157" s="366"/>
      <c r="B157" s="56"/>
      <c r="C157" s="366"/>
      <c r="D157" s="56"/>
      <c r="E157" s="56"/>
      <c r="F157" s="56"/>
      <c r="G157" s="56"/>
      <c r="H157" s="185"/>
      <c r="I157" s="121"/>
      <c r="J157" s="121"/>
      <c r="K157" s="121"/>
      <c r="L157" s="121"/>
      <c r="M157" s="121"/>
      <c r="N157" s="121"/>
      <c r="O157" s="121"/>
      <c r="P157" s="121"/>
      <c r="Q157" s="121"/>
      <c r="R157" s="121"/>
      <c r="S157" s="121"/>
      <c r="T157" s="121"/>
      <c r="U157" s="186"/>
      <c r="V157" s="120"/>
      <c r="W157" s="120"/>
      <c r="X157" s="120"/>
      <c r="Y157" s="120"/>
      <c r="Z157" s="120"/>
      <c r="AA157" s="120"/>
      <c r="AB157" s="120"/>
      <c r="AC157" s="120"/>
      <c r="AD157" s="121"/>
      <c r="AE157" s="56"/>
    </row>
    <row r="158" spans="1:31" ht="13.5" hidden="1" customHeight="1" x14ac:dyDescent="0.3">
      <c r="A158" s="366"/>
      <c r="B158" s="56"/>
      <c r="C158" s="366"/>
      <c r="D158" s="56"/>
      <c r="E158" s="56"/>
      <c r="F158" s="56"/>
      <c r="G158" s="56"/>
      <c r="H158" s="185"/>
      <c r="I158" s="121"/>
      <c r="J158" s="121"/>
      <c r="K158" s="121"/>
      <c r="L158" s="121"/>
      <c r="M158" s="121"/>
      <c r="N158" s="121"/>
      <c r="O158" s="121"/>
      <c r="P158" s="121"/>
      <c r="Q158" s="121"/>
      <c r="R158" s="121"/>
      <c r="S158" s="121"/>
      <c r="T158" s="121"/>
      <c r="U158" s="186"/>
      <c r="V158" s="120"/>
      <c r="W158" s="120"/>
      <c r="X158" s="120"/>
      <c r="Y158" s="120"/>
      <c r="Z158" s="120"/>
      <c r="AA158" s="120"/>
      <c r="AB158" s="120"/>
      <c r="AC158" s="120"/>
      <c r="AD158" s="121"/>
      <c r="AE158" s="56"/>
    </row>
    <row r="159" spans="1:31" ht="13.5" hidden="1" customHeight="1" x14ac:dyDescent="0.3">
      <c r="A159" s="366"/>
      <c r="B159" s="56"/>
      <c r="C159" s="366"/>
      <c r="D159" s="56"/>
      <c r="E159" s="56"/>
      <c r="F159" s="56"/>
      <c r="G159" s="56"/>
      <c r="H159" s="185"/>
      <c r="I159" s="121"/>
      <c r="J159" s="121"/>
      <c r="K159" s="121"/>
      <c r="L159" s="121"/>
      <c r="M159" s="121"/>
      <c r="N159" s="121"/>
      <c r="O159" s="121"/>
      <c r="P159" s="121"/>
      <c r="Q159" s="121"/>
      <c r="R159" s="121"/>
      <c r="S159" s="121"/>
      <c r="T159" s="121"/>
      <c r="U159" s="186"/>
      <c r="V159" s="120"/>
      <c r="W159" s="120"/>
      <c r="X159" s="120"/>
      <c r="Y159" s="120"/>
      <c r="Z159" s="120"/>
      <c r="AA159" s="120"/>
      <c r="AB159" s="120"/>
      <c r="AC159" s="120"/>
      <c r="AD159" s="121"/>
      <c r="AE159" s="56"/>
    </row>
    <row r="160" spans="1:31" ht="13.5" hidden="1" customHeight="1" x14ac:dyDescent="0.3">
      <c r="A160" s="366"/>
      <c r="B160" s="56"/>
      <c r="C160" s="366"/>
      <c r="D160" s="56"/>
      <c r="E160" s="56"/>
      <c r="F160" s="56"/>
      <c r="G160" s="56"/>
      <c r="H160" s="185"/>
      <c r="I160" s="121"/>
      <c r="J160" s="121"/>
      <c r="K160" s="121"/>
      <c r="L160" s="121"/>
      <c r="M160" s="121"/>
      <c r="N160" s="121"/>
      <c r="O160" s="121"/>
      <c r="P160" s="121"/>
      <c r="Q160" s="121"/>
      <c r="R160" s="121"/>
      <c r="S160" s="121"/>
      <c r="T160" s="121"/>
      <c r="U160" s="186"/>
      <c r="V160" s="120"/>
      <c r="W160" s="120"/>
      <c r="X160" s="120"/>
      <c r="Y160" s="120"/>
      <c r="Z160" s="120"/>
      <c r="AA160" s="120"/>
      <c r="AB160" s="120"/>
      <c r="AC160" s="120"/>
      <c r="AD160" s="121"/>
      <c r="AE160" s="56"/>
    </row>
    <row r="161" spans="1:31" ht="13.5" hidden="1" customHeight="1" x14ac:dyDescent="0.3">
      <c r="A161" s="366"/>
      <c r="B161" s="56"/>
      <c r="C161" s="366"/>
      <c r="D161" s="56"/>
      <c r="E161" s="56"/>
      <c r="F161" s="56"/>
      <c r="G161" s="56"/>
      <c r="H161" s="185"/>
      <c r="I161" s="121"/>
      <c r="J161" s="121"/>
      <c r="K161" s="121"/>
      <c r="L161" s="121"/>
      <c r="M161" s="121"/>
      <c r="N161" s="121"/>
      <c r="O161" s="121"/>
      <c r="P161" s="121"/>
      <c r="Q161" s="121"/>
      <c r="R161" s="121"/>
      <c r="S161" s="121"/>
      <c r="T161" s="121"/>
      <c r="U161" s="186"/>
      <c r="V161" s="120"/>
      <c r="W161" s="120"/>
      <c r="X161" s="120"/>
      <c r="Y161" s="120"/>
      <c r="Z161" s="120"/>
      <c r="AA161" s="120"/>
      <c r="AB161" s="120"/>
      <c r="AC161" s="120"/>
      <c r="AD161" s="121"/>
      <c r="AE161" s="56"/>
    </row>
    <row r="162" spans="1:31" ht="13.5" hidden="1" customHeight="1" x14ac:dyDescent="0.3">
      <c r="A162" s="366"/>
      <c r="B162" s="56"/>
      <c r="C162" s="366"/>
      <c r="D162" s="56"/>
      <c r="E162" s="56"/>
      <c r="F162" s="56"/>
      <c r="G162" s="56"/>
      <c r="H162" s="185"/>
      <c r="I162" s="121"/>
      <c r="J162" s="121"/>
      <c r="K162" s="121"/>
      <c r="L162" s="121"/>
      <c r="M162" s="121"/>
      <c r="N162" s="121"/>
      <c r="O162" s="121"/>
      <c r="P162" s="121"/>
      <c r="Q162" s="121"/>
      <c r="R162" s="121"/>
      <c r="S162" s="121"/>
      <c r="T162" s="121"/>
      <c r="U162" s="186"/>
      <c r="V162" s="120"/>
      <c r="W162" s="120"/>
      <c r="X162" s="120"/>
      <c r="Y162" s="120"/>
      <c r="Z162" s="120"/>
      <c r="AA162" s="120"/>
      <c r="AB162" s="120"/>
      <c r="AC162" s="120"/>
      <c r="AD162" s="121"/>
      <c r="AE162" s="56"/>
    </row>
    <row r="163" spans="1:31" ht="13.5" hidden="1" customHeight="1" x14ac:dyDescent="0.3">
      <c r="A163" s="366"/>
      <c r="B163" s="56"/>
      <c r="C163" s="366"/>
      <c r="D163" s="56"/>
      <c r="E163" s="56"/>
      <c r="F163" s="56"/>
      <c r="G163" s="56"/>
      <c r="H163" s="185"/>
      <c r="I163" s="121"/>
      <c r="J163" s="121"/>
      <c r="K163" s="121"/>
      <c r="L163" s="121"/>
      <c r="M163" s="121"/>
      <c r="N163" s="121"/>
      <c r="O163" s="121"/>
      <c r="P163" s="121"/>
      <c r="Q163" s="121"/>
      <c r="R163" s="121"/>
      <c r="S163" s="121"/>
      <c r="T163" s="121"/>
      <c r="U163" s="186"/>
      <c r="V163" s="120"/>
      <c r="W163" s="120"/>
      <c r="X163" s="120"/>
      <c r="Y163" s="120"/>
      <c r="Z163" s="120"/>
      <c r="AA163" s="120"/>
      <c r="AB163" s="120"/>
      <c r="AC163" s="120"/>
      <c r="AD163" s="121"/>
      <c r="AE163" s="56"/>
    </row>
    <row r="164" spans="1:31" ht="13.5" hidden="1" customHeight="1" x14ac:dyDescent="0.3">
      <c r="A164" s="366"/>
      <c r="B164" s="56"/>
      <c r="C164" s="366"/>
      <c r="D164" s="56"/>
      <c r="E164" s="56"/>
      <c r="F164" s="56"/>
      <c r="G164" s="56"/>
      <c r="H164" s="185"/>
      <c r="I164" s="121"/>
      <c r="J164" s="121"/>
      <c r="K164" s="121"/>
      <c r="L164" s="121"/>
      <c r="M164" s="121"/>
      <c r="N164" s="121"/>
      <c r="O164" s="121"/>
      <c r="P164" s="121"/>
      <c r="Q164" s="121"/>
      <c r="R164" s="121"/>
      <c r="S164" s="121"/>
      <c r="T164" s="121"/>
      <c r="U164" s="186"/>
      <c r="V164" s="120"/>
      <c r="W164" s="120"/>
      <c r="X164" s="120"/>
      <c r="Y164" s="120"/>
      <c r="Z164" s="120"/>
      <c r="AA164" s="120"/>
      <c r="AB164" s="120"/>
      <c r="AC164" s="120"/>
      <c r="AD164" s="121"/>
      <c r="AE164" s="56"/>
    </row>
    <row r="165" spans="1:31" ht="13.5" hidden="1" customHeight="1" x14ac:dyDescent="0.3">
      <c r="A165" s="366"/>
      <c r="B165" s="56"/>
      <c r="C165" s="366"/>
      <c r="D165" s="56"/>
      <c r="E165" s="56"/>
      <c r="F165" s="56"/>
      <c r="G165" s="56"/>
      <c r="H165" s="185"/>
      <c r="I165" s="121"/>
      <c r="J165" s="121"/>
      <c r="K165" s="121"/>
      <c r="L165" s="121"/>
      <c r="M165" s="121"/>
      <c r="N165" s="121"/>
      <c r="O165" s="121"/>
      <c r="P165" s="121"/>
      <c r="Q165" s="121"/>
      <c r="R165" s="121"/>
      <c r="S165" s="121"/>
      <c r="T165" s="121"/>
      <c r="U165" s="186"/>
      <c r="V165" s="120"/>
      <c r="W165" s="120"/>
      <c r="X165" s="120"/>
      <c r="Y165" s="120"/>
      <c r="Z165" s="120"/>
      <c r="AA165" s="120"/>
      <c r="AB165" s="120"/>
      <c r="AC165" s="120"/>
      <c r="AD165" s="121"/>
      <c r="AE165" s="56"/>
    </row>
    <row r="166" spans="1:31" ht="13.5" hidden="1" customHeight="1" x14ac:dyDescent="0.3">
      <c r="A166" s="366"/>
      <c r="B166" s="56"/>
      <c r="C166" s="366"/>
      <c r="D166" s="56"/>
      <c r="E166" s="56"/>
      <c r="F166" s="56"/>
      <c r="G166" s="56"/>
      <c r="H166" s="185"/>
      <c r="I166" s="121"/>
      <c r="J166" s="121"/>
      <c r="K166" s="121"/>
      <c r="L166" s="121"/>
      <c r="M166" s="121"/>
      <c r="N166" s="121"/>
      <c r="O166" s="121"/>
      <c r="P166" s="121"/>
      <c r="Q166" s="121"/>
      <c r="R166" s="121"/>
      <c r="S166" s="121"/>
      <c r="T166" s="121"/>
      <c r="U166" s="186"/>
      <c r="V166" s="120"/>
      <c r="W166" s="120"/>
      <c r="X166" s="120"/>
      <c r="Y166" s="120"/>
      <c r="Z166" s="120"/>
      <c r="AA166" s="120"/>
      <c r="AB166" s="120"/>
      <c r="AC166" s="120"/>
      <c r="AD166" s="121"/>
      <c r="AE166" s="56"/>
    </row>
    <row r="167" spans="1:31" ht="13.5" hidden="1" customHeight="1" x14ac:dyDescent="0.3">
      <c r="A167" s="366"/>
      <c r="B167" s="56"/>
      <c r="C167" s="366"/>
      <c r="D167" s="56"/>
      <c r="E167" s="56"/>
      <c r="F167" s="56"/>
      <c r="G167" s="56"/>
      <c r="H167" s="185"/>
      <c r="I167" s="121"/>
      <c r="J167" s="121"/>
      <c r="K167" s="121"/>
      <c r="L167" s="121"/>
      <c r="M167" s="121"/>
      <c r="N167" s="121"/>
      <c r="O167" s="121"/>
      <c r="P167" s="121"/>
      <c r="Q167" s="121"/>
      <c r="R167" s="121"/>
      <c r="S167" s="121"/>
      <c r="T167" s="121"/>
      <c r="U167" s="186"/>
      <c r="V167" s="120"/>
      <c r="W167" s="120"/>
      <c r="X167" s="120"/>
      <c r="Y167" s="120"/>
      <c r="Z167" s="120"/>
      <c r="AA167" s="120"/>
      <c r="AB167" s="120"/>
      <c r="AC167" s="120"/>
      <c r="AD167" s="121"/>
      <c r="AE167" s="56"/>
    </row>
    <row r="168" spans="1:31" ht="13.5" hidden="1" customHeight="1" x14ac:dyDescent="0.3">
      <c r="A168" s="366"/>
      <c r="B168" s="56"/>
      <c r="C168" s="366"/>
      <c r="D168" s="56"/>
      <c r="E168" s="56"/>
      <c r="F168" s="56"/>
      <c r="G168" s="56"/>
      <c r="H168" s="185"/>
      <c r="I168" s="121"/>
      <c r="J168" s="121"/>
      <c r="K168" s="121"/>
      <c r="L168" s="121"/>
      <c r="M168" s="121"/>
      <c r="N168" s="121"/>
      <c r="O168" s="121"/>
      <c r="P168" s="121"/>
      <c r="Q168" s="121"/>
      <c r="R168" s="121"/>
      <c r="S168" s="121"/>
      <c r="T168" s="121"/>
      <c r="U168" s="186"/>
      <c r="V168" s="120"/>
      <c r="W168" s="120"/>
      <c r="X168" s="120"/>
      <c r="Y168" s="120"/>
      <c r="Z168" s="120"/>
      <c r="AA168" s="120"/>
      <c r="AB168" s="120"/>
      <c r="AC168" s="120"/>
      <c r="AD168" s="121"/>
      <c r="AE168" s="56"/>
    </row>
    <row r="169" spans="1:31" ht="13.5" hidden="1" customHeight="1" x14ac:dyDescent="0.3">
      <c r="A169" s="366"/>
      <c r="B169" s="56"/>
      <c r="C169" s="366"/>
      <c r="D169" s="56"/>
      <c r="E169" s="56"/>
      <c r="F169" s="56"/>
      <c r="G169" s="56"/>
      <c r="H169" s="185"/>
      <c r="I169" s="121"/>
      <c r="J169" s="121"/>
      <c r="K169" s="121"/>
      <c r="L169" s="121"/>
      <c r="M169" s="121"/>
      <c r="N169" s="121"/>
      <c r="O169" s="121"/>
      <c r="P169" s="121"/>
      <c r="Q169" s="121"/>
      <c r="R169" s="121"/>
      <c r="S169" s="121"/>
      <c r="T169" s="121"/>
      <c r="U169" s="186"/>
      <c r="V169" s="120"/>
      <c r="W169" s="120"/>
      <c r="X169" s="120"/>
      <c r="Y169" s="120"/>
      <c r="Z169" s="120"/>
      <c r="AA169" s="120"/>
      <c r="AB169" s="120"/>
      <c r="AC169" s="120"/>
      <c r="AD169" s="121"/>
      <c r="AE169" s="56"/>
    </row>
    <row r="170" spans="1:31" ht="13.5" hidden="1" customHeight="1" x14ac:dyDescent="0.3">
      <c r="A170" s="366"/>
      <c r="B170" s="56"/>
      <c r="C170" s="366"/>
      <c r="D170" s="56"/>
      <c r="E170" s="56"/>
      <c r="F170" s="56"/>
      <c r="G170" s="56"/>
      <c r="H170" s="185"/>
      <c r="I170" s="121"/>
      <c r="J170" s="121"/>
      <c r="K170" s="121"/>
      <c r="L170" s="121"/>
      <c r="M170" s="121"/>
      <c r="N170" s="121"/>
      <c r="O170" s="121"/>
      <c r="P170" s="121"/>
      <c r="Q170" s="121"/>
      <c r="R170" s="121"/>
      <c r="S170" s="121"/>
      <c r="T170" s="121"/>
      <c r="U170" s="186"/>
      <c r="V170" s="120"/>
      <c r="W170" s="120"/>
      <c r="X170" s="120"/>
      <c r="Y170" s="120"/>
      <c r="Z170" s="120"/>
      <c r="AA170" s="120"/>
      <c r="AB170" s="120"/>
      <c r="AC170" s="120"/>
      <c r="AD170" s="121"/>
      <c r="AE170" s="56"/>
    </row>
    <row r="171" spans="1:31" ht="13.5" hidden="1" customHeight="1" x14ac:dyDescent="0.3">
      <c r="A171" s="366"/>
      <c r="B171" s="56"/>
      <c r="C171" s="366"/>
      <c r="D171" s="56"/>
      <c r="E171" s="56"/>
      <c r="F171" s="56"/>
      <c r="G171" s="56"/>
      <c r="H171" s="185"/>
      <c r="I171" s="121"/>
      <c r="J171" s="121"/>
      <c r="K171" s="121"/>
      <c r="L171" s="121"/>
      <c r="M171" s="121"/>
      <c r="N171" s="121"/>
      <c r="O171" s="121"/>
      <c r="P171" s="121"/>
      <c r="Q171" s="121"/>
      <c r="R171" s="121"/>
      <c r="S171" s="121"/>
      <c r="T171" s="121"/>
      <c r="U171" s="186"/>
      <c r="V171" s="120"/>
      <c r="W171" s="120"/>
      <c r="X171" s="120"/>
      <c r="Y171" s="120"/>
      <c r="Z171" s="120"/>
      <c r="AA171" s="120"/>
      <c r="AB171" s="120"/>
      <c r="AC171" s="120"/>
      <c r="AD171" s="121"/>
      <c r="AE171" s="56"/>
    </row>
    <row r="172" spans="1:31" ht="13.5" hidden="1" customHeight="1" x14ac:dyDescent="0.3">
      <c r="A172" s="366"/>
      <c r="B172" s="56"/>
      <c r="C172" s="366"/>
      <c r="D172" s="56"/>
      <c r="E172" s="56"/>
      <c r="F172" s="56"/>
      <c r="G172" s="56"/>
      <c r="H172" s="185"/>
      <c r="I172" s="121"/>
      <c r="J172" s="121"/>
      <c r="K172" s="121"/>
      <c r="L172" s="121"/>
      <c r="M172" s="121"/>
      <c r="N172" s="121"/>
      <c r="O172" s="121"/>
      <c r="P172" s="121"/>
      <c r="Q172" s="121"/>
      <c r="R172" s="121"/>
      <c r="S172" s="121"/>
      <c r="T172" s="121"/>
      <c r="U172" s="186"/>
      <c r="V172" s="120"/>
      <c r="W172" s="120"/>
      <c r="X172" s="120"/>
      <c r="Y172" s="120"/>
      <c r="Z172" s="120"/>
      <c r="AA172" s="120"/>
      <c r="AB172" s="120"/>
      <c r="AC172" s="120"/>
      <c r="AD172" s="121"/>
      <c r="AE172" s="56"/>
    </row>
    <row r="173" spans="1:31" ht="13.5" hidden="1" customHeight="1" x14ac:dyDescent="0.3">
      <c r="A173" s="366"/>
      <c r="B173" s="56"/>
      <c r="C173" s="366"/>
      <c r="D173" s="56"/>
      <c r="E173" s="56"/>
      <c r="F173" s="56"/>
      <c r="G173" s="56"/>
      <c r="H173" s="185"/>
      <c r="I173" s="121"/>
      <c r="J173" s="121"/>
      <c r="K173" s="121"/>
      <c r="L173" s="121"/>
      <c r="M173" s="121"/>
      <c r="N173" s="121"/>
      <c r="O173" s="121"/>
      <c r="P173" s="121"/>
      <c r="Q173" s="121"/>
      <c r="R173" s="121"/>
      <c r="S173" s="121"/>
      <c r="T173" s="121"/>
      <c r="U173" s="186"/>
      <c r="V173" s="120"/>
      <c r="W173" s="120"/>
      <c r="X173" s="120"/>
      <c r="Y173" s="120"/>
      <c r="Z173" s="120"/>
      <c r="AA173" s="120"/>
      <c r="AB173" s="120"/>
      <c r="AC173" s="120"/>
      <c r="AD173" s="121"/>
      <c r="AE173" s="56"/>
    </row>
    <row r="174" spans="1:31" ht="13.5" hidden="1" customHeight="1" x14ac:dyDescent="0.3">
      <c r="A174" s="366"/>
      <c r="B174" s="56"/>
      <c r="C174" s="366"/>
      <c r="D174" s="56"/>
      <c r="E174" s="56"/>
      <c r="F174" s="56"/>
      <c r="G174" s="56"/>
      <c r="H174" s="185"/>
      <c r="I174" s="121"/>
      <c r="J174" s="121"/>
      <c r="K174" s="121"/>
      <c r="L174" s="121"/>
      <c r="M174" s="121"/>
      <c r="N174" s="121"/>
      <c r="O174" s="121"/>
      <c r="P174" s="121"/>
      <c r="Q174" s="121"/>
      <c r="R174" s="121"/>
      <c r="S174" s="121"/>
      <c r="T174" s="121"/>
      <c r="U174" s="186"/>
      <c r="V174" s="120"/>
      <c r="W174" s="120"/>
      <c r="X174" s="120"/>
      <c r="Y174" s="120"/>
      <c r="Z174" s="120"/>
      <c r="AA174" s="120"/>
      <c r="AB174" s="120"/>
      <c r="AC174" s="120"/>
      <c r="AD174" s="121"/>
      <c r="AE174" s="56"/>
    </row>
    <row r="175" spans="1:31" ht="13.5" hidden="1" customHeight="1" x14ac:dyDescent="0.3">
      <c r="A175" s="366"/>
      <c r="B175" s="56"/>
      <c r="C175" s="366"/>
      <c r="D175" s="56"/>
      <c r="E175" s="56"/>
      <c r="F175" s="56"/>
      <c r="G175" s="56"/>
      <c r="H175" s="185"/>
      <c r="I175" s="121"/>
      <c r="J175" s="121"/>
      <c r="K175" s="121"/>
      <c r="L175" s="121"/>
      <c r="M175" s="121"/>
      <c r="N175" s="121"/>
      <c r="O175" s="121"/>
      <c r="P175" s="121"/>
      <c r="Q175" s="121"/>
      <c r="R175" s="121"/>
      <c r="S175" s="121"/>
      <c r="T175" s="121"/>
      <c r="U175" s="186"/>
      <c r="V175" s="120"/>
      <c r="W175" s="120"/>
      <c r="X175" s="120"/>
      <c r="Y175" s="120"/>
      <c r="Z175" s="120"/>
      <c r="AA175" s="120"/>
      <c r="AB175" s="120"/>
      <c r="AC175" s="120"/>
      <c r="AD175" s="121"/>
      <c r="AE175" s="56"/>
    </row>
    <row r="176" spans="1:31" ht="13.5" hidden="1" customHeight="1" x14ac:dyDescent="0.3">
      <c r="A176" s="366"/>
      <c r="B176" s="56"/>
      <c r="C176" s="366"/>
      <c r="D176" s="56"/>
      <c r="E176" s="56"/>
      <c r="F176" s="56"/>
      <c r="G176" s="56"/>
      <c r="H176" s="185"/>
      <c r="I176" s="121"/>
      <c r="J176" s="121"/>
      <c r="K176" s="121"/>
      <c r="L176" s="121"/>
      <c r="M176" s="121"/>
      <c r="N176" s="121"/>
      <c r="O176" s="121"/>
      <c r="P176" s="121"/>
      <c r="Q176" s="121"/>
      <c r="R176" s="121"/>
      <c r="S176" s="121"/>
      <c r="T176" s="121"/>
      <c r="U176" s="186"/>
      <c r="V176" s="120"/>
      <c r="W176" s="120"/>
      <c r="X176" s="120"/>
      <c r="Y176" s="120"/>
      <c r="Z176" s="120"/>
      <c r="AA176" s="120"/>
      <c r="AB176" s="120"/>
      <c r="AC176" s="120"/>
      <c r="AD176" s="121"/>
      <c r="AE176" s="56"/>
    </row>
    <row r="177" spans="1:31" ht="13.5" hidden="1" customHeight="1" x14ac:dyDescent="0.3">
      <c r="A177" s="366"/>
      <c r="B177" s="56"/>
      <c r="C177" s="366"/>
      <c r="D177" s="56"/>
      <c r="E177" s="56"/>
      <c r="F177" s="56"/>
      <c r="G177" s="56"/>
      <c r="H177" s="185"/>
      <c r="I177" s="121"/>
      <c r="J177" s="121"/>
      <c r="K177" s="121"/>
      <c r="L177" s="121"/>
      <c r="M177" s="121"/>
      <c r="N177" s="121"/>
      <c r="O177" s="121"/>
      <c r="P177" s="121"/>
      <c r="Q177" s="121"/>
      <c r="R177" s="121"/>
      <c r="S177" s="121"/>
      <c r="T177" s="121"/>
      <c r="U177" s="186"/>
      <c r="V177" s="120"/>
      <c r="W177" s="120"/>
      <c r="X177" s="120"/>
      <c r="Y177" s="120"/>
      <c r="Z177" s="120"/>
      <c r="AA177" s="120"/>
      <c r="AB177" s="120"/>
      <c r="AC177" s="120"/>
      <c r="AD177" s="121"/>
      <c r="AE177" s="56"/>
    </row>
    <row r="178" spans="1:31" ht="13.5" hidden="1" customHeight="1" x14ac:dyDescent="0.3">
      <c r="A178" s="366"/>
      <c r="B178" s="56"/>
      <c r="C178" s="366"/>
      <c r="D178" s="56"/>
      <c r="E178" s="56"/>
      <c r="F178" s="56"/>
      <c r="G178" s="56"/>
      <c r="H178" s="185"/>
      <c r="I178" s="121"/>
      <c r="J178" s="121"/>
      <c r="K178" s="121"/>
      <c r="L178" s="121"/>
      <c r="M178" s="121"/>
      <c r="N178" s="121"/>
      <c r="O178" s="121"/>
      <c r="P178" s="121"/>
      <c r="Q178" s="121"/>
      <c r="R178" s="121"/>
      <c r="S178" s="121"/>
      <c r="T178" s="121"/>
      <c r="U178" s="186"/>
      <c r="V178" s="120"/>
      <c r="W178" s="120"/>
      <c r="X178" s="120"/>
      <c r="Y178" s="120"/>
      <c r="Z178" s="120"/>
      <c r="AA178" s="120"/>
      <c r="AB178" s="120"/>
      <c r="AC178" s="120"/>
      <c r="AD178" s="121"/>
      <c r="AE178" s="56"/>
    </row>
    <row r="179" spans="1:31" ht="13.5" hidden="1" customHeight="1" x14ac:dyDescent="0.3">
      <c r="A179" s="366"/>
      <c r="B179" s="56"/>
      <c r="C179" s="366"/>
      <c r="D179" s="56"/>
      <c r="E179" s="56"/>
      <c r="F179" s="56"/>
      <c r="G179" s="56"/>
      <c r="H179" s="185"/>
      <c r="I179" s="121"/>
      <c r="J179" s="121"/>
      <c r="K179" s="121"/>
      <c r="L179" s="121"/>
      <c r="M179" s="121"/>
      <c r="N179" s="121"/>
      <c r="O179" s="121"/>
      <c r="P179" s="121"/>
      <c r="Q179" s="121"/>
      <c r="R179" s="121"/>
      <c r="S179" s="121"/>
      <c r="T179" s="121"/>
      <c r="U179" s="186"/>
      <c r="V179" s="120"/>
      <c r="W179" s="120"/>
      <c r="X179" s="120"/>
      <c r="Y179" s="120"/>
      <c r="Z179" s="120"/>
      <c r="AA179" s="120"/>
      <c r="AB179" s="120"/>
      <c r="AC179" s="120"/>
      <c r="AD179" s="121"/>
      <c r="AE179" s="56"/>
    </row>
    <row r="180" spans="1:31" ht="13.5" hidden="1" customHeight="1" x14ac:dyDescent="0.3">
      <c r="A180" s="366"/>
      <c r="B180" s="56"/>
      <c r="C180" s="366"/>
      <c r="D180" s="56"/>
      <c r="E180" s="56"/>
      <c r="F180" s="56"/>
      <c r="G180" s="56"/>
      <c r="H180" s="185"/>
      <c r="I180" s="121"/>
      <c r="J180" s="121"/>
      <c r="K180" s="121"/>
      <c r="L180" s="121"/>
      <c r="M180" s="121"/>
      <c r="N180" s="121"/>
      <c r="O180" s="121"/>
      <c r="P180" s="121"/>
      <c r="Q180" s="121"/>
      <c r="R180" s="121"/>
      <c r="S180" s="121"/>
      <c r="T180" s="121"/>
      <c r="U180" s="186"/>
      <c r="V180" s="120"/>
      <c r="W180" s="120"/>
      <c r="X180" s="120"/>
      <c r="Y180" s="120"/>
      <c r="Z180" s="120"/>
      <c r="AA180" s="120"/>
      <c r="AB180" s="120"/>
      <c r="AC180" s="120"/>
      <c r="AD180" s="121"/>
      <c r="AE180" s="56"/>
    </row>
    <row r="181" spans="1:31" ht="13.5" hidden="1" customHeight="1" x14ac:dyDescent="0.3">
      <c r="A181" s="366"/>
      <c r="B181" s="56"/>
      <c r="C181" s="366"/>
      <c r="D181" s="56"/>
      <c r="E181" s="56"/>
      <c r="F181" s="56"/>
      <c r="G181" s="56"/>
      <c r="H181" s="185"/>
      <c r="I181" s="121"/>
      <c r="J181" s="121"/>
      <c r="K181" s="121"/>
      <c r="L181" s="121"/>
      <c r="M181" s="121"/>
      <c r="N181" s="121"/>
      <c r="O181" s="121"/>
      <c r="P181" s="121"/>
      <c r="Q181" s="121"/>
      <c r="R181" s="121"/>
      <c r="S181" s="121"/>
      <c r="T181" s="121"/>
      <c r="U181" s="186"/>
      <c r="V181" s="120"/>
      <c r="W181" s="120"/>
      <c r="X181" s="120"/>
      <c r="Y181" s="120"/>
      <c r="Z181" s="120"/>
      <c r="AA181" s="120"/>
      <c r="AB181" s="120"/>
      <c r="AC181" s="120"/>
      <c r="AD181" s="121"/>
      <c r="AE181" s="56"/>
    </row>
    <row r="182" spans="1:31" ht="13.5" hidden="1" customHeight="1" x14ac:dyDescent="0.3">
      <c r="A182" s="366"/>
      <c r="B182" s="56"/>
      <c r="C182" s="366"/>
      <c r="D182" s="56"/>
      <c r="E182" s="56"/>
      <c r="F182" s="56"/>
      <c r="G182" s="56"/>
      <c r="H182" s="185"/>
      <c r="I182" s="121"/>
      <c r="J182" s="121"/>
      <c r="K182" s="121"/>
      <c r="L182" s="121"/>
      <c r="M182" s="121"/>
      <c r="N182" s="121"/>
      <c r="O182" s="121"/>
      <c r="P182" s="121"/>
      <c r="Q182" s="121"/>
      <c r="R182" s="121"/>
      <c r="S182" s="121"/>
      <c r="T182" s="121"/>
      <c r="U182" s="186"/>
      <c r="V182" s="120"/>
      <c r="W182" s="120"/>
      <c r="X182" s="120"/>
      <c r="Y182" s="120"/>
      <c r="Z182" s="120"/>
      <c r="AA182" s="120"/>
      <c r="AB182" s="120"/>
      <c r="AC182" s="120"/>
      <c r="AD182" s="121"/>
      <c r="AE182" s="56"/>
    </row>
    <row r="183" spans="1:31" ht="13.5" hidden="1" customHeight="1" x14ac:dyDescent="0.3">
      <c r="A183" s="366"/>
      <c r="B183" s="56"/>
      <c r="C183" s="366"/>
      <c r="D183" s="56"/>
      <c r="E183" s="56"/>
      <c r="F183" s="56"/>
      <c r="G183" s="56"/>
      <c r="H183" s="185"/>
      <c r="I183" s="121"/>
      <c r="J183" s="121"/>
      <c r="K183" s="121"/>
      <c r="L183" s="121"/>
      <c r="M183" s="121"/>
      <c r="N183" s="121"/>
      <c r="O183" s="121"/>
      <c r="P183" s="121"/>
      <c r="Q183" s="121"/>
      <c r="R183" s="121"/>
      <c r="S183" s="121"/>
      <c r="T183" s="121"/>
      <c r="U183" s="186"/>
      <c r="V183" s="120"/>
      <c r="W183" s="120"/>
      <c r="X183" s="120"/>
      <c r="Y183" s="120"/>
      <c r="Z183" s="120"/>
      <c r="AA183" s="120"/>
      <c r="AB183" s="120"/>
      <c r="AC183" s="120"/>
      <c r="AD183" s="121"/>
      <c r="AE183" s="56"/>
    </row>
    <row r="184" spans="1:31" ht="13.5" hidden="1" customHeight="1" x14ac:dyDescent="0.3">
      <c r="A184" s="366"/>
      <c r="B184" s="56"/>
      <c r="C184" s="366"/>
      <c r="D184" s="56"/>
      <c r="E184" s="56"/>
      <c r="F184" s="56"/>
      <c r="G184" s="56"/>
      <c r="H184" s="185"/>
      <c r="I184" s="121"/>
      <c r="J184" s="121"/>
      <c r="K184" s="121"/>
      <c r="L184" s="121"/>
      <c r="M184" s="121"/>
      <c r="N184" s="121"/>
      <c r="O184" s="121"/>
      <c r="P184" s="121"/>
      <c r="Q184" s="121"/>
      <c r="R184" s="121"/>
      <c r="S184" s="121"/>
      <c r="T184" s="121"/>
      <c r="U184" s="186"/>
      <c r="V184" s="120"/>
      <c r="W184" s="120"/>
      <c r="X184" s="120"/>
      <c r="Y184" s="120"/>
      <c r="Z184" s="120"/>
      <c r="AA184" s="120"/>
      <c r="AB184" s="120"/>
      <c r="AC184" s="120"/>
      <c r="AD184" s="121"/>
      <c r="AE184" s="56"/>
    </row>
    <row r="185" spans="1:31" ht="13.5" hidden="1" customHeight="1" x14ac:dyDescent="0.3">
      <c r="A185" s="366"/>
      <c r="B185" s="56"/>
      <c r="C185" s="366"/>
      <c r="D185" s="56"/>
      <c r="E185" s="56"/>
      <c r="F185" s="56"/>
      <c r="G185" s="56"/>
      <c r="H185" s="185"/>
      <c r="I185" s="121"/>
      <c r="J185" s="121"/>
      <c r="K185" s="121"/>
      <c r="L185" s="121"/>
      <c r="M185" s="121"/>
      <c r="N185" s="121"/>
      <c r="O185" s="121"/>
      <c r="P185" s="121"/>
      <c r="Q185" s="121"/>
      <c r="R185" s="121"/>
      <c r="S185" s="121"/>
      <c r="T185" s="121"/>
      <c r="U185" s="186"/>
      <c r="V185" s="120"/>
      <c r="W185" s="120"/>
      <c r="X185" s="120"/>
      <c r="Y185" s="120"/>
      <c r="Z185" s="120"/>
      <c r="AA185" s="120"/>
      <c r="AB185" s="120"/>
      <c r="AC185" s="120"/>
      <c r="AD185" s="121"/>
      <c r="AE185" s="56"/>
    </row>
    <row r="186" spans="1:31" ht="13.5" hidden="1" customHeight="1" x14ac:dyDescent="0.3">
      <c r="A186" s="366"/>
      <c r="B186" s="56"/>
      <c r="C186" s="366"/>
      <c r="D186" s="56"/>
      <c r="E186" s="56"/>
      <c r="F186" s="56"/>
      <c r="G186" s="56"/>
      <c r="H186" s="185"/>
      <c r="I186" s="121"/>
      <c r="J186" s="121"/>
      <c r="K186" s="121"/>
      <c r="L186" s="121"/>
      <c r="M186" s="121"/>
      <c r="N186" s="121"/>
      <c r="O186" s="121"/>
      <c r="P186" s="121"/>
      <c r="Q186" s="121"/>
      <c r="R186" s="121"/>
      <c r="S186" s="121"/>
      <c r="T186" s="121"/>
      <c r="U186" s="186"/>
      <c r="V186" s="120"/>
      <c r="W186" s="120"/>
      <c r="X186" s="120"/>
      <c r="Y186" s="120"/>
      <c r="Z186" s="120"/>
      <c r="AA186" s="120"/>
      <c r="AB186" s="120"/>
      <c r="AC186" s="120"/>
      <c r="AD186" s="121"/>
      <c r="AE186" s="56"/>
    </row>
    <row r="187" spans="1:31" ht="13.5" hidden="1" customHeight="1" x14ac:dyDescent="0.3">
      <c r="A187" s="366"/>
      <c r="B187" s="56"/>
      <c r="C187" s="366"/>
      <c r="D187" s="56"/>
      <c r="E187" s="56"/>
      <c r="F187" s="56"/>
      <c r="G187" s="56"/>
      <c r="H187" s="185"/>
      <c r="I187" s="121"/>
      <c r="J187" s="121"/>
      <c r="K187" s="121"/>
      <c r="L187" s="121"/>
      <c r="M187" s="121"/>
      <c r="N187" s="121"/>
      <c r="O187" s="121"/>
      <c r="P187" s="121"/>
      <c r="Q187" s="121"/>
      <c r="R187" s="121"/>
      <c r="S187" s="121"/>
      <c r="T187" s="121"/>
      <c r="U187" s="186"/>
      <c r="V187" s="120"/>
      <c r="W187" s="120"/>
      <c r="X187" s="120"/>
      <c r="Y187" s="120"/>
      <c r="Z187" s="120"/>
      <c r="AA187" s="120"/>
      <c r="AB187" s="120"/>
      <c r="AC187" s="120"/>
      <c r="AD187" s="121"/>
      <c r="AE187" s="56"/>
    </row>
    <row r="188" spans="1:31" ht="13.5" hidden="1" customHeight="1" x14ac:dyDescent="0.3">
      <c r="A188" s="366"/>
      <c r="B188" s="56"/>
      <c r="C188" s="366"/>
      <c r="D188" s="56"/>
      <c r="E188" s="56"/>
      <c r="F188" s="56"/>
      <c r="G188" s="56"/>
      <c r="H188" s="185"/>
      <c r="I188" s="121"/>
      <c r="J188" s="121"/>
      <c r="K188" s="121"/>
      <c r="L188" s="121"/>
      <c r="M188" s="121"/>
      <c r="N188" s="121"/>
      <c r="O188" s="121"/>
      <c r="P188" s="121"/>
      <c r="Q188" s="121"/>
      <c r="R188" s="121"/>
      <c r="S188" s="121"/>
      <c r="T188" s="121"/>
      <c r="U188" s="186"/>
      <c r="V188" s="120"/>
      <c r="W188" s="120"/>
      <c r="X188" s="120"/>
      <c r="Y188" s="120"/>
      <c r="Z188" s="120"/>
      <c r="AA188" s="120"/>
      <c r="AB188" s="120"/>
      <c r="AC188" s="120"/>
      <c r="AD188" s="121"/>
      <c r="AE188" s="56"/>
    </row>
    <row r="189" spans="1:31" ht="13.5" hidden="1" customHeight="1" x14ac:dyDescent="0.3">
      <c r="A189" s="366"/>
      <c r="B189" s="56"/>
      <c r="C189" s="366"/>
      <c r="D189" s="56"/>
      <c r="E189" s="56"/>
      <c r="F189" s="56"/>
      <c r="G189" s="56"/>
      <c r="H189" s="185"/>
      <c r="I189" s="121"/>
      <c r="J189" s="121"/>
      <c r="K189" s="121"/>
      <c r="L189" s="121"/>
      <c r="M189" s="121"/>
      <c r="N189" s="121"/>
      <c r="O189" s="121"/>
      <c r="P189" s="121"/>
      <c r="Q189" s="121"/>
      <c r="R189" s="121"/>
      <c r="S189" s="121"/>
      <c r="T189" s="121"/>
      <c r="U189" s="186"/>
      <c r="V189" s="120"/>
      <c r="W189" s="120"/>
      <c r="X189" s="120"/>
      <c r="Y189" s="120"/>
      <c r="Z189" s="120"/>
      <c r="AA189" s="120"/>
      <c r="AB189" s="120"/>
      <c r="AC189" s="120"/>
      <c r="AD189" s="121"/>
      <c r="AE189" s="56"/>
    </row>
    <row r="190" spans="1:31" ht="13.5" hidden="1" customHeight="1" x14ac:dyDescent="0.3">
      <c r="A190" s="366"/>
      <c r="B190" s="56"/>
      <c r="C190" s="366"/>
      <c r="D190" s="56"/>
      <c r="E190" s="56"/>
      <c r="F190" s="56"/>
      <c r="G190" s="56"/>
      <c r="H190" s="185"/>
      <c r="I190" s="121"/>
      <c r="J190" s="121"/>
      <c r="K190" s="121"/>
      <c r="L190" s="121"/>
      <c r="M190" s="121"/>
      <c r="N190" s="121"/>
      <c r="O190" s="121"/>
      <c r="P190" s="121"/>
      <c r="Q190" s="121"/>
      <c r="R190" s="121"/>
      <c r="S190" s="121"/>
      <c r="T190" s="121"/>
      <c r="U190" s="186"/>
      <c r="V190" s="120"/>
      <c r="W190" s="120"/>
      <c r="X190" s="120"/>
      <c r="Y190" s="120"/>
      <c r="Z190" s="120"/>
      <c r="AA190" s="120"/>
      <c r="AB190" s="120"/>
      <c r="AC190" s="120"/>
      <c r="AD190" s="121"/>
      <c r="AE190" s="56"/>
    </row>
    <row r="191" spans="1:31" ht="13.5" hidden="1" customHeight="1" x14ac:dyDescent="0.3">
      <c r="A191" s="366"/>
      <c r="B191" s="56"/>
      <c r="C191" s="366"/>
      <c r="D191" s="56"/>
      <c r="E191" s="56"/>
      <c r="F191" s="56"/>
      <c r="G191" s="56"/>
      <c r="H191" s="185"/>
      <c r="I191" s="121"/>
      <c r="J191" s="121"/>
      <c r="K191" s="121"/>
      <c r="L191" s="121"/>
      <c r="M191" s="121"/>
      <c r="N191" s="121"/>
      <c r="O191" s="121"/>
      <c r="P191" s="121"/>
      <c r="Q191" s="121"/>
      <c r="R191" s="121"/>
      <c r="S191" s="121"/>
      <c r="T191" s="121"/>
      <c r="U191" s="186"/>
      <c r="V191" s="120"/>
      <c r="W191" s="120"/>
      <c r="X191" s="120"/>
      <c r="Y191" s="120"/>
      <c r="Z191" s="120"/>
      <c r="AA191" s="120"/>
      <c r="AB191" s="120"/>
      <c r="AC191" s="120"/>
      <c r="AD191" s="121"/>
      <c r="AE191" s="56"/>
    </row>
    <row r="192" spans="1:31" ht="13.5" hidden="1" customHeight="1" x14ac:dyDescent="0.3">
      <c r="A192" s="366"/>
      <c r="B192" s="56"/>
      <c r="C192" s="366"/>
      <c r="D192" s="56"/>
      <c r="E192" s="56"/>
      <c r="F192" s="56"/>
      <c r="G192" s="56"/>
      <c r="H192" s="185"/>
      <c r="I192" s="121"/>
      <c r="J192" s="121"/>
      <c r="K192" s="121"/>
      <c r="L192" s="121"/>
      <c r="M192" s="121"/>
      <c r="N192" s="121"/>
      <c r="O192" s="121"/>
      <c r="P192" s="121"/>
      <c r="Q192" s="121"/>
      <c r="R192" s="121"/>
      <c r="S192" s="121"/>
      <c r="T192" s="121"/>
      <c r="U192" s="186"/>
      <c r="V192" s="120"/>
      <c r="W192" s="120"/>
      <c r="X192" s="120"/>
      <c r="Y192" s="120"/>
      <c r="Z192" s="120"/>
      <c r="AA192" s="120"/>
      <c r="AB192" s="120"/>
      <c r="AC192" s="120"/>
      <c r="AD192" s="121"/>
      <c r="AE192" s="56"/>
    </row>
    <row r="193" spans="1:31" ht="13.5" hidden="1" customHeight="1" x14ac:dyDescent="0.3">
      <c r="A193" s="366"/>
      <c r="B193" s="56"/>
      <c r="C193" s="366"/>
      <c r="D193" s="56"/>
      <c r="E193" s="56"/>
      <c r="F193" s="56"/>
      <c r="G193" s="56"/>
      <c r="H193" s="185"/>
      <c r="I193" s="121"/>
      <c r="J193" s="121"/>
      <c r="K193" s="121"/>
      <c r="L193" s="121"/>
      <c r="M193" s="121"/>
      <c r="N193" s="121"/>
      <c r="O193" s="121"/>
      <c r="P193" s="121"/>
      <c r="Q193" s="121"/>
      <c r="R193" s="121"/>
      <c r="S193" s="121"/>
      <c r="T193" s="121"/>
      <c r="U193" s="186"/>
      <c r="V193" s="120"/>
      <c r="W193" s="120"/>
      <c r="X193" s="120"/>
      <c r="Y193" s="120"/>
      <c r="Z193" s="120"/>
      <c r="AA193" s="120"/>
      <c r="AB193" s="120"/>
      <c r="AC193" s="120"/>
      <c r="AD193" s="121"/>
      <c r="AE193" s="56"/>
    </row>
    <row r="194" spans="1:31" ht="13.5" hidden="1" customHeight="1" x14ac:dyDescent="0.3">
      <c r="A194" s="366"/>
      <c r="B194" s="56"/>
      <c r="C194" s="366"/>
      <c r="D194" s="56"/>
      <c r="E194" s="56"/>
      <c r="F194" s="56"/>
      <c r="G194" s="56"/>
      <c r="H194" s="185"/>
      <c r="I194" s="121"/>
      <c r="J194" s="121"/>
      <c r="K194" s="121"/>
      <c r="L194" s="121"/>
      <c r="M194" s="121"/>
      <c r="N194" s="121"/>
      <c r="O194" s="121"/>
      <c r="P194" s="121"/>
      <c r="Q194" s="121"/>
      <c r="R194" s="121"/>
      <c r="S194" s="121"/>
      <c r="T194" s="121"/>
      <c r="U194" s="186"/>
      <c r="V194" s="120"/>
      <c r="W194" s="120"/>
      <c r="X194" s="120"/>
      <c r="Y194" s="120"/>
      <c r="Z194" s="120"/>
      <c r="AA194" s="120"/>
      <c r="AB194" s="120"/>
      <c r="AC194" s="120"/>
      <c r="AD194" s="121"/>
      <c r="AE194" s="56"/>
    </row>
    <row r="195" spans="1:31" ht="13.5" hidden="1" customHeight="1" x14ac:dyDescent="0.3">
      <c r="A195" s="366"/>
      <c r="B195" s="56"/>
      <c r="C195" s="366"/>
      <c r="D195" s="56"/>
      <c r="E195" s="56"/>
      <c r="F195" s="56"/>
      <c r="G195" s="56"/>
      <c r="H195" s="185"/>
      <c r="I195" s="121"/>
      <c r="J195" s="121"/>
      <c r="K195" s="121"/>
      <c r="L195" s="121"/>
      <c r="M195" s="121"/>
      <c r="N195" s="121"/>
      <c r="O195" s="121"/>
      <c r="P195" s="121"/>
      <c r="Q195" s="121"/>
      <c r="R195" s="121"/>
      <c r="S195" s="121"/>
      <c r="T195" s="121"/>
      <c r="U195" s="186"/>
      <c r="V195" s="120"/>
      <c r="W195" s="120"/>
      <c r="X195" s="120"/>
      <c r="Y195" s="120"/>
      <c r="Z195" s="120"/>
      <c r="AA195" s="120"/>
      <c r="AB195" s="120"/>
      <c r="AC195" s="120"/>
      <c r="AD195" s="121"/>
      <c r="AE195" s="56"/>
    </row>
    <row r="196" spans="1:31" ht="13.5" hidden="1" customHeight="1" x14ac:dyDescent="0.3">
      <c r="A196" s="366"/>
      <c r="B196" s="56"/>
      <c r="C196" s="366"/>
      <c r="D196" s="56"/>
      <c r="E196" s="56"/>
      <c r="F196" s="56"/>
      <c r="G196" s="56"/>
      <c r="H196" s="185"/>
      <c r="I196" s="121"/>
      <c r="J196" s="121"/>
      <c r="K196" s="121"/>
      <c r="L196" s="121"/>
      <c r="M196" s="121"/>
      <c r="N196" s="121"/>
      <c r="O196" s="121"/>
      <c r="P196" s="121"/>
      <c r="Q196" s="121"/>
      <c r="R196" s="121"/>
      <c r="S196" s="121"/>
      <c r="T196" s="121"/>
      <c r="U196" s="186"/>
      <c r="V196" s="120"/>
      <c r="W196" s="120"/>
      <c r="X196" s="120"/>
      <c r="Y196" s="120"/>
      <c r="Z196" s="120"/>
      <c r="AA196" s="120"/>
      <c r="AB196" s="120"/>
      <c r="AC196" s="120"/>
      <c r="AD196" s="121"/>
      <c r="AE196" s="56"/>
    </row>
    <row r="197" spans="1:31" ht="13.5" hidden="1" customHeight="1" x14ac:dyDescent="0.3">
      <c r="A197" s="366"/>
      <c r="B197" s="56"/>
      <c r="C197" s="366"/>
      <c r="D197" s="56"/>
      <c r="E197" s="56"/>
      <c r="F197" s="56"/>
      <c r="G197" s="56"/>
      <c r="H197" s="185"/>
      <c r="I197" s="121"/>
      <c r="J197" s="121"/>
      <c r="K197" s="121"/>
      <c r="L197" s="121"/>
      <c r="M197" s="121"/>
      <c r="N197" s="121"/>
      <c r="O197" s="121"/>
      <c r="P197" s="121"/>
      <c r="Q197" s="121"/>
      <c r="R197" s="121"/>
      <c r="S197" s="121"/>
      <c r="T197" s="121"/>
      <c r="U197" s="186"/>
      <c r="V197" s="120"/>
      <c r="W197" s="120"/>
      <c r="X197" s="120"/>
      <c r="Y197" s="120"/>
      <c r="Z197" s="120"/>
      <c r="AA197" s="120"/>
      <c r="AB197" s="120"/>
      <c r="AC197" s="120"/>
      <c r="AD197" s="121"/>
      <c r="AE197" s="56"/>
    </row>
    <row r="198" spans="1:31" ht="13.5" hidden="1" customHeight="1" x14ac:dyDescent="0.3">
      <c r="A198" s="366"/>
      <c r="B198" s="56"/>
      <c r="C198" s="366"/>
      <c r="D198" s="56"/>
      <c r="E198" s="56"/>
      <c r="F198" s="56"/>
      <c r="G198" s="56"/>
      <c r="H198" s="185"/>
      <c r="I198" s="121"/>
      <c r="J198" s="121"/>
      <c r="K198" s="121"/>
      <c r="L198" s="121"/>
      <c r="M198" s="121"/>
      <c r="N198" s="121"/>
      <c r="O198" s="121"/>
      <c r="P198" s="121"/>
      <c r="Q198" s="121"/>
      <c r="R198" s="121"/>
      <c r="S198" s="121"/>
      <c r="T198" s="121"/>
      <c r="U198" s="186"/>
      <c r="V198" s="120"/>
      <c r="W198" s="120"/>
      <c r="X198" s="120"/>
      <c r="Y198" s="120"/>
      <c r="Z198" s="120"/>
      <c r="AA198" s="120"/>
      <c r="AB198" s="120"/>
      <c r="AC198" s="120"/>
      <c r="AD198" s="121"/>
      <c r="AE198" s="56"/>
    </row>
    <row r="199" spans="1:31" ht="13.5" hidden="1" customHeight="1" x14ac:dyDescent="0.3">
      <c r="A199" s="366"/>
      <c r="B199" s="56"/>
      <c r="C199" s="366"/>
      <c r="D199" s="56"/>
      <c r="E199" s="56"/>
      <c r="F199" s="56"/>
      <c r="G199" s="56"/>
      <c r="H199" s="185"/>
      <c r="I199" s="121"/>
      <c r="J199" s="121"/>
      <c r="K199" s="121"/>
      <c r="L199" s="121"/>
      <c r="M199" s="121"/>
      <c r="N199" s="121"/>
      <c r="O199" s="121"/>
      <c r="P199" s="121"/>
      <c r="Q199" s="121"/>
      <c r="R199" s="121"/>
      <c r="S199" s="121"/>
      <c r="T199" s="121"/>
      <c r="U199" s="186"/>
      <c r="V199" s="120"/>
      <c r="W199" s="120"/>
      <c r="X199" s="120"/>
      <c r="Y199" s="120"/>
      <c r="Z199" s="120"/>
      <c r="AA199" s="120"/>
      <c r="AB199" s="120"/>
      <c r="AC199" s="120"/>
      <c r="AD199" s="121"/>
      <c r="AE199" s="56"/>
    </row>
    <row r="200" spans="1:31" ht="13.5" hidden="1" customHeight="1" x14ac:dyDescent="0.3">
      <c r="A200" s="366"/>
      <c r="B200" s="56"/>
      <c r="C200" s="366"/>
      <c r="D200" s="56"/>
      <c r="E200" s="56"/>
      <c r="F200" s="56"/>
      <c r="G200" s="56"/>
      <c r="H200" s="185"/>
      <c r="I200" s="121"/>
      <c r="J200" s="121"/>
      <c r="K200" s="121"/>
      <c r="L200" s="121"/>
      <c r="M200" s="121"/>
      <c r="N200" s="121"/>
      <c r="O200" s="121"/>
      <c r="P200" s="121"/>
      <c r="Q200" s="121"/>
      <c r="R200" s="121"/>
      <c r="S200" s="121"/>
      <c r="T200" s="121"/>
      <c r="U200" s="186"/>
      <c r="V200" s="120"/>
      <c r="W200" s="120"/>
      <c r="X200" s="120"/>
      <c r="Y200" s="120"/>
      <c r="Z200" s="120"/>
      <c r="AA200" s="120"/>
      <c r="AB200" s="120"/>
      <c r="AC200" s="120"/>
      <c r="AD200" s="121"/>
      <c r="AE200" s="56"/>
    </row>
    <row r="201" spans="1:31" ht="13.5" hidden="1" customHeight="1" x14ac:dyDescent="0.3">
      <c r="A201" s="366"/>
      <c r="B201" s="56"/>
      <c r="C201" s="366"/>
      <c r="D201" s="56"/>
      <c r="E201" s="56"/>
      <c r="F201" s="56"/>
      <c r="G201" s="56"/>
      <c r="H201" s="185"/>
      <c r="I201" s="121"/>
      <c r="J201" s="121"/>
      <c r="K201" s="121"/>
      <c r="L201" s="121"/>
      <c r="M201" s="121"/>
      <c r="N201" s="121"/>
      <c r="O201" s="121"/>
      <c r="P201" s="121"/>
      <c r="Q201" s="121"/>
      <c r="R201" s="121"/>
      <c r="S201" s="121"/>
      <c r="T201" s="121"/>
      <c r="U201" s="186"/>
      <c r="V201" s="120"/>
      <c r="W201" s="120"/>
      <c r="X201" s="120"/>
      <c r="Y201" s="120"/>
      <c r="Z201" s="120"/>
      <c r="AA201" s="120"/>
      <c r="AB201" s="120"/>
      <c r="AC201" s="120"/>
      <c r="AD201" s="121"/>
      <c r="AE201" s="56"/>
    </row>
    <row r="202" spans="1:31" ht="13.5" hidden="1" customHeight="1" x14ac:dyDescent="0.3">
      <c r="A202" s="366"/>
      <c r="B202" s="56"/>
      <c r="C202" s="366"/>
      <c r="D202" s="56"/>
      <c r="E202" s="56"/>
      <c r="F202" s="56"/>
      <c r="G202" s="56"/>
      <c r="H202" s="185"/>
      <c r="I202" s="121"/>
      <c r="J202" s="121"/>
      <c r="K202" s="121"/>
      <c r="L202" s="121"/>
      <c r="M202" s="121"/>
      <c r="N202" s="121"/>
      <c r="O202" s="121"/>
      <c r="P202" s="121"/>
      <c r="Q202" s="121"/>
      <c r="R202" s="121"/>
      <c r="S202" s="121"/>
      <c r="T202" s="121"/>
      <c r="U202" s="186"/>
      <c r="V202" s="120"/>
      <c r="W202" s="120"/>
      <c r="X202" s="120"/>
      <c r="Y202" s="120"/>
      <c r="Z202" s="120"/>
      <c r="AA202" s="120"/>
      <c r="AB202" s="120"/>
      <c r="AC202" s="120"/>
      <c r="AD202" s="121"/>
      <c r="AE202" s="56"/>
    </row>
    <row r="203" spans="1:31" ht="13.5" hidden="1" customHeight="1" x14ac:dyDescent="0.3">
      <c r="A203" s="366"/>
      <c r="B203" s="56"/>
      <c r="C203" s="366"/>
      <c r="D203" s="56"/>
      <c r="E203" s="56"/>
      <c r="F203" s="56"/>
      <c r="G203" s="56"/>
      <c r="H203" s="185"/>
      <c r="I203" s="121"/>
      <c r="J203" s="121"/>
      <c r="K203" s="121"/>
      <c r="L203" s="121"/>
      <c r="M203" s="121"/>
      <c r="N203" s="121"/>
      <c r="O203" s="121"/>
      <c r="P203" s="121"/>
      <c r="Q203" s="121"/>
      <c r="R203" s="121"/>
      <c r="S203" s="121"/>
      <c r="T203" s="121"/>
      <c r="U203" s="186"/>
      <c r="V203" s="120"/>
      <c r="W203" s="120"/>
      <c r="X203" s="120"/>
      <c r="Y203" s="120"/>
      <c r="Z203" s="120"/>
      <c r="AA203" s="120"/>
      <c r="AB203" s="120"/>
      <c r="AC203" s="120"/>
      <c r="AD203" s="121"/>
      <c r="AE203" s="56"/>
    </row>
    <row r="204" spans="1:31" ht="13.5" hidden="1" customHeight="1" x14ac:dyDescent="0.3">
      <c r="A204" s="366"/>
      <c r="B204" s="56"/>
      <c r="C204" s="366"/>
      <c r="D204" s="56"/>
      <c r="E204" s="56"/>
      <c r="F204" s="56"/>
      <c r="G204" s="56"/>
      <c r="H204" s="185"/>
      <c r="I204" s="121"/>
      <c r="J204" s="121"/>
      <c r="K204" s="121"/>
      <c r="L204" s="121"/>
      <c r="M204" s="121"/>
      <c r="N204" s="121"/>
      <c r="O204" s="121"/>
      <c r="P204" s="121"/>
      <c r="Q204" s="121"/>
      <c r="R204" s="121"/>
      <c r="S204" s="121"/>
      <c r="T204" s="121"/>
      <c r="U204" s="186"/>
      <c r="V204" s="120"/>
      <c r="W204" s="120"/>
      <c r="X204" s="120"/>
      <c r="Y204" s="120"/>
      <c r="Z204" s="120"/>
      <c r="AA204" s="120"/>
      <c r="AB204" s="120"/>
      <c r="AC204" s="120"/>
      <c r="AD204" s="121"/>
      <c r="AE204" s="56"/>
    </row>
    <row r="205" spans="1:31" ht="13.5" hidden="1" customHeight="1" x14ac:dyDescent="0.3">
      <c r="A205" s="366"/>
      <c r="B205" s="56"/>
      <c r="C205" s="366"/>
      <c r="D205" s="56"/>
      <c r="E205" s="56"/>
      <c r="F205" s="56"/>
      <c r="G205" s="56"/>
      <c r="H205" s="185"/>
      <c r="I205" s="121"/>
      <c r="J205" s="121"/>
      <c r="K205" s="121"/>
      <c r="L205" s="121"/>
      <c r="M205" s="121"/>
      <c r="N205" s="121"/>
      <c r="O205" s="121"/>
      <c r="P205" s="121"/>
      <c r="Q205" s="121"/>
      <c r="R205" s="121"/>
      <c r="S205" s="121"/>
      <c r="T205" s="121"/>
      <c r="U205" s="186"/>
      <c r="V205" s="120"/>
      <c r="W205" s="120"/>
      <c r="X205" s="120"/>
      <c r="Y205" s="120"/>
      <c r="Z205" s="120"/>
      <c r="AA205" s="120"/>
      <c r="AB205" s="120"/>
      <c r="AC205" s="120"/>
      <c r="AD205" s="121"/>
      <c r="AE205" s="56"/>
    </row>
    <row r="206" spans="1:31" ht="13.5" hidden="1" customHeight="1" x14ac:dyDescent="0.3">
      <c r="A206" s="366"/>
      <c r="B206" s="56"/>
      <c r="C206" s="366"/>
      <c r="D206" s="56"/>
      <c r="E206" s="56"/>
      <c r="F206" s="56"/>
      <c r="G206" s="56"/>
      <c r="H206" s="185"/>
      <c r="I206" s="121"/>
      <c r="J206" s="121"/>
      <c r="K206" s="121"/>
      <c r="L206" s="121"/>
      <c r="M206" s="121"/>
      <c r="N206" s="121"/>
      <c r="O206" s="121"/>
      <c r="P206" s="121"/>
      <c r="Q206" s="121"/>
      <c r="R206" s="121"/>
      <c r="S206" s="121"/>
      <c r="T206" s="121"/>
      <c r="U206" s="186"/>
      <c r="V206" s="120"/>
      <c r="W206" s="120"/>
      <c r="X206" s="120"/>
      <c r="Y206" s="120"/>
      <c r="Z206" s="120"/>
      <c r="AA206" s="120"/>
      <c r="AB206" s="120"/>
      <c r="AC206" s="120"/>
      <c r="AD206" s="121"/>
      <c r="AE206" s="56"/>
    </row>
    <row r="207" spans="1:31" ht="13.5" hidden="1" customHeight="1" x14ac:dyDescent="0.3">
      <c r="A207" s="366"/>
      <c r="B207" s="56"/>
      <c r="C207" s="366"/>
      <c r="D207" s="56"/>
      <c r="E207" s="56"/>
      <c r="F207" s="56"/>
      <c r="G207" s="56"/>
      <c r="H207" s="185"/>
      <c r="I207" s="121"/>
      <c r="J207" s="121"/>
      <c r="K207" s="121"/>
      <c r="L207" s="121"/>
      <c r="M207" s="121"/>
      <c r="N207" s="121"/>
      <c r="O207" s="121"/>
      <c r="P207" s="121"/>
      <c r="Q207" s="121"/>
      <c r="R207" s="121"/>
      <c r="S207" s="121"/>
      <c r="T207" s="121"/>
      <c r="U207" s="186"/>
      <c r="V207" s="120"/>
      <c r="W207" s="120"/>
      <c r="X207" s="120"/>
      <c r="Y207" s="120"/>
      <c r="Z207" s="120"/>
      <c r="AA207" s="120"/>
      <c r="AB207" s="120"/>
      <c r="AC207" s="120"/>
      <c r="AD207" s="121"/>
      <c r="AE207" s="56"/>
    </row>
    <row r="208" spans="1:31" ht="13.5" hidden="1" customHeight="1" x14ac:dyDescent="0.3">
      <c r="A208" s="366"/>
      <c r="B208" s="56"/>
      <c r="C208" s="366"/>
      <c r="D208" s="56"/>
      <c r="E208" s="56"/>
      <c r="F208" s="56"/>
      <c r="G208" s="56"/>
      <c r="H208" s="185"/>
      <c r="I208" s="121"/>
      <c r="J208" s="121"/>
      <c r="K208" s="121"/>
      <c r="L208" s="121"/>
      <c r="M208" s="121"/>
      <c r="N208" s="121"/>
      <c r="O208" s="121"/>
      <c r="P208" s="121"/>
      <c r="Q208" s="121"/>
      <c r="R208" s="121"/>
      <c r="S208" s="121"/>
      <c r="T208" s="121"/>
      <c r="U208" s="186"/>
      <c r="V208" s="120"/>
      <c r="W208" s="120"/>
      <c r="X208" s="120"/>
      <c r="Y208" s="120"/>
      <c r="Z208" s="120"/>
      <c r="AA208" s="120"/>
      <c r="AB208" s="120"/>
      <c r="AC208" s="120"/>
      <c r="AD208" s="121"/>
      <c r="AE208" s="56"/>
    </row>
    <row r="209" spans="1:31" ht="13.5" hidden="1" customHeight="1" x14ac:dyDescent="0.3">
      <c r="A209" s="366"/>
      <c r="B209" s="56"/>
      <c r="C209" s="366"/>
      <c r="D209" s="56"/>
      <c r="E209" s="56"/>
      <c r="F209" s="56"/>
      <c r="G209" s="56"/>
      <c r="H209" s="185"/>
      <c r="I209" s="121"/>
      <c r="J209" s="121"/>
      <c r="K209" s="121"/>
      <c r="L209" s="121"/>
      <c r="M209" s="121"/>
      <c r="N209" s="121"/>
      <c r="O209" s="121"/>
      <c r="P209" s="121"/>
      <c r="Q209" s="121"/>
      <c r="R209" s="121"/>
      <c r="S209" s="121"/>
      <c r="T209" s="121"/>
      <c r="U209" s="186"/>
      <c r="V209" s="120"/>
      <c r="W209" s="120"/>
      <c r="X209" s="120"/>
      <c r="Y209" s="120"/>
      <c r="Z209" s="120"/>
      <c r="AA209" s="120"/>
      <c r="AB209" s="120"/>
      <c r="AC209" s="120"/>
      <c r="AD209" s="121"/>
      <c r="AE209" s="56"/>
    </row>
    <row r="210" spans="1:31" ht="13.5" hidden="1" customHeight="1" x14ac:dyDescent="0.3">
      <c r="A210" s="366"/>
      <c r="B210" s="56"/>
      <c r="C210" s="366"/>
      <c r="D210" s="56"/>
      <c r="E210" s="56"/>
      <c r="F210" s="56"/>
      <c r="G210" s="56"/>
      <c r="H210" s="185"/>
      <c r="I210" s="121"/>
      <c r="J210" s="121"/>
      <c r="K210" s="121"/>
      <c r="L210" s="121"/>
      <c r="M210" s="121"/>
      <c r="N210" s="121"/>
      <c r="O210" s="121"/>
      <c r="P210" s="121"/>
      <c r="Q210" s="121"/>
      <c r="R210" s="121"/>
      <c r="S210" s="121"/>
      <c r="T210" s="121"/>
      <c r="U210" s="186"/>
      <c r="V210" s="120"/>
      <c r="W210" s="120"/>
      <c r="X210" s="120"/>
      <c r="Y210" s="120"/>
      <c r="Z210" s="120"/>
      <c r="AA210" s="120"/>
      <c r="AB210" s="120"/>
      <c r="AC210" s="120"/>
      <c r="AD210" s="121"/>
      <c r="AE210" s="56"/>
    </row>
    <row r="211" spans="1:31" ht="13.5" hidden="1" customHeight="1" x14ac:dyDescent="0.3">
      <c r="A211" s="366"/>
      <c r="B211" s="56"/>
      <c r="C211" s="366"/>
      <c r="D211" s="56"/>
      <c r="E211" s="56"/>
      <c r="F211" s="56"/>
      <c r="G211" s="56"/>
      <c r="H211" s="185"/>
      <c r="I211" s="121"/>
      <c r="J211" s="121"/>
      <c r="K211" s="121"/>
      <c r="L211" s="121"/>
      <c r="M211" s="121"/>
      <c r="N211" s="121"/>
      <c r="O211" s="121"/>
      <c r="P211" s="121"/>
      <c r="Q211" s="121"/>
      <c r="R211" s="121"/>
      <c r="S211" s="121"/>
      <c r="T211" s="121"/>
      <c r="U211" s="186"/>
      <c r="V211" s="120"/>
      <c r="W211" s="120"/>
      <c r="X211" s="120"/>
      <c r="Y211" s="120"/>
      <c r="Z211" s="120"/>
      <c r="AA211" s="120"/>
      <c r="AB211" s="120"/>
      <c r="AC211" s="120"/>
      <c r="AD211" s="121"/>
      <c r="AE211" s="56"/>
    </row>
    <row r="212" spans="1:31" ht="13.5" hidden="1" customHeight="1" x14ac:dyDescent="0.3">
      <c r="A212" s="366"/>
      <c r="B212" s="56"/>
      <c r="C212" s="366"/>
      <c r="D212" s="56"/>
      <c r="E212" s="56"/>
      <c r="F212" s="56"/>
      <c r="G212" s="56"/>
      <c r="H212" s="185"/>
      <c r="I212" s="121"/>
      <c r="J212" s="121"/>
      <c r="K212" s="121"/>
      <c r="L212" s="121"/>
      <c r="M212" s="121"/>
      <c r="N212" s="121"/>
      <c r="O212" s="121"/>
      <c r="P212" s="121"/>
      <c r="Q212" s="121"/>
      <c r="R212" s="121"/>
      <c r="S212" s="121"/>
      <c r="T212" s="121"/>
      <c r="U212" s="186"/>
      <c r="V212" s="120"/>
      <c r="W212" s="120"/>
      <c r="X212" s="120"/>
      <c r="Y212" s="120"/>
      <c r="Z212" s="120"/>
      <c r="AA212" s="120"/>
      <c r="AB212" s="120"/>
      <c r="AC212" s="120"/>
      <c r="AD212" s="121"/>
      <c r="AE212" s="56"/>
    </row>
    <row r="213" spans="1:31" ht="13.5" hidden="1" customHeight="1" x14ac:dyDescent="0.3">
      <c r="A213" s="366"/>
      <c r="B213" s="56"/>
      <c r="C213" s="366"/>
      <c r="D213" s="56"/>
      <c r="E213" s="56"/>
      <c r="F213" s="56"/>
      <c r="G213" s="56"/>
      <c r="H213" s="185"/>
      <c r="I213" s="121"/>
      <c r="J213" s="121"/>
      <c r="K213" s="121"/>
      <c r="L213" s="121"/>
      <c r="M213" s="121"/>
      <c r="N213" s="121"/>
      <c r="O213" s="121"/>
      <c r="P213" s="121"/>
      <c r="Q213" s="121"/>
      <c r="R213" s="121"/>
      <c r="S213" s="121"/>
      <c r="T213" s="121"/>
      <c r="U213" s="186"/>
      <c r="V213" s="120"/>
      <c r="W213" s="120"/>
      <c r="X213" s="120"/>
      <c r="Y213" s="120"/>
      <c r="Z213" s="120"/>
      <c r="AA213" s="120"/>
      <c r="AB213" s="120"/>
      <c r="AC213" s="120"/>
      <c r="AD213" s="121"/>
      <c r="AE213" s="56"/>
    </row>
    <row r="214" spans="1:31" ht="13.5" hidden="1" customHeight="1" x14ac:dyDescent="0.3">
      <c r="A214" s="366"/>
      <c r="B214" s="56"/>
      <c r="C214" s="366"/>
      <c r="D214" s="56"/>
      <c r="E214" s="56"/>
      <c r="F214" s="56"/>
      <c r="G214" s="56"/>
      <c r="H214" s="185"/>
      <c r="I214" s="121"/>
      <c r="J214" s="121"/>
      <c r="K214" s="121"/>
      <c r="L214" s="121"/>
      <c r="M214" s="121"/>
      <c r="N214" s="121"/>
      <c r="O214" s="121"/>
      <c r="P214" s="121"/>
      <c r="Q214" s="121"/>
      <c r="R214" s="121"/>
      <c r="S214" s="121"/>
      <c r="T214" s="121"/>
      <c r="U214" s="186"/>
      <c r="V214" s="120"/>
      <c r="W214" s="120"/>
      <c r="X214" s="120"/>
      <c r="Y214" s="120"/>
      <c r="Z214" s="120"/>
      <c r="AA214" s="120"/>
      <c r="AB214" s="120"/>
      <c r="AC214" s="120"/>
      <c r="AD214" s="121"/>
      <c r="AE214" s="56"/>
    </row>
    <row r="215" spans="1:31" ht="13.5" hidden="1" customHeight="1" x14ac:dyDescent="0.3">
      <c r="A215" s="366"/>
      <c r="B215" s="56"/>
      <c r="C215" s="366"/>
      <c r="D215" s="56"/>
      <c r="E215" s="56"/>
      <c r="F215" s="56"/>
      <c r="G215" s="56"/>
      <c r="H215" s="185"/>
      <c r="I215" s="121"/>
      <c r="J215" s="121"/>
      <c r="K215" s="121"/>
      <c r="L215" s="121"/>
      <c r="M215" s="121"/>
      <c r="N215" s="121"/>
      <c r="O215" s="121"/>
      <c r="P215" s="121"/>
      <c r="Q215" s="121"/>
      <c r="R215" s="121"/>
      <c r="S215" s="121"/>
      <c r="T215" s="121"/>
      <c r="U215" s="186"/>
      <c r="V215" s="120"/>
      <c r="W215" s="120"/>
      <c r="X215" s="120"/>
      <c r="Y215" s="120"/>
      <c r="Z215" s="120"/>
      <c r="AA215" s="120"/>
      <c r="AB215" s="120"/>
      <c r="AC215" s="120"/>
      <c r="AD215" s="121"/>
      <c r="AE215" s="56"/>
    </row>
    <row r="216" spans="1:31" ht="13.5" hidden="1" customHeight="1" x14ac:dyDescent="0.3">
      <c r="A216" s="366"/>
      <c r="B216" s="56"/>
      <c r="C216" s="366"/>
      <c r="D216" s="56"/>
      <c r="E216" s="56"/>
      <c r="F216" s="56"/>
      <c r="G216" s="56"/>
      <c r="H216" s="185"/>
      <c r="I216" s="121"/>
      <c r="J216" s="121"/>
      <c r="K216" s="121"/>
      <c r="L216" s="121"/>
      <c r="M216" s="121"/>
      <c r="N216" s="121"/>
      <c r="O216" s="121"/>
      <c r="P216" s="121"/>
      <c r="Q216" s="121"/>
      <c r="R216" s="121"/>
      <c r="S216" s="121"/>
      <c r="T216" s="121"/>
      <c r="U216" s="186"/>
      <c r="V216" s="120"/>
      <c r="W216" s="120"/>
      <c r="X216" s="120"/>
      <c r="Y216" s="120"/>
      <c r="Z216" s="120"/>
      <c r="AA216" s="120"/>
      <c r="AB216" s="120"/>
      <c r="AC216" s="120"/>
      <c r="AD216" s="121"/>
      <c r="AE216" s="56"/>
    </row>
    <row r="217" spans="1:31" ht="13.5" hidden="1" customHeight="1" x14ac:dyDescent="0.3">
      <c r="A217" s="366"/>
      <c r="B217" s="56"/>
      <c r="C217" s="366"/>
      <c r="D217" s="56"/>
      <c r="E217" s="56"/>
      <c r="F217" s="56"/>
      <c r="G217" s="56"/>
      <c r="H217" s="185"/>
      <c r="I217" s="121"/>
      <c r="J217" s="121"/>
      <c r="K217" s="121"/>
      <c r="L217" s="121"/>
      <c r="M217" s="121"/>
      <c r="N217" s="121"/>
      <c r="O217" s="121"/>
      <c r="P217" s="121"/>
      <c r="Q217" s="121"/>
      <c r="R217" s="121"/>
      <c r="S217" s="121"/>
      <c r="T217" s="121"/>
      <c r="U217" s="186"/>
      <c r="V217" s="120"/>
      <c r="W217" s="120"/>
      <c r="X217" s="120"/>
      <c r="Y217" s="120"/>
      <c r="Z217" s="120"/>
      <c r="AA217" s="120"/>
      <c r="AB217" s="120"/>
      <c r="AC217" s="120"/>
      <c r="AD217" s="121"/>
      <c r="AE217" s="56"/>
    </row>
    <row r="218" spans="1:31" ht="13.5" hidden="1" customHeight="1" x14ac:dyDescent="0.3">
      <c r="A218" s="366"/>
      <c r="B218" s="56"/>
      <c r="C218" s="366"/>
      <c r="D218" s="56"/>
      <c r="E218" s="56"/>
      <c r="F218" s="56"/>
      <c r="G218" s="56"/>
      <c r="H218" s="185"/>
      <c r="I218" s="121"/>
      <c r="J218" s="121"/>
      <c r="K218" s="121"/>
      <c r="L218" s="121"/>
      <c r="M218" s="121"/>
      <c r="N218" s="121"/>
      <c r="O218" s="121"/>
      <c r="P218" s="121"/>
      <c r="Q218" s="121"/>
      <c r="R218" s="121"/>
      <c r="S218" s="121"/>
      <c r="T218" s="121"/>
      <c r="U218" s="186"/>
      <c r="V218" s="120"/>
      <c r="W218" s="120"/>
      <c r="X218" s="120"/>
      <c r="Y218" s="120"/>
      <c r="Z218" s="120"/>
      <c r="AA218" s="120"/>
      <c r="AB218" s="120"/>
      <c r="AC218" s="120"/>
      <c r="AD218" s="121"/>
      <c r="AE218" s="56"/>
    </row>
    <row r="219" spans="1:31" ht="13.5" hidden="1" customHeight="1" x14ac:dyDescent="0.3">
      <c r="A219" s="366"/>
      <c r="B219" s="56"/>
      <c r="C219" s="366"/>
      <c r="D219" s="56"/>
      <c r="E219" s="56"/>
      <c r="F219" s="56"/>
      <c r="G219" s="56"/>
      <c r="H219" s="185"/>
      <c r="I219" s="121"/>
      <c r="J219" s="121"/>
      <c r="K219" s="121"/>
      <c r="L219" s="121"/>
      <c r="M219" s="121"/>
      <c r="N219" s="121"/>
      <c r="O219" s="121"/>
      <c r="P219" s="121"/>
      <c r="Q219" s="121"/>
      <c r="R219" s="121"/>
      <c r="S219" s="121"/>
      <c r="T219" s="121"/>
      <c r="U219" s="186"/>
      <c r="V219" s="120"/>
      <c r="W219" s="120"/>
      <c r="X219" s="120"/>
      <c r="Y219" s="120"/>
      <c r="Z219" s="120"/>
      <c r="AA219" s="120"/>
      <c r="AB219" s="120"/>
      <c r="AC219" s="120"/>
      <c r="AD219" s="121"/>
      <c r="AE219" s="56"/>
    </row>
    <row r="220" spans="1:31" ht="13.5" hidden="1" customHeight="1" x14ac:dyDescent="0.3">
      <c r="A220" s="366"/>
      <c r="B220" s="56"/>
      <c r="C220" s="366"/>
      <c r="D220" s="56"/>
      <c r="E220" s="56"/>
      <c r="F220" s="56"/>
      <c r="G220" s="56"/>
      <c r="H220" s="185"/>
      <c r="I220" s="121"/>
      <c r="J220" s="121"/>
      <c r="K220" s="121"/>
      <c r="L220" s="121"/>
      <c r="M220" s="121"/>
      <c r="N220" s="121"/>
      <c r="O220" s="121"/>
      <c r="P220" s="121"/>
      <c r="Q220" s="121"/>
      <c r="R220" s="121"/>
      <c r="S220" s="121"/>
      <c r="T220" s="121"/>
      <c r="U220" s="186"/>
      <c r="V220" s="120"/>
      <c r="W220" s="120"/>
      <c r="X220" s="120"/>
      <c r="Y220" s="120"/>
      <c r="Z220" s="120"/>
      <c r="AA220" s="120"/>
      <c r="AB220" s="120"/>
      <c r="AC220" s="120"/>
      <c r="AD220" s="121"/>
      <c r="AE220" s="56"/>
    </row>
    <row r="221" spans="1:31" ht="13.5" hidden="1" customHeight="1" x14ac:dyDescent="0.3">
      <c r="A221" s="366"/>
      <c r="B221" s="56"/>
      <c r="C221" s="366"/>
      <c r="D221" s="56"/>
      <c r="E221" s="56"/>
      <c r="F221" s="56"/>
      <c r="G221" s="56"/>
      <c r="H221" s="185"/>
      <c r="I221" s="121"/>
      <c r="J221" s="121"/>
      <c r="K221" s="121"/>
      <c r="L221" s="121"/>
      <c r="M221" s="121"/>
      <c r="N221" s="121"/>
      <c r="O221" s="121"/>
      <c r="P221" s="121"/>
      <c r="Q221" s="121"/>
      <c r="R221" s="121"/>
      <c r="S221" s="121"/>
      <c r="T221" s="121"/>
      <c r="U221" s="186"/>
      <c r="V221" s="120"/>
      <c r="W221" s="120"/>
      <c r="X221" s="120"/>
      <c r="Y221" s="120"/>
      <c r="Z221" s="120"/>
      <c r="AA221" s="120"/>
      <c r="AB221" s="120"/>
      <c r="AC221" s="120"/>
      <c r="AD221" s="121"/>
      <c r="AE221" s="56"/>
    </row>
    <row r="222" spans="1:31" ht="13.5" hidden="1" customHeight="1" x14ac:dyDescent="0.3">
      <c r="A222" s="366"/>
      <c r="B222" s="56"/>
      <c r="C222" s="366"/>
      <c r="D222" s="56"/>
      <c r="E222" s="56"/>
      <c r="F222" s="56"/>
      <c r="G222" s="56"/>
      <c r="H222" s="185"/>
      <c r="I222" s="121"/>
      <c r="J222" s="121"/>
      <c r="K222" s="121"/>
      <c r="L222" s="121"/>
      <c r="M222" s="121"/>
      <c r="N222" s="121"/>
      <c r="O222" s="121"/>
      <c r="P222" s="121"/>
      <c r="Q222" s="121"/>
      <c r="R222" s="121"/>
      <c r="S222" s="121"/>
      <c r="T222" s="121"/>
      <c r="U222" s="186"/>
      <c r="V222" s="120"/>
      <c r="W222" s="120"/>
      <c r="X222" s="120"/>
      <c r="Y222" s="120"/>
      <c r="Z222" s="120"/>
      <c r="AA222" s="120"/>
      <c r="AB222" s="120"/>
      <c r="AC222" s="120"/>
      <c r="AD222" s="121"/>
      <c r="AE222" s="56"/>
    </row>
    <row r="223" spans="1:31" ht="13.5" hidden="1" customHeight="1" x14ac:dyDescent="0.3">
      <c r="A223" s="366"/>
      <c r="B223" s="56"/>
      <c r="C223" s="366"/>
      <c r="D223" s="56"/>
      <c r="E223" s="56"/>
      <c r="F223" s="56"/>
      <c r="G223" s="56"/>
      <c r="H223" s="185"/>
      <c r="I223" s="121"/>
      <c r="J223" s="121"/>
      <c r="K223" s="121"/>
      <c r="L223" s="121"/>
      <c r="M223" s="121"/>
      <c r="N223" s="121"/>
      <c r="O223" s="121"/>
      <c r="P223" s="121"/>
      <c r="Q223" s="121"/>
      <c r="R223" s="121"/>
      <c r="S223" s="121"/>
      <c r="T223" s="121"/>
      <c r="U223" s="186"/>
      <c r="V223" s="120"/>
      <c r="W223" s="120"/>
      <c r="X223" s="120"/>
      <c r="Y223" s="120"/>
      <c r="Z223" s="120"/>
      <c r="AA223" s="120"/>
      <c r="AB223" s="120"/>
      <c r="AC223" s="120"/>
      <c r="AD223" s="121"/>
      <c r="AE223" s="56"/>
    </row>
    <row r="224" spans="1:31" ht="13.5" hidden="1" customHeight="1" x14ac:dyDescent="0.3">
      <c r="A224" s="366"/>
      <c r="B224" s="56"/>
      <c r="C224" s="366"/>
      <c r="D224" s="56"/>
      <c r="E224" s="56"/>
      <c r="F224" s="56"/>
      <c r="G224" s="56"/>
      <c r="H224" s="185"/>
      <c r="I224" s="121"/>
      <c r="J224" s="121"/>
      <c r="K224" s="121"/>
      <c r="L224" s="121"/>
      <c r="M224" s="121"/>
      <c r="N224" s="121"/>
      <c r="O224" s="121"/>
      <c r="P224" s="121"/>
      <c r="Q224" s="121"/>
      <c r="R224" s="121"/>
      <c r="S224" s="121"/>
      <c r="T224" s="121"/>
      <c r="U224" s="186"/>
      <c r="V224" s="120"/>
      <c r="W224" s="120"/>
      <c r="X224" s="120"/>
      <c r="Y224" s="120"/>
      <c r="Z224" s="120"/>
      <c r="AA224" s="120"/>
      <c r="AB224" s="120"/>
      <c r="AC224" s="120"/>
      <c r="AD224" s="121"/>
      <c r="AE224" s="56"/>
    </row>
    <row r="225" spans="1:31" ht="13.5" hidden="1" customHeight="1" x14ac:dyDescent="0.3">
      <c r="A225" s="366"/>
      <c r="B225" s="56"/>
      <c r="C225" s="366"/>
      <c r="D225" s="56"/>
      <c r="E225" s="56"/>
      <c r="F225" s="56"/>
      <c r="G225" s="56"/>
      <c r="H225" s="185"/>
      <c r="I225" s="121"/>
      <c r="J225" s="121"/>
      <c r="K225" s="121"/>
      <c r="L225" s="121"/>
      <c r="M225" s="121"/>
      <c r="N225" s="121"/>
      <c r="O225" s="121"/>
      <c r="P225" s="121"/>
      <c r="Q225" s="121"/>
      <c r="R225" s="121"/>
      <c r="S225" s="121"/>
      <c r="T225" s="121"/>
      <c r="U225" s="186"/>
      <c r="V225" s="120"/>
      <c r="W225" s="120"/>
      <c r="X225" s="120"/>
      <c r="Y225" s="120"/>
      <c r="Z225" s="120"/>
      <c r="AA225" s="120"/>
      <c r="AB225" s="120"/>
      <c r="AC225" s="120"/>
      <c r="AD225" s="121"/>
      <c r="AE225" s="56"/>
    </row>
    <row r="226" spans="1:31" ht="13.5" hidden="1" customHeight="1" x14ac:dyDescent="0.3">
      <c r="A226" s="366"/>
      <c r="B226" s="56"/>
      <c r="C226" s="366"/>
      <c r="D226" s="56"/>
      <c r="E226" s="56"/>
      <c r="F226" s="56"/>
      <c r="G226" s="56"/>
      <c r="H226" s="185"/>
      <c r="I226" s="121"/>
      <c r="J226" s="121"/>
      <c r="K226" s="121"/>
      <c r="L226" s="121"/>
      <c r="M226" s="121"/>
      <c r="N226" s="121"/>
      <c r="O226" s="121"/>
      <c r="P226" s="121"/>
      <c r="Q226" s="121"/>
      <c r="R226" s="121"/>
      <c r="S226" s="121"/>
      <c r="T226" s="121"/>
      <c r="U226" s="186"/>
      <c r="V226" s="120"/>
      <c r="W226" s="120"/>
      <c r="X226" s="120"/>
      <c r="Y226" s="120"/>
      <c r="Z226" s="120"/>
      <c r="AA226" s="120"/>
      <c r="AB226" s="120"/>
      <c r="AC226" s="120"/>
      <c r="AD226" s="121"/>
      <c r="AE226" s="56"/>
    </row>
    <row r="227" spans="1:31" ht="13.5" hidden="1" customHeight="1" x14ac:dyDescent="0.3">
      <c r="A227" s="366"/>
      <c r="B227" s="56"/>
      <c r="C227" s="366"/>
      <c r="D227" s="56"/>
      <c r="E227" s="56"/>
      <c r="F227" s="56"/>
      <c r="G227" s="56"/>
      <c r="H227" s="185"/>
      <c r="I227" s="121"/>
      <c r="J227" s="121"/>
      <c r="K227" s="121"/>
      <c r="L227" s="121"/>
      <c r="M227" s="121"/>
      <c r="N227" s="121"/>
      <c r="O227" s="121"/>
      <c r="P227" s="121"/>
      <c r="Q227" s="121"/>
      <c r="R227" s="121"/>
      <c r="S227" s="121"/>
      <c r="T227" s="121"/>
      <c r="U227" s="186"/>
      <c r="V227" s="120"/>
      <c r="W227" s="120"/>
      <c r="X227" s="120"/>
      <c r="Y227" s="120"/>
      <c r="Z227" s="120"/>
      <c r="AA227" s="120"/>
      <c r="AB227" s="120"/>
      <c r="AC227" s="120"/>
      <c r="AD227" s="121"/>
      <c r="AE227" s="56"/>
    </row>
    <row r="228" spans="1:31" ht="13.5" hidden="1" customHeight="1" x14ac:dyDescent="0.3">
      <c r="A228" s="366"/>
      <c r="B228" s="56"/>
      <c r="C228" s="366"/>
      <c r="D228" s="56"/>
      <c r="E228" s="56"/>
      <c r="F228" s="56"/>
      <c r="G228" s="56"/>
      <c r="H228" s="185"/>
      <c r="I228" s="121"/>
      <c r="J228" s="121"/>
      <c r="K228" s="121"/>
      <c r="L228" s="121"/>
      <c r="M228" s="121"/>
      <c r="N228" s="121"/>
      <c r="O228" s="121"/>
      <c r="P228" s="121"/>
      <c r="Q228" s="121"/>
      <c r="R228" s="121"/>
      <c r="S228" s="121"/>
      <c r="T228" s="121"/>
      <c r="U228" s="186"/>
      <c r="V228" s="120"/>
      <c r="W228" s="120"/>
      <c r="X228" s="120"/>
      <c r="Y228" s="120"/>
      <c r="Z228" s="120"/>
      <c r="AA228" s="120"/>
      <c r="AB228" s="120"/>
      <c r="AC228" s="120"/>
      <c r="AD228" s="121"/>
      <c r="AE228" s="56"/>
    </row>
    <row r="229" spans="1:31" ht="13.5" hidden="1" customHeight="1" x14ac:dyDescent="0.3">
      <c r="A229" s="366"/>
      <c r="B229" s="56"/>
      <c r="C229" s="366"/>
      <c r="D229" s="56"/>
      <c r="E229" s="56"/>
      <c r="F229" s="56"/>
      <c r="G229" s="56"/>
      <c r="H229" s="185"/>
      <c r="I229" s="121"/>
      <c r="J229" s="121"/>
      <c r="K229" s="121"/>
      <c r="L229" s="121"/>
      <c r="M229" s="121"/>
      <c r="N229" s="121"/>
      <c r="O229" s="121"/>
      <c r="P229" s="121"/>
      <c r="Q229" s="121"/>
      <c r="R229" s="121"/>
      <c r="S229" s="121"/>
      <c r="T229" s="121"/>
      <c r="U229" s="186"/>
      <c r="V229" s="120"/>
      <c r="W229" s="120"/>
      <c r="X229" s="120"/>
      <c r="Y229" s="120"/>
      <c r="Z229" s="120"/>
      <c r="AA229" s="120"/>
      <c r="AB229" s="120"/>
      <c r="AC229" s="120"/>
      <c r="AD229" s="121"/>
      <c r="AE229" s="56"/>
    </row>
    <row r="230" spans="1:31" ht="13.5" hidden="1" customHeight="1" x14ac:dyDescent="0.3">
      <c r="A230" s="366"/>
      <c r="B230" s="56"/>
      <c r="C230" s="366"/>
      <c r="D230" s="56"/>
      <c r="E230" s="56"/>
      <c r="F230" s="56"/>
      <c r="G230" s="56"/>
      <c r="H230" s="185"/>
      <c r="I230" s="121"/>
      <c r="J230" s="121"/>
      <c r="K230" s="121"/>
      <c r="L230" s="121"/>
      <c r="M230" s="121"/>
      <c r="N230" s="121"/>
      <c r="O230" s="121"/>
      <c r="P230" s="121"/>
      <c r="Q230" s="121"/>
      <c r="R230" s="121"/>
      <c r="S230" s="121"/>
      <c r="T230" s="121"/>
      <c r="U230" s="186"/>
      <c r="V230" s="120"/>
      <c r="W230" s="120"/>
      <c r="X230" s="120"/>
      <c r="Y230" s="120"/>
      <c r="Z230" s="120"/>
      <c r="AA230" s="120"/>
      <c r="AB230" s="120"/>
      <c r="AC230" s="120"/>
      <c r="AD230" s="121"/>
      <c r="AE230" s="56"/>
    </row>
    <row r="231" spans="1:31" ht="13.5" hidden="1" customHeight="1" x14ac:dyDescent="0.3">
      <c r="A231" s="366"/>
      <c r="B231" s="56"/>
      <c r="C231" s="366"/>
      <c r="D231" s="56"/>
      <c r="E231" s="56"/>
      <c r="F231" s="56"/>
      <c r="G231" s="56"/>
      <c r="H231" s="185"/>
      <c r="I231" s="121"/>
      <c r="J231" s="121"/>
      <c r="K231" s="121"/>
      <c r="L231" s="121"/>
      <c r="M231" s="121"/>
      <c r="N231" s="121"/>
      <c r="O231" s="121"/>
      <c r="P231" s="121"/>
      <c r="Q231" s="121"/>
      <c r="R231" s="121"/>
      <c r="S231" s="121"/>
      <c r="T231" s="121"/>
      <c r="U231" s="186"/>
      <c r="V231" s="120"/>
      <c r="W231" s="120"/>
      <c r="X231" s="120"/>
      <c r="Y231" s="120"/>
      <c r="Z231" s="120"/>
      <c r="AA231" s="120"/>
      <c r="AB231" s="120"/>
      <c r="AC231" s="120"/>
      <c r="AD231" s="121"/>
      <c r="AE231" s="56"/>
    </row>
    <row r="232" spans="1:31" ht="13.5" hidden="1" customHeight="1" x14ac:dyDescent="0.3">
      <c r="A232" s="366"/>
      <c r="B232" s="56"/>
      <c r="C232" s="366"/>
      <c r="D232" s="56"/>
      <c r="E232" s="56"/>
      <c r="F232" s="56"/>
      <c r="G232" s="56"/>
      <c r="H232" s="185"/>
      <c r="I232" s="121"/>
      <c r="J232" s="121"/>
      <c r="K232" s="121"/>
      <c r="L232" s="121"/>
      <c r="M232" s="121"/>
      <c r="N232" s="121"/>
      <c r="O232" s="121"/>
      <c r="P232" s="121"/>
      <c r="Q232" s="121"/>
      <c r="R232" s="121"/>
      <c r="S232" s="121"/>
      <c r="T232" s="121"/>
      <c r="U232" s="186"/>
      <c r="V232" s="120"/>
      <c r="W232" s="120"/>
      <c r="X232" s="120"/>
      <c r="Y232" s="120"/>
      <c r="Z232" s="120"/>
      <c r="AA232" s="120"/>
      <c r="AB232" s="120"/>
      <c r="AC232" s="120"/>
      <c r="AD232" s="121"/>
      <c r="AE232" s="56"/>
    </row>
    <row r="233" spans="1:31" ht="13.5" hidden="1" customHeight="1" x14ac:dyDescent="0.3">
      <c r="A233" s="366"/>
      <c r="B233" s="56"/>
      <c r="C233" s="366"/>
      <c r="D233" s="56"/>
      <c r="E233" s="56"/>
      <c r="F233" s="56"/>
      <c r="G233" s="56"/>
      <c r="H233" s="185"/>
      <c r="I233" s="121"/>
      <c r="J233" s="121"/>
      <c r="K233" s="121"/>
      <c r="L233" s="121"/>
      <c r="M233" s="121"/>
      <c r="N233" s="121"/>
      <c r="O233" s="121"/>
      <c r="P233" s="121"/>
      <c r="Q233" s="121"/>
      <c r="R233" s="121"/>
      <c r="S233" s="121"/>
      <c r="T233" s="121"/>
      <c r="U233" s="186"/>
      <c r="V233" s="120"/>
      <c r="W233" s="120"/>
      <c r="X233" s="120"/>
      <c r="Y233" s="120"/>
      <c r="Z233" s="120"/>
      <c r="AA233" s="120"/>
      <c r="AB233" s="120"/>
      <c r="AC233" s="120"/>
      <c r="AD233" s="121"/>
      <c r="AE233" s="56"/>
    </row>
    <row r="234" spans="1:31" ht="13.5" hidden="1" customHeight="1" x14ac:dyDescent="0.3">
      <c r="A234" s="366"/>
      <c r="B234" s="56"/>
      <c r="C234" s="366"/>
      <c r="D234" s="56"/>
      <c r="E234" s="56"/>
      <c r="F234" s="56"/>
      <c r="G234" s="56"/>
      <c r="H234" s="185"/>
      <c r="I234" s="121"/>
      <c r="J234" s="121"/>
      <c r="K234" s="121"/>
      <c r="L234" s="121"/>
      <c r="M234" s="121"/>
      <c r="N234" s="121"/>
      <c r="O234" s="121"/>
      <c r="P234" s="121"/>
      <c r="Q234" s="121"/>
      <c r="R234" s="121"/>
      <c r="S234" s="121"/>
      <c r="T234" s="121"/>
      <c r="U234" s="186"/>
      <c r="V234" s="120"/>
      <c r="W234" s="120"/>
      <c r="X234" s="120"/>
      <c r="Y234" s="120"/>
      <c r="Z234" s="120"/>
      <c r="AA234" s="120"/>
      <c r="AB234" s="120"/>
      <c r="AC234" s="120"/>
      <c r="AD234" s="121"/>
      <c r="AE234" s="56"/>
    </row>
    <row r="235" spans="1:31" ht="13.5" hidden="1" customHeight="1" x14ac:dyDescent="0.3">
      <c r="A235" s="366"/>
      <c r="B235" s="56"/>
      <c r="C235" s="366"/>
      <c r="D235" s="56"/>
      <c r="E235" s="56"/>
      <c r="F235" s="56"/>
      <c r="G235" s="56"/>
      <c r="H235" s="185"/>
      <c r="I235" s="121"/>
      <c r="J235" s="121"/>
      <c r="K235" s="121"/>
      <c r="L235" s="121"/>
      <c r="M235" s="121"/>
      <c r="N235" s="121"/>
      <c r="O235" s="121"/>
      <c r="P235" s="121"/>
      <c r="Q235" s="121"/>
      <c r="R235" s="121"/>
      <c r="S235" s="121"/>
      <c r="T235" s="121"/>
      <c r="U235" s="186"/>
      <c r="V235" s="120"/>
      <c r="W235" s="120"/>
      <c r="X235" s="120"/>
      <c r="Y235" s="120"/>
      <c r="Z235" s="120"/>
      <c r="AA235" s="120"/>
      <c r="AB235" s="120"/>
      <c r="AC235" s="120"/>
      <c r="AD235" s="121"/>
      <c r="AE235" s="56"/>
    </row>
    <row r="236" spans="1:31" ht="13.5" hidden="1" customHeight="1" x14ac:dyDescent="0.3">
      <c r="A236" s="366"/>
      <c r="B236" s="56"/>
      <c r="C236" s="366"/>
      <c r="D236" s="56"/>
      <c r="E236" s="56"/>
      <c r="F236" s="56"/>
      <c r="G236" s="56"/>
      <c r="H236" s="185"/>
      <c r="I236" s="121"/>
      <c r="J236" s="121"/>
      <c r="K236" s="121"/>
      <c r="L236" s="121"/>
      <c r="M236" s="121"/>
      <c r="N236" s="121"/>
      <c r="O236" s="121"/>
      <c r="P236" s="121"/>
      <c r="Q236" s="121"/>
      <c r="R236" s="121"/>
      <c r="S236" s="121"/>
      <c r="T236" s="121"/>
      <c r="U236" s="186"/>
      <c r="V236" s="120"/>
      <c r="W236" s="120"/>
      <c r="X236" s="120"/>
      <c r="Y236" s="120"/>
      <c r="Z236" s="120"/>
      <c r="AA236" s="120"/>
      <c r="AB236" s="120"/>
      <c r="AC236" s="120"/>
      <c r="AD236" s="121"/>
      <c r="AE236" s="56"/>
    </row>
    <row r="237" spans="1:31" ht="13.5" hidden="1" customHeight="1" x14ac:dyDescent="0.3">
      <c r="A237" s="366"/>
      <c r="B237" s="56"/>
      <c r="C237" s="366"/>
      <c r="D237" s="56"/>
      <c r="E237" s="56"/>
      <c r="F237" s="56"/>
      <c r="G237" s="56"/>
      <c r="H237" s="185"/>
      <c r="I237" s="121"/>
      <c r="J237" s="121"/>
      <c r="K237" s="121"/>
      <c r="L237" s="121"/>
      <c r="M237" s="121"/>
      <c r="N237" s="121"/>
      <c r="O237" s="121"/>
      <c r="P237" s="121"/>
      <c r="Q237" s="121"/>
      <c r="R237" s="121"/>
      <c r="S237" s="121"/>
      <c r="T237" s="121"/>
      <c r="U237" s="186"/>
      <c r="V237" s="120"/>
      <c r="W237" s="120"/>
      <c r="X237" s="120"/>
      <c r="Y237" s="120"/>
      <c r="Z237" s="120"/>
      <c r="AA237" s="120"/>
      <c r="AB237" s="120"/>
      <c r="AC237" s="120"/>
      <c r="AD237" s="121"/>
      <c r="AE237" s="56"/>
    </row>
    <row r="238" spans="1:31" ht="13.5" hidden="1" customHeight="1" x14ac:dyDescent="0.3">
      <c r="A238" s="366"/>
      <c r="B238" s="56"/>
      <c r="C238" s="366"/>
      <c r="D238" s="56"/>
      <c r="E238" s="56"/>
      <c r="F238" s="56"/>
      <c r="G238" s="56"/>
      <c r="H238" s="185"/>
      <c r="I238" s="121"/>
      <c r="J238" s="121"/>
      <c r="K238" s="121"/>
      <c r="L238" s="121"/>
      <c r="M238" s="121"/>
      <c r="N238" s="121"/>
      <c r="O238" s="121"/>
      <c r="P238" s="121"/>
      <c r="Q238" s="121"/>
      <c r="R238" s="121"/>
      <c r="S238" s="121"/>
      <c r="T238" s="121"/>
      <c r="U238" s="186"/>
      <c r="V238" s="120"/>
      <c r="W238" s="120"/>
      <c r="X238" s="120"/>
      <c r="Y238" s="120"/>
      <c r="Z238" s="120"/>
      <c r="AA238" s="120"/>
      <c r="AB238" s="120"/>
      <c r="AC238" s="120"/>
      <c r="AD238" s="121"/>
      <c r="AE238" s="56"/>
    </row>
    <row r="239" spans="1:31" ht="13.5" hidden="1" customHeight="1" x14ac:dyDescent="0.3">
      <c r="A239" s="366"/>
      <c r="B239" s="56"/>
      <c r="C239" s="366"/>
      <c r="D239" s="56"/>
      <c r="E239" s="56"/>
      <c r="F239" s="56"/>
      <c r="G239" s="56"/>
      <c r="H239" s="185"/>
      <c r="I239" s="121"/>
      <c r="J239" s="121"/>
      <c r="K239" s="121"/>
      <c r="L239" s="121"/>
      <c r="M239" s="121"/>
      <c r="N239" s="121"/>
      <c r="O239" s="121"/>
      <c r="P239" s="121"/>
      <c r="Q239" s="121"/>
      <c r="R239" s="121"/>
      <c r="S239" s="121"/>
      <c r="T239" s="121"/>
      <c r="U239" s="186"/>
      <c r="V239" s="120"/>
      <c r="W239" s="120"/>
      <c r="X239" s="120"/>
      <c r="Y239" s="120"/>
      <c r="Z239" s="120"/>
      <c r="AA239" s="120"/>
      <c r="AB239" s="120"/>
      <c r="AC239" s="120"/>
      <c r="AD239" s="121"/>
      <c r="AE239" s="56"/>
    </row>
    <row r="240" spans="1:31" ht="13.5" hidden="1" customHeight="1" x14ac:dyDescent="0.3">
      <c r="A240" s="366"/>
      <c r="B240" s="56"/>
      <c r="C240" s="366"/>
      <c r="D240" s="56"/>
      <c r="E240" s="56"/>
      <c r="F240" s="56"/>
      <c r="G240" s="56"/>
      <c r="H240" s="185"/>
      <c r="I240" s="121"/>
      <c r="J240" s="121"/>
      <c r="K240" s="121"/>
      <c r="L240" s="121"/>
      <c r="M240" s="121"/>
      <c r="N240" s="121"/>
      <c r="O240" s="121"/>
      <c r="P240" s="121"/>
      <c r="Q240" s="121"/>
      <c r="R240" s="121"/>
      <c r="S240" s="121"/>
      <c r="T240" s="121"/>
      <c r="U240" s="186"/>
      <c r="V240" s="120"/>
      <c r="W240" s="120"/>
      <c r="X240" s="120"/>
      <c r="Y240" s="120"/>
      <c r="Z240" s="120"/>
      <c r="AA240" s="120"/>
      <c r="AB240" s="120"/>
      <c r="AC240" s="120"/>
      <c r="AD240" s="121"/>
      <c r="AE240" s="56"/>
    </row>
    <row r="241" spans="1:31" ht="13.5" hidden="1" customHeight="1" x14ac:dyDescent="0.3">
      <c r="A241" s="366"/>
      <c r="B241" s="56"/>
      <c r="C241" s="366"/>
      <c r="D241" s="56"/>
      <c r="E241" s="56"/>
      <c r="F241" s="56"/>
      <c r="G241" s="56"/>
      <c r="H241" s="185"/>
      <c r="I241" s="121"/>
      <c r="J241" s="121"/>
      <c r="K241" s="121"/>
      <c r="L241" s="121"/>
      <c r="M241" s="121"/>
      <c r="N241" s="121"/>
      <c r="O241" s="121"/>
      <c r="P241" s="121"/>
      <c r="Q241" s="121"/>
      <c r="R241" s="121"/>
      <c r="S241" s="121"/>
      <c r="T241" s="121"/>
      <c r="U241" s="186"/>
      <c r="V241" s="120"/>
      <c r="W241" s="120"/>
      <c r="X241" s="120"/>
      <c r="Y241" s="120"/>
      <c r="Z241" s="120"/>
      <c r="AA241" s="120"/>
      <c r="AB241" s="120"/>
      <c r="AC241" s="120"/>
      <c r="AD241" s="121"/>
      <c r="AE241" s="56"/>
    </row>
    <row r="242" spans="1:31" ht="15" customHeight="1" x14ac:dyDescent="0.3"/>
    <row r="243" spans="1:31" ht="15" customHeight="1" x14ac:dyDescent="0.3"/>
    <row r="244" spans="1:31" ht="15" customHeight="1" x14ac:dyDescent="0.3"/>
  </sheetData>
  <autoFilter ref="A4:AD41" xr:uid="{00000000-0009-0000-0000-000004000000}"/>
  <mergeCells count="29">
    <mergeCell ref="A35:A40"/>
    <mergeCell ref="B35:B40"/>
    <mergeCell ref="C35:C40"/>
    <mergeCell ref="D35:D40"/>
    <mergeCell ref="A23:A28"/>
    <mergeCell ref="B23:B28"/>
    <mergeCell ref="C23:C28"/>
    <mergeCell ref="D23:D28"/>
    <mergeCell ref="A29:A34"/>
    <mergeCell ref="B29:B34"/>
    <mergeCell ref="C29:C34"/>
    <mergeCell ref="D29:D34"/>
    <mergeCell ref="A17:A22"/>
    <mergeCell ref="B17:B22"/>
    <mergeCell ref="C17:C22"/>
    <mergeCell ref="D17:D22"/>
    <mergeCell ref="A5:A10"/>
    <mergeCell ref="B5:B10"/>
    <mergeCell ref="C5:C10"/>
    <mergeCell ref="D5:D10"/>
    <mergeCell ref="A11:A16"/>
    <mergeCell ref="B11:B16"/>
    <mergeCell ref="C11:C16"/>
    <mergeCell ref="D11:D16"/>
    <mergeCell ref="F3:H3"/>
    <mergeCell ref="I3:O3"/>
    <mergeCell ref="P3:U3"/>
    <mergeCell ref="V3:AD3"/>
    <mergeCell ref="E41:H41"/>
  </mergeCells>
  <pageMargins left="0.70866141732283472" right="0.70866141732283472" top="0.74803149606299213" bottom="0.74803149606299213" header="0" footer="0"/>
  <pageSetup paperSize="9" orientation="landscape"/>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08E00"/>
  </sheetPr>
  <dimension ref="A1:Z263"/>
  <sheetViews>
    <sheetView showGridLines="0" topLeftCell="J30" zoomScale="85" zoomScaleNormal="85" workbookViewId="0">
      <selection activeCell="O38" sqref="O38"/>
    </sheetView>
  </sheetViews>
  <sheetFormatPr baseColWidth="10" defaultColWidth="0" defaultRowHeight="15" customHeight="1" zeroHeight="1" x14ac:dyDescent="0.3"/>
  <cols>
    <col min="1" max="1" width="20.109375" style="371" customWidth="1"/>
    <col min="2" max="2" width="14.33203125" customWidth="1"/>
    <col min="3" max="3" width="20.44140625" style="371" customWidth="1"/>
    <col min="4" max="4" width="15.109375" customWidth="1"/>
    <col min="5" max="5" width="21.109375" style="371" customWidth="1"/>
    <col min="6" max="9" width="10.88671875" customWidth="1"/>
    <col min="10" max="10" width="42.109375" style="371" customWidth="1"/>
    <col min="11" max="11" width="44.109375" style="371" customWidth="1"/>
    <col min="12" max="12" width="30.88671875" style="371" customWidth="1"/>
    <col min="13" max="13" width="40.6640625" style="371" customWidth="1"/>
    <col min="14" max="14" width="6.44140625" customWidth="1"/>
    <col min="15" max="15" width="11.44140625" customWidth="1"/>
    <col min="16" max="18" width="16.109375" customWidth="1"/>
    <col min="19" max="21" width="12.5546875" customWidth="1"/>
    <col min="22" max="26" width="0" hidden="1" customWidth="1"/>
    <col min="27" max="16384" width="12.5546875" hidden="1"/>
  </cols>
  <sheetData>
    <row r="1" spans="1:19" ht="19.5" customHeight="1" x14ac:dyDescent="0.3">
      <c r="A1" s="366"/>
      <c r="B1" s="57"/>
      <c r="C1" s="366"/>
      <c r="D1" s="57"/>
      <c r="E1" s="366"/>
      <c r="F1" s="189"/>
      <c r="G1" s="121"/>
      <c r="H1" s="121"/>
      <c r="I1" s="121"/>
      <c r="J1" s="366"/>
      <c r="K1" s="366"/>
      <c r="L1" s="366"/>
      <c r="M1" s="366"/>
      <c r="N1" s="56"/>
      <c r="O1" s="56"/>
      <c r="P1" s="56"/>
      <c r="Q1" s="56"/>
      <c r="R1" s="56"/>
      <c r="S1" s="25"/>
    </row>
    <row r="2" spans="1:19" s="438" customFormat="1" ht="24.75" customHeight="1" x14ac:dyDescent="0.3">
      <c r="A2" s="443"/>
      <c r="B2" s="435"/>
      <c r="C2" s="443"/>
      <c r="D2" s="435"/>
      <c r="E2" s="443"/>
      <c r="F2" s="701" t="s">
        <v>484</v>
      </c>
      <c r="G2" s="697"/>
      <c r="H2" s="697"/>
      <c r="I2" s="698"/>
      <c r="J2" s="702" t="s">
        <v>485</v>
      </c>
      <c r="K2" s="703"/>
      <c r="L2" s="703"/>
      <c r="M2" s="704"/>
      <c r="N2" s="436"/>
      <c r="O2" s="696" t="s">
        <v>486</v>
      </c>
      <c r="P2" s="697"/>
      <c r="Q2" s="697"/>
      <c r="R2" s="698"/>
      <c r="S2" s="437"/>
    </row>
    <row r="3" spans="1:19" s="438" customFormat="1" ht="111" customHeight="1" x14ac:dyDescent="0.3">
      <c r="A3" s="444" t="s">
        <v>487</v>
      </c>
      <c r="B3" s="439" t="s">
        <v>343</v>
      </c>
      <c r="C3" s="444" t="s">
        <v>344</v>
      </c>
      <c r="D3" s="439" t="s">
        <v>488</v>
      </c>
      <c r="E3" s="444" t="s">
        <v>489</v>
      </c>
      <c r="F3" s="440" t="s">
        <v>490</v>
      </c>
      <c r="G3" s="441" t="s">
        <v>491</v>
      </c>
      <c r="H3" s="441" t="s">
        <v>492</v>
      </c>
      <c r="I3" s="441" t="s">
        <v>493</v>
      </c>
      <c r="J3" s="446" t="s">
        <v>494</v>
      </c>
      <c r="K3" s="446" t="s">
        <v>495</v>
      </c>
      <c r="L3" s="446" t="s">
        <v>496</v>
      </c>
      <c r="M3" s="446" t="s">
        <v>497</v>
      </c>
      <c r="N3" s="436"/>
      <c r="O3" s="442" t="s">
        <v>460</v>
      </c>
      <c r="P3" s="442" t="s">
        <v>498</v>
      </c>
      <c r="Q3" s="442" t="s">
        <v>499</v>
      </c>
      <c r="R3" s="442" t="s">
        <v>500</v>
      </c>
      <c r="S3" s="437"/>
    </row>
    <row r="4" spans="1:19" ht="21" customHeight="1" x14ac:dyDescent="0.3">
      <c r="A4" s="693" t="s">
        <v>501</v>
      </c>
      <c r="B4" s="694">
        <v>264</v>
      </c>
      <c r="C4" s="693" t="s">
        <v>397</v>
      </c>
      <c r="D4" s="694">
        <v>281</v>
      </c>
      <c r="E4" s="693" t="s">
        <v>191</v>
      </c>
      <c r="F4" s="686">
        <v>886655</v>
      </c>
      <c r="G4" s="686"/>
      <c r="H4" s="686"/>
      <c r="I4" s="686"/>
      <c r="J4" s="682" t="s">
        <v>502</v>
      </c>
      <c r="K4" s="677" t="s">
        <v>1485</v>
      </c>
      <c r="L4" s="680" t="s">
        <v>1490</v>
      </c>
      <c r="M4" s="680" t="s">
        <v>503</v>
      </c>
      <c r="N4" s="190"/>
      <c r="O4" s="191">
        <v>2020</v>
      </c>
      <c r="P4" s="192">
        <v>880367</v>
      </c>
      <c r="Q4" s="193">
        <v>880367</v>
      </c>
      <c r="R4" s="194">
        <f t="shared" ref="R4:R9" si="0">+Q4/P4</f>
        <v>1</v>
      </c>
      <c r="S4" s="195"/>
    </row>
    <row r="5" spans="1:19" ht="21" customHeight="1" x14ac:dyDescent="0.3">
      <c r="A5" s="556"/>
      <c r="B5" s="555"/>
      <c r="C5" s="556"/>
      <c r="D5" s="555"/>
      <c r="E5" s="556"/>
      <c r="F5" s="555"/>
      <c r="G5" s="555"/>
      <c r="H5" s="555"/>
      <c r="I5" s="555"/>
      <c r="J5" s="556"/>
      <c r="K5" s="678"/>
      <c r="L5" s="678"/>
      <c r="M5" s="678"/>
      <c r="N5" s="190"/>
      <c r="O5" s="191">
        <v>2021</v>
      </c>
      <c r="P5" s="192">
        <v>880368</v>
      </c>
      <c r="Q5" s="196">
        <v>880367</v>
      </c>
      <c r="R5" s="194">
        <f t="shared" si="0"/>
        <v>0.99999886411137162</v>
      </c>
      <c r="S5" s="25"/>
    </row>
    <row r="6" spans="1:19" ht="21" customHeight="1" x14ac:dyDescent="0.3">
      <c r="A6" s="556"/>
      <c r="B6" s="555"/>
      <c r="C6" s="556"/>
      <c r="D6" s="555"/>
      <c r="E6" s="556"/>
      <c r="F6" s="555"/>
      <c r="G6" s="555"/>
      <c r="H6" s="555"/>
      <c r="I6" s="555"/>
      <c r="J6" s="548"/>
      <c r="K6" s="678"/>
      <c r="L6" s="678"/>
      <c r="M6" s="678"/>
      <c r="N6" s="190"/>
      <c r="O6" s="191">
        <v>2022</v>
      </c>
      <c r="P6" s="192">
        <v>880368</v>
      </c>
      <c r="Q6" s="196">
        <v>880367</v>
      </c>
      <c r="R6" s="194">
        <f t="shared" si="0"/>
        <v>0.99999886411137162</v>
      </c>
      <c r="S6" s="25"/>
    </row>
    <row r="7" spans="1:19" ht="21" customHeight="1" x14ac:dyDescent="0.3">
      <c r="A7" s="556"/>
      <c r="B7" s="555"/>
      <c r="C7" s="556"/>
      <c r="D7" s="555"/>
      <c r="E7" s="556"/>
      <c r="F7" s="555"/>
      <c r="G7" s="555"/>
      <c r="H7" s="555"/>
      <c r="I7" s="555"/>
      <c r="J7" s="682" t="s">
        <v>56</v>
      </c>
      <c r="K7" s="678"/>
      <c r="L7" s="678"/>
      <c r="M7" s="678"/>
      <c r="N7" s="190"/>
      <c r="O7" s="191">
        <v>2023</v>
      </c>
      <c r="P7" s="192">
        <v>1320551</v>
      </c>
      <c r="Q7" s="196">
        <v>886655</v>
      </c>
      <c r="R7" s="194">
        <f t="shared" si="0"/>
        <v>0.67142806298280033</v>
      </c>
      <c r="S7" s="25"/>
    </row>
    <row r="8" spans="1:19" ht="21" customHeight="1" x14ac:dyDescent="0.3">
      <c r="A8" s="556"/>
      <c r="B8" s="555"/>
      <c r="C8" s="556"/>
      <c r="D8" s="555"/>
      <c r="E8" s="556"/>
      <c r="F8" s="555"/>
      <c r="G8" s="555"/>
      <c r="H8" s="555"/>
      <c r="I8" s="555"/>
      <c r="J8" s="556"/>
      <c r="K8" s="678"/>
      <c r="L8" s="678"/>
      <c r="M8" s="678"/>
      <c r="N8" s="190"/>
      <c r="O8" s="197">
        <v>2024</v>
      </c>
      <c r="P8" s="198">
        <v>1320551</v>
      </c>
      <c r="Q8" s="199">
        <v>886655</v>
      </c>
      <c r="R8" s="200">
        <f t="shared" si="0"/>
        <v>0.67142806298280033</v>
      </c>
      <c r="S8" s="25"/>
    </row>
    <row r="9" spans="1:19" ht="21" customHeight="1" x14ac:dyDescent="0.3">
      <c r="A9" s="556"/>
      <c r="B9" s="555"/>
      <c r="C9" s="556"/>
      <c r="D9" s="555"/>
      <c r="E9" s="556"/>
      <c r="F9" s="555"/>
      <c r="G9" s="555"/>
      <c r="H9" s="555"/>
      <c r="I9" s="555"/>
      <c r="J9" s="548"/>
      <c r="K9" s="679"/>
      <c r="L9" s="679"/>
      <c r="M9" s="679"/>
      <c r="N9" s="190"/>
      <c r="O9" s="448" t="s">
        <v>504</v>
      </c>
      <c r="P9" s="456">
        <f>P4*1.5</f>
        <v>1320550.5</v>
      </c>
      <c r="Q9" s="454">
        <f>Q7</f>
        <v>886655</v>
      </c>
      <c r="R9" s="455">
        <f t="shared" si="0"/>
        <v>0.6714283172055896</v>
      </c>
      <c r="S9" s="25"/>
    </row>
    <row r="10" spans="1:19" ht="18.75" customHeight="1" x14ac:dyDescent="0.3">
      <c r="A10" s="690" t="s">
        <v>505</v>
      </c>
      <c r="B10" s="687">
        <v>381</v>
      </c>
      <c r="C10" s="693" t="s">
        <v>407</v>
      </c>
      <c r="D10" s="694">
        <v>678</v>
      </c>
      <c r="E10" s="693" t="s">
        <v>263</v>
      </c>
      <c r="F10" s="684">
        <v>3</v>
      </c>
      <c r="G10" s="695"/>
      <c r="H10" s="695"/>
      <c r="I10" s="684"/>
      <c r="J10" s="682" t="s">
        <v>56</v>
      </c>
      <c r="K10" s="677" t="s">
        <v>1486</v>
      </c>
      <c r="L10" s="680" t="s">
        <v>1487</v>
      </c>
      <c r="M10" s="680" t="s">
        <v>506</v>
      </c>
      <c r="N10" s="190"/>
      <c r="O10" s="191">
        <v>2020</v>
      </c>
      <c r="P10" s="193">
        <v>0</v>
      </c>
      <c r="Q10" s="201"/>
      <c r="R10" s="201"/>
      <c r="S10" s="195"/>
    </row>
    <row r="11" spans="1:19" ht="18.75" customHeight="1" x14ac:dyDescent="0.3">
      <c r="A11" s="691"/>
      <c r="B11" s="688"/>
      <c r="C11" s="556"/>
      <c r="D11" s="555"/>
      <c r="E11" s="556"/>
      <c r="F11" s="555"/>
      <c r="G11" s="555"/>
      <c r="H11" s="555"/>
      <c r="I11" s="555"/>
      <c r="J11" s="556"/>
      <c r="K11" s="678"/>
      <c r="L11" s="678"/>
      <c r="M11" s="678"/>
      <c r="N11" s="190"/>
      <c r="O11" s="191">
        <v>2021</v>
      </c>
      <c r="P11" s="193">
        <v>18</v>
      </c>
      <c r="Q11" s="193">
        <v>18</v>
      </c>
      <c r="R11" s="202">
        <f>18/36.2</f>
        <v>0.49723756906077343</v>
      </c>
      <c r="S11" s="25"/>
    </row>
    <row r="12" spans="1:19" ht="18.75" customHeight="1" x14ac:dyDescent="0.3">
      <c r="A12" s="691"/>
      <c r="B12" s="688"/>
      <c r="C12" s="556"/>
      <c r="D12" s="555"/>
      <c r="E12" s="556"/>
      <c r="F12" s="555"/>
      <c r="G12" s="555"/>
      <c r="H12" s="555"/>
      <c r="I12" s="555"/>
      <c r="J12" s="556"/>
      <c r="K12" s="678"/>
      <c r="L12" s="678"/>
      <c r="M12" s="678"/>
      <c r="N12" s="190"/>
      <c r="O12" s="191">
        <v>2022</v>
      </c>
      <c r="P12" s="193">
        <v>5.3</v>
      </c>
      <c r="Q12" s="193">
        <v>5.3</v>
      </c>
      <c r="R12" s="202">
        <f t="shared" ref="R12:R14" si="1">(Q11-Q12)/(Q11-P12)</f>
        <v>1</v>
      </c>
      <c r="S12" s="25"/>
    </row>
    <row r="13" spans="1:19" ht="18.75" customHeight="1" x14ac:dyDescent="0.3">
      <c r="A13" s="691"/>
      <c r="B13" s="688"/>
      <c r="C13" s="556"/>
      <c r="D13" s="555"/>
      <c r="E13" s="556"/>
      <c r="F13" s="555"/>
      <c r="G13" s="555"/>
      <c r="H13" s="555"/>
      <c r="I13" s="555"/>
      <c r="J13" s="556"/>
      <c r="K13" s="678"/>
      <c r="L13" s="678"/>
      <c r="M13" s="678"/>
      <c r="N13" s="190"/>
      <c r="O13" s="191">
        <v>2023</v>
      </c>
      <c r="P13" s="193">
        <v>4</v>
      </c>
      <c r="Q13" s="193">
        <v>3</v>
      </c>
      <c r="R13" s="194">
        <f>P13/Q13</f>
        <v>1.3333333333333333</v>
      </c>
      <c r="S13" s="25"/>
    </row>
    <row r="14" spans="1:19" ht="18.75" customHeight="1" x14ac:dyDescent="0.3">
      <c r="A14" s="691"/>
      <c r="B14" s="688"/>
      <c r="C14" s="556"/>
      <c r="D14" s="555"/>
      <c r="E14" s="556"/>
      <c r="F14" s="555"/>
      <c r="G14" s="555"/>
      <c r="H14" s="555"/>
      <c r="I14" s="555"/>
      <c r="J14" s="556"/>
      <c r="K14" s="678"/>
      <c r="L14" s="678"/>
      <c r="M14" s="678"/>
      <c r="N14" s="190"/>
      <c r="O14" s="197">
        <v>2024</v>
      </c>
      <c r="P14" s="203">
        <v>0</v>
      </c>
      <c r="Q14" s="199">
        <v>3</v>
      </c>
      <c r="R14" s="202">
        <f t="shared" si="1"/>
        <v>0</v>
      </c>
      <c r="S14" s="25"/>
    </row>
    <row r="15" spans="1:19" ht="18.75" customHeight="1" x14ac:dyDescent="0.3">
      <c r="A15" s="692"/>
      <c r="B15" s="689"/>
      <c r="C15" s="548"/>
      <c r="D15" s="524"/>
      <c r="E15" s="548"/>
      <c r="F15" s="524"/>
      <c r="G15" s="524"/>
      <c r="H15" s="524"/>
      <c r="I15" s="524"/>
      <c r="J15" s="548"/>
      <c r="K15" s="679"/>
      <c r="L15" s="679"/>
      <c r="M15" s="679"/>
      <c r="N15" s="190"/>
      <c r="O15" s="448" t="s">
        <v>504</v>
      </c>
      <c r="P15" s="457">
        <f>MIN(P10:P14)</f>
        <v>0</v>
      </c>
      <c r="Q15" s="450">
        <f>(36.2-Q13)/(36.2-P13)</f>
        <v>1.031055900621118</v>
      </c>
      <c r="R15" s="450">
        <f>(36.2-Q13)/(36.2-P13)</f>
        <v>1.031055900621118</v>
      </c>
      <c r="S15" s="25"/>
    </row>
    <row r="16" spans="1:19" ht="22.5" customHeight="1" x14ac:dyDescent="0.3">
      <c r="A16" s="690" t="s">
        <v>505</v>
      </c>
      <c r="B16" s="687">
        <v>388</v>
      </c>
      <c r="C16" s="693" t="s">
        <v>411</v>
      </c>
      <c r="D16" s="694">
        <v>680</v>
      </c>
      <c r="E16" s="693" t="s">
        <v>271</v>
      </c>
      <c r="F16" s="684" t="s">
        <v>73</v>
      </c>
      <c r="G16" s="685" t="s">
        <v>73</v>
      </c>
      <c r="H16" s="705" t="s">
        <v>73</v>
      </c>
      <c r="I16" s="685" t="s">
        <v>73</v>
      </c>
      <c r="J16" s="682" t="s">
        <v>56</v>
      </c>
      <c r="K16" s="677" t="s">
        <v>1488</v>
      </c>
      <c r="L16" s="680" t="s">
        <v>403</v>
      </c>
      <c r="M16" s="680" t="s">
        <v>507</v>
      </c>
      <c r="N16" s="190"/>
      <c r="O16" s="204">
        <v>2020</v>
      </c>
      <c r="P16" s="192"/>
      <c r="Q16" s="193"/>
      <c r="R16" s="194"/>
      <c r="S16" s="195"/>
    </row>
    <row r="17" spans="1:19" ht="22.5" customHeight="1" x14ac:dyDescent="0.3">
      <c r="A17" s="691"/>
      <c r="B17" s="688"/>
      <c r="C17" s="556"/>
      <c r="D17" s="555"/>
      <c r="E17" s="556"/>
      <c r="F17" s="555"/>
      <c r="G17" s="555"/>
      <c r="H17" s="555"/>
      <c r="I17" s="555"/>
      <c r="J17" s="556"/>
      <c r="K17" s="678"/>
      <c r="L17" s="678"/>
      <c r="M17" s="678"/>
      <c r="N17" s="190"/>
      <c r="O17" s="204">
        <v>2021</v>
      </c>
      <c r="P17" s="196">
        <v>19266</v>
      </c>
      <c r="Q17" s="193">
        <v>19266</v>
      </c>
      <c r="R17" s="194">
        <f>+Q17/P17</f>
        <v>1</v>
      </c>
      <c r="S17" s="25"/>
    </row>
    <row r="18" spans="1:19" ht="22.5" customHeight="1" x14ac:dyDescent="0.3">
      <c r="A18" s="691"/>
      <c r="B18" s="688"/>
      <c r="C18" s="556"/>
      <c r="D18" s="555"/>
      <c r="E18" s="556"/>
      <c r="F18" s="555"/>
      <c r="G18" s="555"/>
      <c r="H18" s="555"/>
      <c r="I18" s="555"/>
      <c r="J18" s="556"/>
      <c r="K18" s="678"/>
      <c r="L18" s="678"/>
      <c r="M18" s="678"/>
      <c r="N18" s="190"/>
      <c r="O18" s="204">
        <v>2022</v>
      </c>
      <c r="P18" s="196">
        <v>9000</v>
      </c>
      <c r="Q18" s="193">
        <v>9000</v>
      </c>
      <c r="R18" s="194">
        <f t="shared" ref="R18:R19" si="2">Q18/P18</f>
        <v>1</v>
      </c>
      <c r="S18" s="25"/>
    </row>
    <row r="19" spans="1:19" ht="22.5" customHeight="1" x14ac:dyDescent="0.3">
      <c r="A19" s="691"/>
      <c r="B19" s="688"/>
      <c r="C19" s="556"/>
      <c r="D19" s="555"/>
      <c r="E19" s="556"/>
      <c r="F19" s="555"/>
      <c r="G19" s="555"/>
      <c r="H19" s="555"/>
      <c r="I19" s="555"/>
      <c r="J19" s="556"/>
      <c r="K19" s="678"/>
      <c r="L19" s="678"/>
      <c r="M19" s="678"/>
      <c r="N19" s="190"/>
      <c r="O19" s="204">
        <v>2023</v>
      </c>
      <c r="P19" s="196">
        <v>5380</v>
      </c>
      <c r="Q19" s="193">
        <v>6698</v>
      </c>
      <c r="R19" s="194">
        <f t="shared" si="2"/>
        <v>1.2449814126394052</v>
      </c>
      <c r="S19" s="25"/>
    </row>
    <row r="20" spans="1:19" ht="22.5" customHeight="1" x14ac:dyDescent="0.3">
      <c r="A20" s="691"/>
      <c r="B20" s="688"/>
      <c r="C20" s="556"/>
      <c r="D20" s="555"/>
      <c r="E20" s="556"/>
      <c r="F20" s="555"/>
      <c r="G20" s="555"/>
      <c r="H20" s="555"/>
      <c r="I20" s="555"/>
      <c r="J20" s="556"/>
      <c r="K20" s="678"/>
      <c r="L20" s="678"/>
      <c r="M20" s="678"/>
      <c r="N20" s="190"/>
      <c r="O20" s="205">
        <v>2024</v>
      </c>
      <c r="P20" s="203">
        <v>0</v>
      </c>
      <c r="Q20" s="203">
        <v>0</v>
      </c>
      <c r="R20" s="203">
        <v>0</v>
      </c>
      <c r="S20" s="25"/>
    </row>
    <row r="21" spans="1:19" ht="22.5" customHeight="1" x14ac:dyDescent="0.3">
      <c r="A21" s="691"/>
      <c r="B21" s="688"/>
      <c r="C21" s="556"/>
      <c r="D21" s="524"/>
      <c r="E21" s="548"/>
      <c r="F21" s="524"/>
      <c r="G21" s="524"/>
      <c r="H21" s="524"/>
      <c r="I21" s="524"/>
      <c r="J21" s="548"/>
      <c r="K21" s="679"/>
      <c r="L21" s="679"/>
      <c r="M21" s="678"/>
      <c r="N21" s="190"/>
      <c r="O21" s="448" t="s">
        <v>504</v>
      </c>
      <c r="P21" s="456">
        <f>P16+P17+P18+P19+P20</f>
        <v>33646</v>
      </c>
      <c r="Q21" s="454">
        <f>SUM(Q17:Q20)</f>
        <v>34964</v>
      </c>
      <c r="R21" s="450">
        <f>Q21/P21</f>
        <v>1.039172561374309</v>
      </c>
      <c r="S21" s="25"/>
    </row>
    <row r="22" spans="1:19" ht="22.5" customHeight="1" x14ac:dyDescent="0.3">
      <c r="A22" s="691"/>
      <c r="B22" s="688"/>
      <c r="C22" s="556"/>
      <c r="D22" s="694">
        <v>681</v>
      </c>
      <c r="E22" s="693" t="s">
        <v>278</v>
      </c>
      <c r="F22" s="706" t="s">
        <v>73</v>
      </c>
      <c r="G22" s="706" t="s">
        <v>73</v>
      </c>
      <c r="H22" s="706" t="s">
        <v>73</v>
      </c>
      <c r="I22" s="700" t="s">
        <v>73</v>
      </c>
      <c r="J22" s="682" t="s">
        <v>56</v>
      </c>
      <c r="K22" s="680" t="s">
        <v>1489</v>
      </c>
      <c r="L22" s="680" t="s">
        <v>403</v>
      </c>
      <c r="M22" s="678"/>
      <c r="N22" s="190"/>
      <c r="O22" s="204">
        <v>2020</v>
      </c>
      <c r="P22" s="201">
        <v>0</v>
      </c>
      <c r="Q22" s="193"/>
      <c r="R22" s="194"/>
      <c r="S22" s="195"/>
    </row>
    <row r="23" spans="1:19" ht="22.5" customHeight="1" x14ac:dyDescent="0.3">
      <c r="A23" s="691"/>
      <c r="B23" s="688"/>
      <c r="C23" s="556"/>
      <c r="D23" s="555"/>
      <c r="E23" s="556"/>
      <c r="F23" s="555"/>
      <c r="G23" s="555"/>
      <c r="H23" s="555"/>
      <c r="I23" s="555"/>
      <c r="J23" s="556"/>
      <c r="K23" s="678"/>
      <c r="L23" s="678"/>
      <c r="M23" s="678"/>
      <c r="N23" s="190"/>
      <c r="O23" s="204">
        <v>2021</v>
      </c>
      <c r="P23" s="201">
        <v>0.36</v>
      </c>
      <c r="Q23" s="202">
        <v>0.36</v>
      </c>
      <c r="R23" s="194">
        <f>+Q23/P23</f>
        <v>1</v>
      </c>
      <c r="S23" s="25"/>
    </row>
    <row r="24" spans="1:19" ht="22.5" customHeight="1" x14ac:dyDescent="0.3">
      <c r="A24" s="691"/>
      <c r="B24" s="688"/>
      <c r="C24" s="556"/>
      <c r="D24" s="555"/>
      <c r="E24" s="556"/>
      <c r="F24" s="555"/>
      <c r="G24" s="555"/>
      <c r="H24" s="555"/>
      <c r="I24" s="555"/>
      <c r="J24" s="556"/>
      <c r="K24" s="678"/>
      <c r="L24" s="678"/>
      <c r="M24" s="678"/>
      <c r="N24" s="190"/>
      <c r="O24" s="204">
        <v>2022</v>
      </c>
      <c r="P24" s="201">
        <v>0.32</v>
      </c>
      <c r="Q24" s="202">
        <v>0.32</v>
      </c>
      <c r="R24" s="194">
        <f t="shared" ref="R24:R25" si="3">Q24/P24</f>
        <v>1</v>
      </c>
      <c r="S24" s="25"/>
    </row>
    <row r="25" spans="1:19" ht="22.5" customHeight="1" x14ac:dyDescent="0.3">
      <c r="A25" s="691"/>
      <c r="B25" s="688"/>
      <c r="C25" s="556"/>
      <c r="D25" s="555"/>
      <c r="E25" s="556"/>
      <c r="F25" s="555"/>
      <c r="G25" s="555"/>
      <c r="H25" s="555"/>
      <c r="I25" s="555"/>
      <c r="J25" s="556"/>
      <c r="K25" s="678"/>
      <c r="L25" s="678"/>
      <c r="M25" s="678"/>
      <c r="N25" s="190"/>
      <c r="O25" s="204">
        <v>2023</v>
      </c>
      <c r="P25" s="201">
        <v>0.32</v>
      </c>
      <c r="Q25" s="202">
        <v>0.32</v>
      </c>
      <c r="R25" s="194">
        <f t="shared" si="3"/>
        <v>1</v>
      </c>
      <c r="S25" s="207"/>
    </row>
    <row r="26" spans="1:19" ht="22.5" customHeight="1" x14ac:dyDescent="0.3">
      <c r="A26" s="691"/>
      <c r="B26" s="688"/>
      <c r="C26" s="556"/>
      <c r="D26" s="555"/>
      <c r="E26" s="556"/>
      <c r="F26" s="555"/>
      <c r="G26" s="555"/>
      <c r="H26" s="555"/>
      <c r="I26" s="555"/>
      <c r="J26" s="556"/>
      <c r="K26" s="678"/>
      <c r="L26" s="678"/>
      <c r="M26" s="678"/>
      <c r="N26" s="190"/>
      <c r="O26" s="205">
        <v>2024</v>
      </c>
      <c r="P26" s="203">
        <v>0</v>
      </c>
      <c r="Q26" s="203">
        <v>0</v>
      </c>
      <c r="R26" s="203">
        <v>0</v>
      </c>
      <c r="S26" s="25"/>
    </row>
    <row r="27" spans="1:19" ht="22.5" customHeight="1" x14ac:dyDescent="0.3">
      <c r="A27" s="692"/>
      <c r="B27" s="689"/>
      <c r="C27" s="548"/>
      <c r="D27" s="524"/>
      <c r="E27" s="548"/>
      <c r="F27" s="524"/>
      <c r="G27" s="524"/>
      <c r="H27" s="524"/>
      <c r="I27" s="524"/>
      <c r="J27" s="548"/>
      <c r="K27" s="679"/>
      <c r="L27" s="679"/>
      <c r="M27" s="679"/>
      <c r="N27" s="190"/>
      <c r="O27" s="448" t="s">
        <v>504</v>
      </c>
      <c r="P27" s="449">
        <f t="shared" ref="P27:Q27" si="4">P22+P23+P24+P25+P26</f>
        <v>1</v>
      </c>
      <c r="Q27" s="449">
        <f t="shared" si="4"/>
        <v>1</v>
      </c>
      <c r="R27" s="450">
        <f>Q27/P27</f>
        <v>1</v>
      </c>
      <c r="S27" s="25"/>
    </row>
    <row r="28" spans="1:19" ht="25.5" customHeight="1" x14ac:dyDescent="0.3">
      <c r="A28" s="693" t="s">
        <v>508</v>
      </c>
      <c r="B28" s="694">
        <v>266</v>
      </c>
      <c r="C28" s="693" t="s">
        <v>416</v>
      </c>
      <c r="D28" s="694">
        <v>283</v>
      </c>
      <c r="E28" s="693" t="s">
        <v>509</v>
      </c>
      <c r="F28" s="683">
        <v>1.2E-2</v>
      </c>
      <c r="G28" s="683"/>
      <c r="H28" s="683"/>
      <c r="I28" s="699"/>
      <c r="J28" s="682" t="s">
        <v>510</v>
      </c>
      <c r="K28" s="680" t="s">
        <v>511</v>
      </c>
      <c r="L28" s="680" t="s">
        <v>403</v>
      </c>
      <c r="M28" s="680" t="s">
        <v>512</v>
      </c>
      <c r="N28" s="190"/>
      <c r="O28" s="204">
        <v>2020</v>
      </c>
      <c r="P28" s="201">
        <v>0</v>
      </c>
      <c r="Q28" s="193">
        <v>0</v>
      </c>
      <c r="R28" s="193">
        <v>0</v>
      </c>
      <c r="S28" s="195"/>
    </row>
    <row r="29" spans="1:19" ht="25.5" customHeight="1" x14ac:dyDescent="0.3">
      <c r="A29" s="556"/>
      <c r="B29" s="555"/>
      <c r="C29" s="556"/>
      <c r="D29" s="555"/>
      <c r="E29" s="556"/>
      <c r="F29" s="555"/>
      <c r="G29" s="555"/>
      <c r="H29" s="555"/>
      <c r="I29" s="555"/>
      <c r="J29" s="556"/>
      <c r="K29" s="678"/>
      <c r="L29" s="678"/>
      <c r="M29" s="678"/>
      <c r="N29" s="190"/>
      <c r="O29" s="204">
        <v>2021</v>
      </c>
      <c r="P29" s="201">
        <v>0.35</v>
      </c>
      <c r="Q29" s="201">
        <v>0.35</v>
      </c>
      <c r="R29" s="194">
        <f t="shared" ref="R29:R32" si="5">+Q29/P29</f>
        <v>1</v>
      </c>
      <c r="S29" s="25"/>
    </row>
    <row r="30" spans="1:19" ht="25.5" customHeight="1" x14ac:dyDescent="0.3">
      <c r="A30" s="556"/>
      <c r="B30" s="555"/>
      <c r="C30" s="556"/>
      <c r="D30" s="555"/>
      <c r="E30" s="556"/>
      <c r="F30" s="555"/>
      <c r="G30" s="555"/>
      <c r="H30" s="555"/>
      <c r="I30" s="555"/>
      <c r="J30" s="556"/>
      <c r="K30" s="678"/>
      <c r="L30" s="678"/>
      <c r="M30" s="678"/>
      <c r="N30" s="190"/>
      <c r="O30" s="204">
        <v>2022</v>
      </c>
      <c r="P30" s="201">
        <v>0.35</v>
      </c>
      <c r="Q30" s="201">
        <v>0.35</v>
      </c>
      <c r="R30" s="194">
        <f t="shared" si="5"/>
        <v>1</v>
      </c>
      <c r="S30" s="25"/>
    </row>
    <row r="31" spans="1:19" ht="25.5" customHeight="1" x14ac:dyDescent="0.3">
      <c r="A31" s="556"/>
      <c r="B31" s="555"/>
      <c r="C31" s="556"/>
      <c r="D31" s="555"/>
      <c r="E31" s="556"/>
      <c r="F31" s="555"/>
      <c r="G31" s="555"/>
      <c r="H31" s="555"/>
      <c r="I31" s="555"/>
      <c r="J31" s="556"/>
      <c r="K31" s="678"/>
      <c r="L31" s="678"/>
      <c r="M31" s="678"/>
      <c r="N31" s="190"/>
      <c r="O31" s="204">
        <v>2023</v>
      </c>
      <c r="P31" s="201">
        <v>0.28000000000000003</v>
      </c>
      <c r="Q31" s="201">
        <v>0.28000000000000003</v>
      </c>
      <c r="R31" s="194">
        <f t="shared" si="5"/>
        <v>1</v>
      </c>
      <c r="S31" s="207"/>
    </row>
    <row r="32" spans="1:19" ht="25.5" customHeight="1" x14ac:dyDescent="0.3">
      <c r="A32" s="556"/>
      <c r="B32" s="555"/>
      <c r="C32" s="556"/>
      <c r="D32" s="555"/>
      <c r="E32" s="556"/>
      <c r="F32" s="555"/>
      <c r="G32" s="555"/>
      <c r="H32" s="555"/>
      <c r="I32" s="555"/>
      <c r="J32" s="556"/>
      <c r="K32" s="678"/>
      <c r="L32" s="678"/>
      <c r="M32" s="678"/>
      <c r="N32" s="190"/>
      <c r="O32" s="205">
        <v>2024</v>
      </c>
      <c r="P32" s="208">
        <v>0.02</v>
      </c>
      <c r="Q32" s="206">
        <f>F28+G28+H28+I28</f>
        <v>1.2E-2</v>
      </c>
      <c r="R32" s="206">
        <f t="shared" si="5"/>
        <v>0.6</v>
      </c>
      <c r="S32" s="25"/>
    </row>
    <row r="33" spans="1:19" ht="25.5" customHeight="1" x14ac:dyDescent="0.3">
      <c r="A33" s="548"/>
      <c r="B33" s="524"/>
      <c r="C33" s="548"/>
      <c r="D33" s="524"/>
      <c r="E33" s="548"/>
      <c r="F33" s="524"/>
      <c r="G33" s="524"/>
      <c r="H33" s="524"/>
      <c r="I33" s="524"/>
      <c r="J33" s="548"/>
      <c r="K33" s="679"/>
      <c r="L33" s="679"/>
      <c r="M33" s="679"/>
      <c r="N33" s="190"/>
      <c r="O33" s="448" t="s">
        <v>504</v>
      </c>
      <c r="P33" s="449">
        <f t="shared" ref="P33:Q33" si="6">SUM(P28:P32)</f>
        <v>1</v>
      </c>
      <c r="Q33" s="450">
        <f t="shared" si="6"/>
        <v>0.99199999999999999</v>
      </c>
      <c r="R33" s="450">
        <f>Q33/P33</f>
        <v>0.99199999999999999</v>
      </c>
      <c r="S33" s="25"/>
    </row>
    <row r="34" spans="1:19" ht="21" customHeight="1" x14ac:dyDescent="0.3">
      <c r="A34" s="707" t="s">
        <v>513</v>
      </c>
      <c r="B34" s="712">
        <v>265</v>
      </c>
      <c r="C34" s="711" t="s">
        <v>427</v>
      </c>
      <c r="D34" s="712">
        <v>282</v>
      </c>
      <c r="E34" s="711" t="s">
        <v>514</v>
      </c>
      <c r="F34" s="716">
        <v>10033</v>
      </c>
      <c r="G34" s="715">
        <v>10492</v>
      </c>
      <c r="H34" s="714"/>
      <c r="I34" s="715"/>
      <c r="J34" s="682" t="s">
        <v>144</v>
      </c>
      <c r="K34" s="680" t="s">
        <v>515</v>
      </c>
      <c r="L34" s="677" t="s">
        <v>403</v>
      </c>
      <c r="M34" s="677" t="s">
        <v>516</v>
      </c>
      <c r="N34" s="190"/>
      <c r="O34" s="204">
        <v>2020</v>
      </c>
      <c r="P34" s="193">
        <v>3586</v>
      </c>
      <c r="Q34" s="193">
        <v>3586</v>
      </c>
      <c r="R34" s="194">
        <f>+Q34/P34</f>
        <v>1</v>
      </c>
      <c r="S34" s="195"/>
    </row>
    <row r="35" spans="1:19" ht="21" customHeight="1" x14ac:dyDescent="0.3">
      <c r="A35" s="708"/>
      <c r="B35" s="555"/>
      <c r="C35" s="556"/>
      <c r="D35" s="555"/>
      <c r="E35" s="556"/>
      <c r="F35" s="555"/>
      <c r="G35" s="555"/>
      <c r="H35" s="555"/>
      <c r="I35" s="555"/>
      <c r="J35" s="556"/>
      <c r="K35" s="678"/>
      <c r="L35" s="678"/>
      <c r="M35" s="678"/>
      <c r="N35" s="190"/>
      <c r="O35" s="204">
        <v>2021</v>
      </c>
      <c r="P35" s="193">
        <v>4894</v>
      </c>
      <c r="Q35" s="193">
        <v>4894</v>
      </c>
      <c r="R35" s="194">
        <f>(Q35-Q34)/(P35-Q34)</f>
        <v>1</v>
      </c>
      <c r="S35" s="25"/>
    </row>
    <row r="36" spans="1:19" ht="21" customHeight="1" x14ac:dyDescent="0.3">
      <c r="A36" s="708"/>
      <c r="B36" s="555"/>
      <c r="C36" s="556"/>
      <c r="D36" s="555"/>
      <c r="E36" s="556"/>
      <c r="F36" s="555"/>
      <c r="G36" s="555"/>
      <c r="H36" s="555"/>
      <c r="I36" s="555"/>
      <c r="J36" s="556"/>
      <c r="K36" s="678"/>
      <c r="L36" s="678"/>
      <c r="M36" s="678"/>
      <c r="N36" s="190"/>
      <c r="O36" s="191">
        <v>2022</v>
      </c>
      <c r="P36" s="192">
        <v>7367</v>
      </c>
      <c r="Q36" s="196">
        <v>7367</v>
      </c>
      <c r="R36" s="194">
        <f t="shared" ref="R36:R38" si="7">+Q36/P36</f>
        <v>1</v>
      </c>
      <c r="S36" s="25"/>
    </row>
    <row r="37" spans="1:19" ht="21" customHeight="1" x14ac:dyDescent="0.3">
      <c r="A37" s="708"/>
      <c r="B37" s="555"/>
      <c r="C37" s="556"/>
      <c r="D37" s="555"/>
      <c r="E37" s="556"/>
      <c r="F37" s="555"/>
      <c r="G37" s="555"/>
      <c r="H37" s="555"/>
      <c r="I37" s="555"/>
      <c r="J37" s="556"/>
      <c r="K37" s="678"/>
      <c r="L37" s="678"/>
      <c r="M37" s="678"/>
      <c r="N37" s="190"/>
      <c r="O37" s="191">
        <v>2023</v>
      </c>
      <c r="P37" s="192">
        <v>8750</v>
      </c>
      <c r="Q37" s="196">
        <v>9230</v>
      </c>
      <c r="R37" s="194">
        <f t="shared" si="7"/>
        <v>1.0548571428571429</v>
      </c>
      <c r="S37" s="25"/>
    </row>
    <row r="38" spans="1:19" ht="21" customHeight="1" x14ac:dyDescent="0.3">
      <c r="A38" s="708"/>
      <c r="B38" s="555"/>
      <c r="C38" s="556"/>
      <c r="D38" s="555"/>
      <c r="E38" s="556"/>
      <c r="F38" s="555"/>
      <c r="G38" s="555"/>
      <c r="H38" s="555"/>
      <c r="I38" s="555"/>
      <c r="J38" s="556"/>
      <c r="K38" s="678"/>
      <c r="L38" s="678"/>
      <c r="M38" s="678"/>
      <c r="N38" s="190"/>
      <c r="O38" s="197">
        <v>2024</v>
      </c>
      <c r="P38" s="447">
        <v>10420</v>
      </c>
      <c r="Q38" s="447">
        <v>10492</v>
      </c>
      <c r="R38" s="200">
        <f t="shared" si="7"/>
        <v>1.0069097888675624</v>
      </c>
      <c r="S38" s="25"/>
    </row>
    <row r="39" spans="1:19" ht="21" customHeight="1" x14ac:dyDescent="0.3">
      <c r="A39" s="708"/>
      <c r="B39" s="555"/>
      <c r="C39" s="556"/>
      <c r="D39" s="524"/>
      <c r="E39" s="548"/>
      <c r="F39" s="524"/>
      <c r="G39" s="524"/>
      <c r="H39" s="524"/>
      <c r="I39" s="524"/>
      <c r="J39" s="556"/>
      <c r="K39" s="678"/>
      <c r="L39" s="678"/>
      <c r="M39" s="678"/>
      <c r="N39" s="190"/>
      <c r="O39" s="448" t="s">
        <v>504</v>
      </c>
      <c r="P39" s="454">
        <f>P38</f>
        <v>10420</v>
      </c>
      <c r="Q39" s="454">
        <f>MAX(Q35,Q34,Q36,Q37,Q38)</f>
        <v>10492</v>
      </c>
      <c r="R39" s="450">
        <f>(Q39-2112)/(P39-2112)</f>
        <v>1.0086663456909004</v>
      </c>
      <c r="S39" s="25"/>
    </row>
    <row r="40" spans="1:19" ht="21" customHeight="1" x14ac:dyDescent="0.3">
      <c r="A40" s="708"/>
      <c r="B40" s="555"/>
      <c r="C40" s="556"/>
      <c r="D40" s="694">
        <v>642</v>
      </c>
      <c r="E40" s="693" t="s">
        <v>517</v>
      </c>
      <c r="F40" s="716">
        <v>0</v>
      </c>
      <c r="G40" s="715">
        <v>5</v>
      </c>
      <c r="H40" s="714"/>
      <c r="I40" s="715"/>
      <c r="J40" s="556"/>
      <c r="K40" s="678"/>
      <c r="L40" s="678"/>
      <c r="M40" s="678"/>
      <c r="N40" s="190"/>
      <c r="O40" s="204">
        <v>2020</v>
      </c>
      <c r="P40" s="193">
        <v>0</v>
      </c>
      <c r="Q40" s="193">
        <v>0</v>
      </c>
      <c r="R40" s="193">
        <v>0</v>
      </c>
      <c r="S40" s="195"/>
    </row>
    <row r="41" spans="1:19" ht="21" customHeight="1" x14ac:dyDescent="0.3">
      <c r="A41" s="708"/>
      <c r="B41" s="555"/>
      <c r="C41" s="556"/>
      <c r="D41" s="555"/>
      <c r="E41" s="556"/>
      <c r="F41" s="555"/>
      <c r="G41" s="555"/>
      <c r="H41" s="555"/>
      <c r="I41" s="555"/>
      <c r="J41" s="556"/>
      <c r="K41" s="678"/>
      <c r="L41" s="678"/>
      <c r="M41" s="678"/>
      <c r="N41" s="190"/>
      <c r="O41" s="191">
        <v>2021</v>
      </c>
      <c r="P41" s="193">
        <v>4</v>
      </c>
      <c r="Q41" s="193">
        <v>4</v>
      </c>
      <c r="R41" s="194">
        <f t="shared" ref="R41:R44" si="8">+Q41/P41</f>
        <v>1</v>
      </c>
      <c r="S41" s="25"/>
    </row>
    <row r="42" spans="1:19" ht="21" customHeight="1" x14ac:dyDescent="0.3">
      <c r="A42" s="708"/>
      <c r="B42" s="555"/>
      <c r="C42" s="556"/>
      <c r="D42" s="555"/>
      <c r="E42" s="556"/>
      <c r="F42" s="555"/>
      <c r="G42" s="555"/>
      <c r="H42" s="555"/>
      <c r="I42" s="555"/>
      <c r="J42" s="556"/>
      <c r="K42" s="678"/>
      <c r="L42" s="678"/>
      <c r="M42" s="678"/>
      <c r="N42" s="190"/>
      <c r="O42" s="191">
        <v>2022</v>
      </c>
      <c r="P42" s="193">
        <v>0</v>
      </c>
      <c r="Q42" s="193">
        <v>0</v>
      </c>
      <c r="R42" s="193">
        <v>0</v>
      </c>
      <c r="S42" s="25"/>
    </row>
    <row r="43" spans="1:19" ht="21" customHeight="1" x14ac:dyDescent="0.3">
      <c r="A43" s="708"/>
      <c r="B43" s="555"/>
      <c r="C43" s="556"/>
      <c r="D43" s="555"/>
      <c r="E43" s="556"/>
      <c r="F43" s="555"/>
      <c r="G43" s="555"/>
      <c r="H43" s="555"/>
      <c r="I43" s="555"/>
      <c r="J43" s="556"/>
      <c r="K43" s="678"/>
      <c r="L43" s="678"/>
      <c r="M43" s="678"/>
      <c r="N43" s="190"/>
      <c r="O43" s="191">
        <v>2023</v>
      </c>
      <c r="P43" s="209">
        <v>11</v>
      </c>
      <c r="Q43" s="209">
        <v>11</v>
      </c>
      <c r="R43" s="194">
        <f t="shared" si="8"/>
        <v>1</v>
      </c>
      <c r="S43" s="25"/>
    </row>
    <row r="44" spans="1:19" ht="21" customHeight="1" x14ac:dyDescent="0.3">
      <c r="A44" s="708"/>
      <c r="B44" s="555"/>
      <c r="C44" s="556"/>
      <c r="D44" s="555"/>
      <c r="E44" s="556"/>
      <c r="F44" s="555"/>
      <c r="G44" s="555"/>
      <c r="H44" s="555"/>
      <c r="I44" s="555"/>
      <c r="J44" s="556"/>
      <c r="K44" s="678"/>
      <c r="L44" s="678"/>
      <c r="M44" s="678"/>
      <c r="N44" s="190"/>
      <c r="O44" s="197">
        <v>2024</v>
      </c>
      <c r="P44" s="210">
        <v>5</v>
      </c>
      <c r="Q44" s="210">
        <v>5</v>
      </c>
      <c r="R44" s="194">
        <f t="shared" si="8"/>
        <v>1</v>
      </c>
      <c r="S44" s="25"/>
    </row>
    <row r="45" spans="1:19" ht="21" customHeight="1" x14ac:dyDescent="0.3">
      <c r="A45" s="708"/>
      <c r="B45" s="524"/>
      <c r="C45" s="548"/>
      <c r="D45" s="524"/>
      <c r="E45" s="548"/>
      <c r="F45" s="555"/>
      <c r="G45" s="555"/>
      <c r="H45" s="554"/>
      <c r="I45" s="555"/>
      <c r="J45" s="548"/>
      <c r="K45" s="679"/>
      <c r="L45" s="679"/>
      <c r="M45" s="679"/>
      <c r="N45" s="190"/>
      <c r="O45" s="448" t="s">
        <v>504</v>
      </c>
      <c r="P45" s="454">
        <v>20</v>
      </c>
      <c r="Q45" s="454">
        <f>Q41+Q40+Q42+Q43+Q44</f>
        <v>20</v>
      </c>
      <c r="R45" s="455">
        <f>+Q45/P45</f>
        <v>1</v>
      </c>
      <c r="S45" s="25"/>
    </row>
    <row r="46" spans="1:19" ht="23.25" customHeight="1" x14ac:dyDescent="0.3">
      <c r="A46" s="709" t="s">
        <v>518</v>
      </c>
      <c r="B46" s="694">
        <v>271</v>
      </c>
      <c r="C46" s="693" t="s">
        <v>436</v>
      </c>
      <c r="D46" s="694">
        <v>288</v>
      </c>
      <c r="E46" s="693" t="s">
        <v>519</v>
      </c>
      <c r="F46" s="675">
        <v>0</v>
      </c>
      <c r="G46" s="676"/>
      <c r="H46" s="676"/>
      <c r="I46" s="676"/>
      <c r="J46" s="681" t="s">
        <v>520</v>
      </c>
      <c r="K46" s="677" t="s">
        <v>1492</v>
      </c>
      <c r="L46" s="677" t="s">
        <v>521</v>
      </c>
      <c r="M46" s="677" t="s">
        <v>522</v>
      </c>
      <c r="N46" s="190"/>
      <c r="O46" s="204">
        <v>2020</v>
      </c>
      <c r="P46" s="196">
        <v>0</v>
      </c>
      <c r="Q46" s="196"/>
      <c r="R46" s="196"/>
      <c r="S46" s="195"/>
    </row>
    <row r="47" spans="1:19" ht="23.25" customHeight="1" x14ac:dyDescent="0.3">
      <c r="A47" s="708"/>
      <c r="B47" s="555"/>
      <c r="C47" s="556"/>
      <c r="D47" s="555"/>
      <c r="E47" s="556"/>
      <c r="F47" s="555"/>
      <c r="G47" s="555"/>
      <c r="H47" s="555"/>
      <c r="I47" s="555"/>
      <c r="J47" s="556"/>
      <c r="K47" s="678"/>
      <c r="L47" s="678"/>
      <c r="M47" s="678"/>
      <c r="N47" s="190"/>
      <c r="O47" s="191">
        <v>2021</v>
      </c>
      <c r="P47" s="196">
        <v>37.799999999999997</v>
      </c>
      <c r="Q47" s="196">
        <v>35.4</v>
      </c>
      <c r="R47" s="192">
        <f t="shared" ref="R47" si="9">(Q47-38.3)/(38.3-0)</f>
        <v>-7.5718015665796307E-2</v>
      </c>
      <c r="S47" s="25"/>
    </row>
    <row r="48" spans="1:19" ht="23.25" customHeight="1" x14ac:dyDescent="0.3">
      <c r="A48" s="708"/>
      <c r="B48" s="555"/>
      <c r="C48" s="556"/>
      <c r="D48" s="555"/>
      <c r="E48" s="556"/>
      <c r="F48" s="555"/>
      <c r="G48" s="555"/>
      <c r="H48" s="555"/>
      <c r="I48" s="555"/>
      <c r="J48" s="556"/>
      <c r="K48" s="678"/>
      <c r="L48" s="678"/>
      <c r="M48" s="678"/>
      <c r="N48" s="190"/>
      <c r="O48" s="191">
        <v>2022</v>
      </c>
      <c r="P48" s="209">
        <v>36.9</v>
      </c>
      <c r="Q48" s="209">
        <v>37.1</v>
      </c>
      <c r="R48" s="194">
        <v>0</v>
      </c>
      <c r="S48" s="25"/>
    </row>
    <row r="49" spans="1:19" ht="23.25" customHeight="1" x14ac:dyDescent="0.3">
      <c r="A49" s="708"/>
      <c r="B49" s="555"/>
      <c r="C49" s="556"/>
      <c r="D49" s="555"/>
      <c r="E49" s="556"/>
      <c r="F49" s="555"/>
      <c r="G49" s="555"/>
      <c r="H49" s="555"/>
      <c r="I49" s="555"/>
      <c r="J49" s="556"/>
      <c r="K49" s="678"/>
      <c r="L49" s="678"/>
      <c r="M49" s="678"/>
      <c r="N49" s="190"/>
      <c r="O49" s="191">
        <v>2023</v>
      </c>
      <c r="P49" s="209">
        <v>34.700000000000003</v>
      </c>
      <c r="Q49" s="209">
        <v>34.9</v>
      </c>
      <c r="R49" s="194">
        <f>(Q48-Q49)/(Q48-P49)</f>
        <v>0.91666666666666841</v>
      </c>
      <c r="S49" s="25"/>
    </row>
    <row r="50" spans="1:19" ht="23.25" customHeight="1" x14ac:dyDescent="0.3">
      <c r="A50" s="708"/>
      <c r="B50" s="555"/>
      <c r="C50" s="556"/>
      <c r="D50" s="555"/>
      <c r="E50" s="556"/>
      <c r="F50" s="555"/>
      <c r="G50" s="555"/>
      <c r="H50" s="555"/>
      <c r="I50" s="555"/>
      <c r="J50" s="556"/>
      <c r="K50" s="678"/>
      <c r="L50" s="678"/>
      <c r="M50" s="678"/>
      <c r="N50" s="190"/>
      <c r="O50" s="197">
        <v>2024</v>
      </c>
      <c r="P50" s="210">
        <v>33.9</v>
      </c>
      <c r="Q50" s="210">
        <v>37.4</v>
      </c>
      <c r="R50" s="458">
        <v>0</v>
      </c>
      <c r="S50" s="25"/>
    </row>
    <row r="51" spans="1:19" ht="23.25" customHeight="1" x14ac:dyDescent="0.3">
      <c r="A51" s="710"/>
      <c r="B51" s="555"/>
      <c r="C51" s="556"/>
      <c r="D51" s="524"/>
      <c r="E51" s="548"/>
      <c r="F51" s="524"/>
      <c r="G51" s="524"/>
      <c r="H51" s="524"/>
      <c r="I51" s="524"/>
      <c r="J51" s="556"/>
      <c r="K51" s="679"/>
      <c r="L51" s="679"/>
      <c r="M51" s="679"/>
      <c r="N51" s="190"/>
      <c r="O51" s="448" t="s">
        <v>504</v>
      </c>
      <c r="P51" s="453">
        <v>33.9</v>
      </c>
      <c r="Q51" s="453">
        <v>37.4</v>
      </c>
      <c r="R51" s="459">
        <f>(38.3-Q51)/(38.3-P51)</f>
        <v>0.20454545454545428</v>
      </c>
      <c r="S51" s="25"/>
    </row>
    <row r="52" spans="1:19" ht="23.25" customHeight="1" x14ac:dyDescent="0.3">
      <c r="A52" s="713" t="s">
        <v>523</v>
      </c>
      <c r="B52" s="555"/>
      <c r="C52" s="556"/>
      <c r="D52" s="694">
        <v>663</v>
      </c>
      <c r="E52" s="693" t="s">
        <v>524</v>
      </c>
      <c r="F52" s="675">
        <v>0</v>
      </c>
      <c r="G52" s="676"/>
      <c r="H52" s="676"/>
      <c r="I52" s="676"/>
      <c r="J52" s="556"/>
      <c r="K52" s="680" t="s">
        <v>1493</v>
      </c>
      <c r="L52" s="677" t="s">
        <v>525</v>
      </c>
      <c r="M52" s="680" t="s">
        <v>526</v>
      </c>
      <c r="N52" s="190"/>
      <c r="O52" s="204">
        <v>2020</v>
      </c>
      <c r="P52" s="196">
        <v>0</v>
      </c>
      <c r="Q52" s="196"/>
      <c r="R52" s="201"/>
      <c r="S52" s="195"/>
    </row>
    <row r="53" spans="1:19" ht="23.25" customHeight="1" x14ac:dyDescent="0.3">
      <c r="A53" s="708"/>
      <c r="B53" s="555"/>
      <c r="C53" s="556"/>
      <c r="D53" s="555"/>
      <c r="E53" s="556"/>
      <c r="F53" s="555"/>
      <c r="G53" s="555"/>
      <c r="H53" s="555"/>
      <c r="I53" s="555"/>
      <c r="J53" s="556"/>
      <c r="K53" s="678"/>
      <c r="L53" s="678"/>
      <c r="M53" s="678"/>
      <c r="N53" s="190"/>
      <c r="O53" s="191">
        <v>2021</v>
      </c>
      <c r="P53" s="196">
        <v>19.5</v>
      </c>
      <c r="Q53" s="196">
        <v>18.3</v>
      </c>
      <c r="R53" s="192">
        <f t="shared" ref="R53:R55" si="10">(Q53-19.7)/(19.7-0)</f>
        <v>-7.1065989847715672E-2</v>
      </c>
      <c r="S53" s="25"/>
    </row>
    <row r="54" spans="1:19" ht="23.25" customHeight="1" x14ac:dyDescent="0.3">
      <c r="A54" s="708"/>
      <c r="B54" s="555"/>
      <c r="C54" s="556"/>
      <c r="D54" s="555"/>
      <c r="E54" s="556"/>
      <c r="F54" s="555"/>
      <c r="G54" s="555"/>
      <c r="H54" s="555"/>
      <c r="I54" s="555"/>
      <c r="J54" s="556"/>
      <c r="K54" s="678"/>
      <c r="L54" s="678"/>
      <c r="M54" s="678"/>
      <c r="N54" s="190"/>
      <c r="O54" s="191">
        <v>2022</v>
      </c>
      <c r="P54" s="209">
        <v>19</v>
      </c>
      <c r="Q54" s="209">
        <v>19.100000000000001</v>
      </c>
      <c r="R54" s="209">
        <f t="shared" si="10"/>
        <v>-3.0456852791878066E-2</v>
      </c>
      <c r="S54" s="25"/>
    </row>
    <row r="55" spans="1:19" ht="23.25" customHeight="1" x14ac:dyDescent="0.3">
      <c r="A55" s="708"/>
      <c r="B55" s="555"/>
      <c r="C55" s="556"/>
      <c r="D55" s="555"/>
      <c r="E55" s="556"/>
      <c r="F55" s="555"/>
      <c r="G55" s="555"/>
      <c r="H55" s="555"/>
      <c r="I55" s="555"/>
      <c r="J55" s="556"/>
      <c r="K55" s="678"/>
      <c r="L55" s="678"/>
      <c r="M55" s="678"/>
      <c r="N55" s="190"/>
      <c r="O55" s="191">
        <v>2023</v>
      </c>
      <c r="P55" s="209">
        <v>17.8</v>
      </c>
      <c r="Q55" s="209">
        <v>17.899999999999999</v>
      </c>
      <c r="R55" s="209">
        <f t="shared" si="10"/>
        <v>-9.1370558375634556E-2</v>
      </c>
      <c r="S55" s="25"/>
    </row>
    <row r="56" spans="1:19" ht="23.25" customHeight="1" x14ac:dyDescent="0.3">
      <c r="A56" s="708"/>
      <c r="B56" s="555"/>
      <c r="C56" s="556"/>
      <c r="D56" s="555"/>
      <c r="E56" s="556"/>
      <c r="F56" s="555"/>
      <c r="G56" s="555"/>
      <c r="H56" s="555"/>
      <c r="I56" s="555"/>
      <c r="J56" s="556"/>
      <c r="K56" s="678"/>
      <c r="L56" s="678"/>
      <c r="M56" s="678"/>
      <c r="N56" s="190"/>
      <c r="O56" s="451">
        <v>2024</v>
      </c>
      <c r="P56" s="452">
        <v>17.3</v>
      </c>
      <c r="Q56" s="452">
        <v>18.399999999999999</v>
      </c>
      <c r="R56" s="452">
        <v>0</v>
      </c>
      <c r="S56" s="25"/>
    </row>
    <row r="57" spans="1:19" ht="23.25" customHeight="1" x14ac:dyDescent="0.3">
      <c r="A57" s="710"/>
      <c r="B57" s="524"/>
      <c r="C57" s="548"/>
      <c r="D57" s="524"/>
      <c r="E57" s="548"/>
      <c r="F57" s="524"/>
      <c r="G57" s="524"/>
      <c r="H57" s="524"/>
      <c r="I57" s="524"/>
      <c r="J57" s="548"/>
      <c r="K57" s="679"/>
      <c r="L57" s="679"/>
      <c r="M57" s="679"/>
      <c r="N57" s="190"/>
      <c r="O57" s="448" t="s">
        <v>504</v>
      </c>
      <c r="P57" s="453">
        <v>17.3</v>
      </c>
      <c r="Q57" s="453">
        <v>18.399999999999999</v>
      </c>
      <c r="R57" s="459">
        <f>(19.7-Q57)/(19.7-P57)</f>
        <v>0.5416666666666673</v>
      </c>
      <c r="S57" s="25"/>
    </row>
    <row r="58" spans="1:19" ht="27.75" customHeight="1" x14ac:dyDescent="0.3">
      <c r="A58" s="721" t="s">
        <v>527</v>
      </c>
      <c r="B58" s="694">
        <v>267</v>
      </c>
      <c r="C58" s="722" t="s">
        <v>449</v>
      </c>
      <c r="D58" s="712">
        <v>284</v>
      </c>
      <c r="E58" s="722" t="s">
        <v>528</v>
      </c>
      <c r="F58" s="723" t="s">
        <v>73</v>
      </c>
      <c r="G58" s="723" t="s">
        <v>73</v>
      </c>
      <c r="H58" s="723" t="s">
        <v>73</v>
      </c>
      <c r="I58" s="723" t="s">
        <v>73</v>
      </c>
      <c r="J58" s="717" t="s">
        <v>510</v>
      </c>
      <c r="K58" s="718" t="s">
        <v>1491</v>
      </c>
      <c r="L58" s="677" t="s">
        <v>403</v>
      </c>
      <c r="M58" s="718" t="s">
        <v>529</v>
      </c>
      <c r="N58" s="190"/>
      <c r="O58" s="204">
        <v>2020</v>
      </c>
      <c r="P58" s="201">
        <v>0.05</v>
      </c>
      <c r="Q58" s="202">
        <v>0.05</v>
      </c>
      <c r="R58" s="194">
        <f>+Q58/P58</f>
        <v>1</v>
      </c>
      <c r="S58" s="195"/>
    </row>
    <row r="59" spans="1:19" ht="27.75" customHeight="1" x14ac:dyDescent="0.3">
      <c r="A59" s="556"/>
      <c r="B59" s="555"/>
      <c r="C59" s="556"/>
      <c r="D59" s="555"/>
      <c r="E59" s="556"/>
      <c r="F59" s="555"/>
      <c r="G59" s="555"/>
      <c r="H59" s="555"/>
      <c r="I59" s="555"/>
      <c r="J59" s="556"/>
      <c r="K59" s="719"/>
      <c r="L59" s="678"/>
      <c r="M59" s="719"/>
      <c r="N59" s="190"/>
      <c r="O59" s="204">
        <v>2021</v>
      </c>
      <c r="P59" s="201">
        <v>0.3</v>
      </c>
      <c r="Q59" s="202">
        <v>0.3</v>
      </c>
      <c r="R59" s="194">
        <f>+Q59/P59</f>
        <v>1</v>
      </c>
      <c r="S59" s="25"/>
    </row>
    <row r="60" spans="1:19" ht="27.75" customHeight="1" x14ac:dyDescent="0.3">
      <c r="A60" s="556"/>
      <c r="B60" s="555"/>
      <c r="C60" s="556"/>
      <c r="D60" s="555"/>
      <c r="E60" s="556"/>
      <c r="F60" s="555"/>
      <c r="G60" s="555"/>
      <c r="H60" s="555"/>
      <c r="I60" s="555"/>
      <c r="J60" s="548"/>
      <c r="K60" s="719"/>
      <c r="L60" s="678"/>
      <c r="M60" s="719"/>
      <c r="N60" s="190"/>
      <c r="O60" s="204">
        <v>2022</v>
      </c>
      <c r="P60" s="201">
        <v>0.3</v>
      </c>
      <c r="Q60" s="202">
        <v>0.3</v>
      </c>
      <c r="R60" s="194">
        <f t="shared" ref="R60:R61" si="11">+Q60/P60</f>
        <v>1</v>
      </c>
      <c r="S60" s="25"/>
    </row>
    <row r="61" spans="1:19" ht="27.75" customHeight="1" x14ac:dyDescent="0.3">
      <c r="A61" s="556"/>
      <c r="B61" s="555"/>
      <c r="C61" s="556"/>
      <c r="D61" s="555"/>
      <c r="E61" s="556"/>
      <c r="F61" s="555"/>
      <c r="G61" s="555"/>
      <c r="H61" s="555"/>
      <c r="I61" s="555"/>
      <c r="J61" s="717" t="s">
        <v>56</v>
      </c>
      <c r="K61" s="719"/>
      <c r="L61" s="678"/>
      <c r="M61" s="719"/>
      <c r="N61" s="190"/>
      <c r="O61" s="204">
        <v>2023</v>
      </c>
      <c r="P61" s="201">
        <v>0.35</v>
      </c>
      <c r="Q61" s="202">
        <v>0.35</v>
      </c>
      <c r="R61" s="194">
        <f t="shared" si="11"/>
        <v>1</v>
      </c>
      <c r="S61" s="25"/>
    </row>
    <row r="62" spans="1:19" ht="27.75" customHeight="1" x14ac:dyDescent="0.3">
      <c r="A62" s="556"/>
      <c r="B62" s="555"/>
      <c r="C62" s="556"/>
      <c r="D62" s="555"/>
      <c r="E62" s="556"/>
      <c r="F62" s="555"/>
      <c r="G62" s="555"/>
      <c r="H62" s="555"/>
      <c r="I62" s="555"/>
      <c r="J62" s="556"/>
      <c r="K62" s="719"/>
      <c r="L62" s="678"/>
      <c r="M62" s="719"/>
      <c r="N62" s="190"/>
      <c r="O62" s="205">
        <v>2024</v>
      </c>
      <c r="P62" s="208">
        <v>0</v>
      </c>
      <c r="Q62" s="200">
        <f>F62+G62+H62+I62</f>
        <v>0</v>
      </c>
      <c r="R62" s="206">
        <v>0</v>
      </c>
      <c r="S62" s="25"/>
    </row>
    <row r="63" spans="1:19" ht="27.75" customHeight="1" x14ac:dyDescent="0.3">
      <c r="A63" s="548"/>
      <c r="B63" s="524"/>
      <c r="C63" s="548"/>
      <c r="D63" s="524"/>
      <c r="E63" s="548"/>
      <c r="F63" s="524"/>
      <c r="G63" s="524"/>
      <c r="H63" s="524"/>
      <c r="I63" s="524"/>
      <c r="J63" s="548"/>
      <c r="K63" s="720"/>
      <c r="L63" s="679"/>
      <c r="M63" s="720"/>
      <c r="N63" s="190"/>
      <c r="O63" s="448" t="s">
        <v>504</v>
      </c>
      <c r="P63" s="449">
        <f>P58+P59+P60+P61+P62</f>
        <v>0.99999999999999989</v>
      </c>
      <c r="Q63" s="450">
        <f>Q59+Q58+Q60+Q61+Q62</f>
        <v>0.99999999999999989</v>
      </c>
      <c r="R63" s="450">
        <f>+Q63/P63</f>
        <v>1</v>
      </c>
      <c r="S63" s="25"/>
    </row>
    <row r="64" spans="1:19" ht="15.75" customHeight="1" x14ac:dyDescent="0.3">
      <c r="A64" s="445"/>
      <c r="B64" s="211"/>
      <c r="C64" s="445"/>
      <c r="D64" s="211"/>
      <c r="E64" s="445"/>
      <c r="F64" s="212"/>
      <c r="G64" s="213"/>
      <c r="H64" s="213"/>
      <c r="I64" s="213"/>
      <c r="J64" s="445"/>
      <c r="K64" s="445"/>
      <c r="L64" s="445"/>
      <c r="M64" s="445"/>
      <c r="N64" s="190"/>
      <c r="O64" s="190"/>
      <c r="P64" s="190"/>
      <c r="Q64" s="213"/>
      <c r="R64" s="213"/>
      <c r="S64" s="25"/>
    </row>
    <row r="65" spans="1:19" ht="12.75" hidden="1" customHeight="1" x14ac:dyDescent="0.3">
      <c r="A65" s="445"/>
      <c r="B65" s="211"/>
      <c r="C65" s="445"/>
      <c r="D65" s="211"/>
      <c r="E65" s="445"/>
      <c r="F65" s="212"/>
      <c r="G65" s="213"/>
      <c r="H65" s="213"/>
      <c r="I65" s="213"/>
      <c r="J65" s="445"/>
      <c r="K65" s="445"/>
      <c r="L65" s="445"/>
      <c r="M65" s="445"/>
      <c r="N65" s="190"/>
      <c r="O65" s="190"/>
      <c r="P65" s="190"/>
      <c r="Q65" s="213"/>
      <c r="R65" s="213"/>
      <c r="S65" s="25"/>
    </row>
    <row r="66" spans="1:19" ht="12.75" hidden="1" customHeight="1" x14ac:dyDescent="0.3">
      <c r="A66" s="445"/>
      <c r="B66" s="211"/>
      <c r="C66" s="445"/>
      <c r="D66" s="211"/>
      <c r="E66" s="445"/>
      <c r="F66" s="212"/>
      <c r="G66" s="213"/>
      <c r="H66" s="213"/>
      <c r="I66" s="213"/>
      <c r="J66" s="445"/>
      <c r="K66" s="445"/>
      <c r="L66" s="445"/>
      <c r="M66" s="445"/>
      <c r="N66" s="190"/>
      <c r="O66" s="190"/>
      <c r="P66" s="190"/>
      <c r="Q66" s="213"/>
      <c r="R66" s="213"/>
      <c r="S66" s="25"/>
    </row>
    <row r="67" spans="1:19" ht="12.75" hidden="1" customHeight="1" x14ac:dyDescent="0.3">
      <c r="A67" s="445"/>
      <c r="B67" s="211"/>
      <c r="C67" s="445"/>
      <c r="D67" s="211"/>
      <c r="E67" s="445"/>
      <c r="F67" s="212"/>
      <c r="G67" s="213"/>
      <c r="H67" s="213"/>
      <c r="I67" s="213"/>
      <c r="J67" s="445"/>
      <c r="K67" s="445"/>
      <c r="L67" s="445"/>
      <c r="M67" s="445"/>
      <c r="N67" s="190"/>
      <c r="O67" s="190"/>
      <c r="P67" s="190"/>
      <c r="Q67" s="213"/>
      <c r="R67" s="213"/>
      <c r="S67" s="25"/>
    </row>
    <row r="68" spans="1:19" ht="12.75" hidden="1" customHeight="1" x14ac:dyDescent="0.3">
      <c r="A68" s="445"/>
      <c r="B68" s="211"/>
      <c r="C68" s="445"/>
      <c r="D68" s="211"/>
      <c r="E68" s="445"/>
      <c r="F68" s="212"/>
      <c r="G68" s="213"/>
      <c r="H68" s="213"/>
      <c r="I68" s="213"/>
      <c r="J68" s="445"/>
      <c r="K68" s="445"/>
      <c r="L68" s="445"/>
      <c r="M68" s="445"/>
      <c r="N68" s="190"/>
      <c r="O68" s="190"/>
      <c r="P68" s="190"/>
      <c r="Q68" s="213"/>
      <c r="R68" s="213"/>
      <c r="S68" s="25"/>
    </row>
    <row r="69" spans="1:19" ht="12.75" hidden="1" customHeight="1" x14ac:dyDescent="0.3">
      <c r="A69" s="445"/>
      <c r="B69" s="211"/>
      <c r="C69" s="445"/>
      <c r="D69" s="211"/>
      <c r="E69" s="445"/>
      <c r="F69" s="212"/>
      <c r="G69" s="213"/>
      <c r="H69" s="213"/>
      <c r="I69" s="213"/>
      <c r="J69" s="445"/>
      <c r="K69" s="445"/>
      <c r="L69" s="445"/>
      <c r="M69" s="445"/>
      <c r="N69" s="190"/>
      <c r="O69" s="190"/>
      <c r="P69" s="190"/>
      <c r="Q69" s="213"/>
      <c r="R69" s="213"/>
      <c r="S69" s="25"/>
    </row>
    <row r="70" spans="1:19" ht="12.75" hidden="1" customHeight="1" x14ac:dyDescent="0.3">
      <c r="A70" s="445"/>
      <c r="B70" s="211"/>
      <c r="C70" s="445"/>
      <c r="D70" s="211"/>
      <c r="E70" s="445"/>
      <c r="F70" s="212"/>
      <c r="G70" s="213"/>
      <c r="H70" s="213"/>
      <c r="I70" s="213"/>
      <c r="J70" s="445"/>
      <c r="K70" s="445"/>
      <c r="L70" s="445"/>
      <c r="M70" s="445"/>
      <c r="N70" s="190"/>
      <c r="O70" s="190"/>
      <c r="P70" s="190"/>
      <c r="Q70" s="213"/>
      <c r="R70" s="213"/>
      <c r="S70" s="25"/>
    </row>
    <row r="71" spans="1:19" ht="12.75" hidden="1" customHeight="1" x14ac:dyDescent="0.3">
      <c r="A71" s="445"/>
      <c r="B71" s="211"/>
      <c r="C71" s="445"/>
      <c r="D71" s="211"/>
      <c r="E71" s="445"/>
      <c r="F71" s="212"/>
      <c r="G71" s="213"/>
      <c r="H71" s="213"/>
      <c r="I71" s="213"/>
      <c r="J71" s="445"/>
      <c r="K71" s="445"/>
      <c r="L71" s="445"/>
      <c r="M71" s="445"/>
      <c r="N71" s="190"/>
      <c r="O71" s="190"/>
      <c r="P71" s="190"/>
      <c r="Q71" s="213"/>
      <c r="R71" s="213"/>
      <c r="S71" s="25"/>
    </row>
    <row r="72" spans="1:19" ht="12.75" hidden="1" customHeight="1" x14ac:dyDescent="0.3">
      <c r="A72" s="445"/>
      <c r="B72" s="211"/>
      <c r="C72" s="445"/>
      <c r="D72" s="211"/>
      <c r="E72" s="445"/>
      <c r="F72" s="212"/>
      <c r="G72" s="213"/>
      <c r="H72" s="213"/>
      <c r="I72" s="213"/>
      <c r="J72" s="445"/>
      <c r="K72" s="445"/>
      <c r="L72" s="445"/>
      <c r="M72" s="445"/>
      <c r="N72" s="190"/>
      <c r="O72" s="190"/>
      <c r="P72" s="190"/>
      <c r="Q72" s="213"/>
      <c r="R72" s="213"/>
      <c r="S72" s="25"/>
    </row>
    <row r="73" spans="1:19" ht="12.75" hidden="1" customHeight="1" x14ac:dyDescent="0.3">
      <c r="A73" s="445"/>
      <c r="B73" s="211"/>
      <c r="C73" s="445"/>
      <c r="D73" s="211"/>
      <c r="E73" s="445"/>
      <c r="F73" s="212"/>
      <c r="G73" s="213"/>
      <c r="H73" s="213"/>
      <c r="I73" s="213"/>
      <c r="J73" s="445"/>
      <c r="K73" s="445"/>
      <c r="L73" s="445"/>
      <c r="M73" s="445"/>
      <c r="N73" s="190"/>
      <c r="O73" s="190"/>
      <c r="P73" s="190"/>
      <c r="Q73" s="213"/>
      <c r="R73" s="213"/>
      <c r="S73" s="25"/>
    </row>
    <row r="74" spans="1:19" ht="12.75" hidden="1" customHeight="1" x14ac:dyDescent="0.3">
      <c r="A74" s="445"/>
      <c r="B74" s="211"/>
      <c r="C74" s="445"/>
      <c r="D74" s="211"/>
      <c r="E74" s="445"/>
      <c r="F74" s="212"/>
      <c r="G74" s="213"/>
      <c r="H74" s="213"/>
      <c r="I74" s="213"/>
      <c r="J74" s="445"/>
      <c r="K74" s="445"/>
      <c r="L74" s="445"/>
      <c r="M74" s="445"/>
      <c r="N74" s="190"/>
      <c r="O74" s="190"/>
      <c r="P74" s="190"/>
      <c r="Q74" s="213"/>
      <c r="R74" s="213"/>
      <c r="S74" s="25"/>
    </row>
    <row r="75" spans="1:19" ht="12.75" hidden="1" customHeight="1" x14ac:dyDescent="0.3">
      <c r="A75" s="445"/>
      <c r="B75" s="211"/>
      <c r="C75" s="445"/>
      <c r="D75" s="211"/>
      <c r="E75" s="445"/>
      <c r="F75" s="212"/>
      <c r="G75" s="213"/>
      <c r="H75" s="213"/>
      <c r="I75" s="213"/>
      <c r="J75" s="445"/>
      <c r="K75" s="445"/>
      <c r="L75" s="445"/>
      <c r="M75" s="445"/>
      <c r="N75" s="190"/>
      <c r="O75" s="190"/>
      <c r="P75" s="190"/>
      <c r="Q75" s="213"/>
      <c r="R75" s="213"/>
      <c r="S75" s="25"/>
    </row>
    <row r="76" spans="1:19" ht="12.75" hidden="1" customHeight="1" x14ac:dyDescent="0.3">
      <c r="A76" s="445"/>
      <c r="B76" s="211"/>
      <c r="C76" s="445"/>
      <c r="D76" s="211"/>
      <c r="E76" s="445"/>
      <c r="F76" s="212"/>
      <c r="G76" s="213"/>
      <c r="H76" s="213"/>
      <c r="I76" s="213"/>
      <c r="J76" s="445"/>
      <c r="K76" s="445"/>
      <c r="L76" s="445"/>
      <c r="M76" s="445"/>
      <c r="N76" s="190"/>
      <c r="O76" s="190"/>
      <c r="P76" s="190"/>
      <c r="Q76" s="213"/>
      <c r="R76" s="213"/>
      <c r="S76" s="25"/>
    </row>
    <row r="77" spans="1:19" ht="12.75" hidden="1" customHeight="1" x14ac:dyDescent="0.3">
      <c r="A77" s="445"/>
      <c r="B77" s="211"/>
      <c r="C77" s="445"/>
      <c r="D77" s="211"/>
      <c r="E77" s="445"/>
      <c r="F77" s="212"/>
      <c r="G77" s="213"/>
      <c r="H77" s="213"/>
      <c r="I77" s="213"/>
      <c r="J77" s="445"/>
      <c r="K77" s="445"/>
      <c r="L77" s="445"/>
      <c r="M77" s="445"/>
      <c r="N77" s="190"/>
      <c r="O77" s="190"/>
      <c r="P77" s="190"/>
      <c r="Q77" s="213"/>
      <c r="R77" s="213"/>
      <c r="S77" s="25"/>
    </row>
    <row r="78" spans="1:19" ht="12.75" hidden="1" customHeight="1" x14ac:dyDescent="0.3">
      <c r="A78" s="445"/>
      <c r="B78" s="211"/>
      <c r="C78" s="445"/>
      <c r="D78" s="211"/>
      <c r="E78" s="445"/>
      <c r="F78" s="212"/>
      <c r="G78" s="213"/>
      <c r="H78" s="213"/>
      <c r="I78" s="213"/>
      <c r="J78" s="445"/>
      <c r="K78" s="445"/>
      <c r="L78" s="445"/>
      <c r="M78" s="445"/>
      <c r="N78" s="190"/>
      <c r="O78" s="190"/>
      <c r="P78" s="190"/>
      <c r="Q78" s="213"/>
      <c r="R78" s="213"/>
      <c r="S78" s="25"/>
    </row>
    <row r="79" spans="1:19" ht="12.75" hidden="1" customHeight="1" x14ac:dyDescent="0.3">
      <c r="A79" s="445"/>
      <c r="B79" s="211"/>
      <c r="C79" s="445"/>
      <c r="D79" s="211"/>
      <c r="E79" s="445"/>
      <c r="F79" s="212"/>
      <c r="G79" s="213"/>
      <c r="H79" s="213"/>
      <c r="I79" s="213"/>
      <c r="J79" s="445"/>
      <c r="K79" s="445"/>
      <c r="L79" s="445"/>
      <c r="M79" s="445"/>
      <c r="N79" s="190"/>
      <c r="O79" s="190"/>
      <c r="P79" s="190"/>
      <c r="Q79" s="213"/>
      <c r="R79" s="213"/>
      <c r="S79" s="25"/>
    </row>
    <row r="80" spans="1:19" ht="12.75" hidden="1" customHeight="1" x14ac:dyDescent="0.3">
      <c r="A80" s="445"/>
      <c r="B80" s="211"/>
      <c r="C80" s="445"/>
      <c r="D80" s="211"/>
      <c r="E80" s="445"/>
      <c r="F80" s="212"/>
      <c r="G80" s="213"/>
      <c r="H80" s="213"/>
      <c r="I80" s="213"/>
      <c r="J80" s="445"/>
      <c r="K80" s="445"/>
      <c r="L80" s="445"/>
      <c r="M80" s="445"/>
      <c r="N80" s="190"/>
      <c r="O80" s="190"/>
      <c r="P80" s="190"/>
      <c r="Q80" s="213"/>
      <c r="R80" s="213"/>
      <c r="S80" s="25"/>
    </row>
    <row r="81" spans="1:19" ht="12.75" hidden="1" customHeight="1" x14ac:dyDescent="0.3">
      <c r="A81" s="445"/>
      <c r="B81" s="211"/>
      <c r="C81" s="445"/>
      <c r="D81" s="211"/>
      <c r="E81" s="445"/>
      <c r="F81" s="212"/>
      <c r="G81" s="213"/>
      <c r="H81" s="213"/>
      <c r="I81" s="213"/>
      <c r="J81" s="445"/>
      <c r="K81" s="445"/>
      <c r="L81" s="445"/>
      <c r="M81" s="445"/>
      <c r="N81" s="190"/>
      <c r="O81" s="190"/>
      <c r="P81" s="190"/>
      <c r="Q81" s="213"/>
      <c r="R81" s="213"/>
      <c r="S81" s="25"/>
    </row>
    <row r="82" spans="1:19" ht="12.75" hidden="1" customHeight="1" x14ac:dyDescent="0.3">
      <c r="A82" s="445"/>
      <c r="B82" s="211"/>
      <c r="C82" s="445"/>
      <c r="D82" s="211"/>
      <c r="E82" s="445"/>
      <c r="F82" s="212"/>
      <c r="G82" s="213"/>
      <c r="H82" s="213"/>
      <c r="I82" s="213"/>
      <c r="J82" s="445"/>
      <c r="K82" s="445"/>
      <c r="L82" s="445"/>
      <c r="M82" s="445"/>
      <c r="N82" s="190"/>
      <c r="O82" s="190"/>
      <c r="P82" s="190"/>
      <c r="Q82" s="213"/>
      <c r="R82" s="213"/>
      <c r="S82" s="25"/>
    </row>
    <row r="83" spans="1:19" ht="12.75" hidden="1" customHeight="1" x14ac:dyDescent="0.3">
      <c r="A83" s="445"/>
      <c r="B83" s="211"/>
      <c r="C83" s="445"/>
      <c r="D83" s="211"/>
      <c r="E83" s="445"/>
      <c r="F83" s="212"/>
      <c r="G83" s="213"/>
      <c r="H83" s="213"/>
      <c r="I83" s="213"/>
      <c r="J83" s="445"/>
      <c r="K83" s="445"/>
      <c r="L83" s="445"/>
      <c r="M83" s="445"/>
      <c r="N83" s="190"/>
      <c r="O83" s="190"/>
      <c r="P83" s="190"/>
      <c r="Q83" s="213"/>
      <c r="R83" s="213"/>
      <c r="S83" s="25"/>
    </row>
    <row r="84" spans="1:19" ht="12.75" hidden="1" customHeight="1" x14ac:dyDescent="0.3">
      <c r="A84" s="445"/>
      <c r="B84" s="211"/>
      <c r="C84" s="445"/>
      <c r="D84" s="211"/>
      <c r="E84" s="445"/>
      <c r="F84" s="212"/>
      <c r="G84" s="213"/>
      <c r="H84" s="213"/>
      <c r="I84" s="213"/>
      <c r="J84" s="445"/>
      <c r="K84" s="445"/>
      <c r="L84" s="445"/>
      <c r="M84" s="445"/>
      <c r="N84" s="190"/>
      <c r="O84" s="190"/>
      <c r="P84" s="190"/>
      <c r="Q84" s="213"/>
      <c r="R84" s="213"/>
      <c r="S84" s="25"/>
    </row>
    <row r="85" spans="1:19" ht="12.75" hidden="1" customHeight="1" x14ac:dyDescent="0.3">
      <c r="A85" s="445"/>
      <c r="B85" s="211"/>
      <c r="C85" s="445"/>
      <c r="D85" s="211"/>
      <c r="E85" s="445"/>
      <c r="F85" s="212"/>
      <c r="G85" s="213"/>
      <c r="H85" s="213"/>
      <c r="I85" s="213"/>
      <c r="J85" s="445"/>
      <c r="K85" s="445"/>
      <c r="L85" s="445"/>
      <c r="M85" s="445"/>
      <c r="N85" s="190"/>
      <c r="O85" s="190"/>
      <c r="P85" s="190"/>
      <c r="Q85" s="213"/>
      <c r="R85" s="213"/>
      <c r="S85" s="25"/>
    </row>
    <row r="86" spans="1:19" ht="12.75" hidden="1" customHeight="1" x14ac:dyDescent="0.3">
      <c r="A86" s="445"/>
      <c r="B86" s="211"/>
      <c r="C86" s="445"/>
      <c r="D86" s="211"/>
      <c r="E86" s="445"/>
      <c r="F86" s="212"/>
      <c r="G86" s="213"/>
      <c r="H86" s="213"/>
      <c r="I86" s="213"/>
      <c r="J86" s="445"/>
      <c r="K86" s="445"/>
      <c r="L86" s="445"/>
      <c r="M86" s="445"/>
      <c r="N86" s="190"/>
      <c r="O86" s="190"/>
      <c r="P86" s="190"/>
      <c r="Q86" s="213"/>
      <c r="R86" s="213"/>
      <c r="S86" s="25"/>
    </row>
    <row r="87" spans="1:19" ht="12.75" hidden="1" customHeight="1" x14ac:dyDescent="0.3">
      <c r="A87" s="445"/>
      <c r="B87" s="211"/>
      <c r="C87" s="445"/>
      <c r="D87" s="211"/>
      <c r="E87" s="445"/>
      <c r="F87" s="212"/>
      <c r="G87" s="213"/>
      <c r="H87" s="213"/>
      <c r="I87" s="213"/>
      <c r="J87" s="445"/>
      <c r="K87" s="445"/>
      <c r="L87" s="445"/>
      <c r="M87" s="445"/>
      <c r="N87" s="190"/>
      <c r="O87" s="190"/>
      <c r="P87" s="190"/>
      <c r="Q87" s="213"/>
      <c r="R87" s="213"/>
      <c r="S87" s="25"/>
    </row>
    <row r="88" spans="1:19" ht="12.75" hidden="1" customHeight="1" x14ac:dyDescent="0.3">
      <c r="A88" s="445"/>
      <c r="B88" s="211"/>
      <c r="C88" s="445"/>
      <c r="D88" s="211"/>
      <c r="E88" s="445"/>
      <c r="F88" s="212"/>
      <c r="G88" s="213"/>
      <c r="H88" s="213"/>
      <c r="I88" s="213"/>
      <c r="J88" s="445"/>
      <c r="K88" s="445"/>
      <c r="L88" s="445"/>
      <c r="M88" s="445"/>
      <c r="N88" s="190"/>
      <c r="O88" s="190"/>
      <c r="P88" s="190"/>
      <c r="Q88" s="213"/>
      <c r="R88" s="213"/>
      <c r="S88" s="25"/>
    </row>
    <row r="89" spans="1:19" ht="12.75" hidden="1" customHeight="1" x14ac:dyDescent="0.3">
      <c r="A89" s="445"/>
      <c r="B89" s="211"/>
      <c r="C89" s="445"/>
      <c r="D89" s="211"/>
      <c r="E89" s="445"/>
      <c r="F89" s="212"/>
      <c r="G89" s="213"/>
      <c r="H89" s="213"/>
      <c r="I89" s="213"/>
      <c r="J89" s="445"/>
      <c r="K89" s="445"/>
      <c r="L89" s="445"/>
      <c r="M89" s="445"/>
      <c r="N89" s="190"/>
      <c r="O89" s="190"/>
      <c r="P89" s="190"/>
      <c r="Q89" s="213"/>
      <c r="R89" s="213"/>
      <c r="S89" s="25"/>
    </row>
    <row r="90" spans="1:19" ht="12.75" hidden="1" customHeight="1" x14ac:dyDescent="0.3">
      <c r="A90" s="445"/>
      <c r="B90" s="211"/>
      <c r="C90" s="445"/>
      <c r="D90" s="211"/>
      <c r="E90" s="445"/>
      <c r="F90" s="212"/>
      <c r="G90" s="213"/>
      <c r="H90" s="213"/>
      <c r="I90" s="213"/>
      <c r="J90" s="445"/>
      <c r="K90" s="445"/>
      <c r="L90" s="445"/>
      <c r="M90" s="445"/>
      <c r="N90" s="190"/>
      <c r="O90" s="190"/>
      <c r="P90" s="190"/>
      <c r="Q90" s="213"/>
      <c r="R90" s="213"/>
      <c r="S90" s="25"/>
    </row>
    <row r="91" spans="1:19" ht="12.75" hidden="1" customHeight="1" x14ac:dyDescent="0.3">
      <c r="A91" s="445"/>
      <c r="B91" s="211"/>
      <c r="C91" s="445"/>
      <c r="D91" s="211"/>
      <c r="E91" s="445"/>
      <c r="F91" s="212"/>
      <c r="G91" s="213"/>
      <c r="H91" s="213"/>
      <c r="I91" s="213"/>
      <c r="J91" s="445"/>
      <c r="K91" s="445"/>
      <c r="L91" s="445"/>
      <c r="M91" s="445"/>
      <c r="N91" s="190"/>
      <c r="O91" s="190"/>
      <c r="P91" s="190"/>
      <c r="Q91" s="213"/>
      <c r="R91" s="213"/>
      <c r="S91" s="25"/>
    </row>
    <row r="92" spans="1:19" ht="12.75" hidden="1" customHeight="1" x14ac:dyDescent="0.3">
      <c r="A92" s="445"/>
      <c r="B92" s="211"/>
      <c r="C92" s="445"/>
      <c r="D92" s="211"/>
      <c r="E92" s="445"/>
      <c r="F92" s="212"/>
      <c r="G92" s="213"/>
      <c r="H92" s="213"/>
      <c r="I92" s="213"/>
      <c r="J92" s="445"/>
      <c r="K92" s="445"/>
      <c r="L92" s="445"/>
      <c r="M92" s="445"/>
      <c r="N92" s="190"/>
      <c r="O92" s="190"/>
      <c r="P92" s="190"/>
      <c r="Q92" s="213"/>
      <c r="R92" s="213"/>
      <c r="S92" s="25"/>
    </row>
    <row r="93" spans="1:19" ht="12.75" hidden="1" customHeight="1" x14ac:dyDescent="0.3">
      <c r="A93" s="445"/>
      <c r="B93" s="211"/>
      <c r="C93" s="445"/>
      <c r="D93" s="211"/>
      <c r="E93" s="445"/>
      <c r="F93" s="212"/>
      <c r="G93" s="213"/>
      <c r="H93" s="213"/>
      <c r="I93" s="213"/>
      <c r="J93" s="445"/>
      <c r="K93" s="445"/>
      <c r="L93" s="445"/>
      <c r="M93" s="445"/>
      <c r="N93" s="190"/>
      <c r="O93" s="190"/>
      <c r="P93" s="190"/>
      <c r="Q93" s="213"/>
      <c r="R93" s="213"/>
      <c r="S93" s="25"/>
    </row>
    <row r="94" spans="1:19" ht="12.75" hidden="1" customHeight="1" x14ac:dyDescent="0.3">
      <c r="A94" s="445"/>
      <c r="B94" s="211"/>
      <c r="C94" s="445"/>
      <c r="D94" s="211"/>
      <c r="E94" s="445"/>
      <c r="F94" s="212"/>
      <c r="G94" s="213"/>
      <c r="H94" s="213"/>
      <c r="I94" s="213"/>
      <c r="J94" s="445"/>
      <c r="K94" s="445"/>
      <c r="L94" s="445"/>
      <c r="M94" s="445"/>
      <c r="N94" s="190"/>
      <c r="O94" s="190"/>
      <c r="P94" s="190"/>
      <c r="Q94" s="213"/>
      <c r="R94" s="213"/>
      <c r="S94" s="25"/>
    </row>
    <row r="95" spans="1:19" ht="12.75" hidden="1" customHeight="1" x14ac:dyDescent="0.3">
      <c r="A95" s="445"/>
      <c r="B95" s="211"/>
      <c r="C95" s="445"/>
      <c r="D95" s="211"/>
      <c r="E95" s="445"/>
      <c r="F95" s="212"/>
      <c r="G95" s="213"/>
      <c r="H95" s="213"/>
      <c r="I95" s="213"/>
      <c r="J95" s="445"/>
      <c r="K95" s="445"/>
      <c r="L95" s="445"/>
      <c r="M95" s="445"/>
      <c r="N95" s="190"/>
      <c r="O95" s="190"/>
      <c r="P95" s="190"/>
      <c r="Q95" s="213"/>
      <c r="R95" s="213"/>
      <c r="S95" s="25"/>
    </row>
    <row r="96" spans="1:19" ht="12.75" hidden="1" customHeight="1" x14ac:dyDescent="0.3">
      <c r="A96" s="445"/>
      <c r="B96" s="211"/>
      <c r="C96" s="445"/>
      <c r="D96" s="211"/>
      <c r="E96" s="445"/>
      <c r="F96" s="212"/>
      <c r="G96" s="213"/>
      <c r="H96" s="213"/>
      <c r="I96" s="213"/>
      <c r="J96" s="445"/>
      <c r="K96" s="445"/>
      <c r="L96" s="445"/>
      <c r="M96" s="445"/>
      <c r="N96" s="190"/>
      <c r="O96" s="190"/>
      <c r="P96" s="190"/>
      <c r="Q96" s="213"/>
      <c r="R96" s="213"/>
      <c r="S96" s="25"/>
    </row>
    <row r="97" spans="1:19" ht="12.75" hidden="1" customHeight="1" x14ac:dyDescent="0.3">
      <c r="A97" s="445"/>
      <c r="B97" s="211"/>
      <c r="C97" s="445"/>
      <c r="D97" s="211"/>
      <c r="E97" s="445"/>
      <c r="F97" s="212"/>
      <c r="G97" s="213"/>
      <c r="H97" s="213"/>
      <c r="I97" s="213"/>
      <c r="J97" s="445"/>
      <c r="K97" s="445"/>
      <c r="L97" s="445"/>
      <c r="M97" s="445"/>
      <c r="N97" s="190"/>
      <c r="O97" s="190"/>
      <c r="P97" s="190"/>
      <c r="Q97" s="213"/>
      <c r="R97" s="213"/>
      <c r="S97" s="25"/>
    </row>
    <row r="98" spans="1:19" ht="12.75" hidden="1" customHeight="1" x14ac:dyDescent="0.3">
      <c r="A98" s="445"/>
      <c r="B98" s="211"/>
      <c r="C98" s="445"/>
      <c r="D98" s="211"/>
      <c r="E98" s="445"/>
      <c r="F98" s="212"/>
      <c r="G98" s="213"/>
      <c r="H98" s="213"/>
      <c r="I98" s="213"/>
      <c r="J98" s="445"/>
      <c r="K98" s="445"/>
      <c r="L98" s="445"/>
      <c r="M98" s="445"/>
      <c r="N98" s="190"/>
      <c r="O98" s="190"/>
      <c r="P98" s="190"/>
      <c r="Q98" s="213"/>
      <c r="R98" s="213"/>
      <c r="S98" s="25"/>
    </row>
    <row r="99" spans="1:19" ht="12.75" hidden="1" customHeight="1" x14ac:dyDescent="0.3">
      <c r="A99" s="445"/>
      <c r="B99" s="211"/>
      <c r="C99" s="445"/>
      <c r="D99" s="211"/>
      <c r="E99" s="445"/>
      <c r="F99" s="212"/>
      <c r="G99" s="213"/>
      <c r="H99" s="213"/>
      <c r="I99" s="213"/>
      <c r="J99" s="445"/>
      <c r="K99" s="445"/>
      <c r="L99" s="445"/>
      <c r="M99" s="445"/>
      <c r="N99" s="190"/>
      <c r="O99" s="190"/>
      <c r="P99" s="190"/>
      <c r="Q99" s="213"/>
      <c r="R99" s="213"/>
      <c r="S99" s="25"/>
    </row>
    <row r="100" spans="1:19" ht="12.75" hidden="1" customHeight="1" x14ac:dyDescent="0.3">
      <c r="A100" s="445"/>
      <c r="B100" s="211"/>
      <c r="C100" s="445"/>
      <c r="D100" s="211"/>
      <c r="E100" s="445"/>
      <c r="F100" s="212"/>
      <c r="G100" s="213"/>
      <c r="H100" s="213"/>
      <c r="I100" s="213"/>
      <c r="J100" s="445"/>
      <c r="K100" s="445"/>
      <c r="L100" s="445"/>
      <c r="M100" s="445"/>
      <c r="N100" s="190"/>
      <c r="O100" s="190"/>
      <c r="P100" s="190"/>
      <c r="Q100" s="213"/>
      <c r="R100" s="213"/>
      <c r="S100" s="25"/>
    </row>
    <row r="101" spans="1:19" ht="15.75" hidden="1" customHeight="1" x14ac:dyDescent="0.3">
      <c r="A101" s="370"/>
      <c r="B101" s="214"/>
      <c r="C101" s="370"/>
      <c r="D101" s="214"/>
      <c r="E101" s="370"/>
      <c r="F101" s="215"/>
      <c r="S101" s="25"/>
    </row>
    <row r="102" spans="1:19" ht="15.75" hidden="1" customHeight="1" x14ac:dyDescent="0.3">
      <c r="A102" s="370"/>
      <c r="B102" s="214"/>
      <c r="C102" s="370"/>
      <c r="D102" s="214"/>
      <c r="E102" s="370"/>
      <c r="F102" s="215"/>
      <c r="S102" s="25"/>
    </row>
    <row r="103" spans="1:19" ht="15.75" hidden="1" customHeight="1" x14ac:dyDescent="0.3">
      <c r="A103" s="370"/>
      <c r="B103" s="214"/>
      <c r="C103" s="370"/>
      <c r="D103" s="214"/>
      <c r="E103" s="370"/>
      <c r="F103" s="215"/>
      <c r="S103" s="25"/>
    </row>
    <row r="104" spans="1:19" ht="15.75" hidden="1" customHeight="1" x14ac:dyDescent="0.3">
      <c r="A104" s="370"/>
      <c r="B104" s="214"/>
      <c r="C104" s="370"/>
      <c r="D104" s="214"/>
      <c r="E104" s="370"/>
      <c r="F104" s="215"/>
      <c r="S104" s="25"/>
    </row>
    <row r="105" spans="1:19" ht="15.75" hidden="1" customHeight="1" x14ac:dyDescent="0.3">
      <c r="A105" s="370"/>
      <c r="B105" s="214"/>
      <c r="C105" s="370"/>
      <c r="D105" s="214"/>
      <c r="E105" s="370"/>
      <c r="F105" s="215"/>
      <c r="S105" s="25"/>
    </row>
    <row r="106" spans="1:19" ht="15.75" hidden="1" customHeight="1" x14ac:dyDescent="0.3">
      <c r="A106" s="370"/>
      <c r="B106" s="214"/>
      <c r="C106" s="370"/>
      <c r="D106" s="214"/>
      <c r="E106" s="370"/>
      <c r="F106" s="215"/>
      <c r="S106" s="25"/>
    </row>
    <row r="107" spans="1:19" ht="15.75" hidden="1" customHeight="1" x14ac:dyDescent="0.3">
      <c r="A107" s="370"/>
      <c r="B107" s="214"/>
      <c r="C107" s="370"/>
      <c r="D107" s="214"/>
      <c r="E107" s="370"/>
      <c r="F107" s="215"/>
      <c r="S107" s="25"/>
    </row>
    <row r="108" spans="1:19" ht="15.75" hidden="1" customHeight="1" x14ac:dyDescent="0.3">
      <c r="A108" s="370"/>
      <c r="B108" s="214"/>
      <c r="C108" s="370"/>
      <c r="D108" s="214"/>
      <c r="E108" s="370"/>
      <c r="F108" s="215"/>
      <c r="S108" s="25"/>
    </row>
    <row r="109" spans="1:19" ht="15.75" hidden="1" customHeight="1" x14ac:dyDescent="0.3">
      <c r="A109" s="370"/>
      <c r="B109" s="214"/>
      <c r="C109" s="370"/>
      <c r="D109" s="214"/>
      <c r="E109" s="370"/>
      <c r="F109" s="215"/>
      <c r="S109" s="25"/>
    </row>
    <row r="110" spans="1:19" ht="15.75" hidden="1" customHeight="1" x14ac:dyDescent="0.3">
      <c r="A110" s="370"/>
      <c r="B110" s="214"/>
      <c r="C110" s="370"/>
      <c r="D110" s="214"/>
      <c r="E110" s="370"/>
      <c r="F110" s="215"/>
      <c r="S110" s="25"/>
    </row>
    <row r="111" spans="1:19" ht="15.75" hidden="1" customHeight="1" x14ac:dyDescent="0.3">
      <c r="A111" s="370"/>
      <c r="B111" s="214"/>
      <c r="C111" s="370"/>
      <c r="D111" s="214"/>
      <c r="E111" s="370"/>
      <c r="F111" s="215"/>
      <c r="S111" s="25"/>
    </row>
    <row r="112" spans="1:19" ht="15.75" hidden="1" customHeight="1" x14ac:dyDescent="0.3">
      <c r="A112" s="370"/>
      <c r="B112" s="214"/>
      <c r="C112" s="370"/>
      <c r="D112" s="214"/>
      <c r="E112" s="370"/>
      <c r="F112" s="215"/>
      <c r="S112" s="25"/>
    </row>
    <row r="113" spans="1:19" ht="15.75" hidden="1" customHeight="1" x14ac:dyDescent="0.3">
      <c r="A113" s="370"/>
      <c r="B113" s="214"/>
      <c r="C113" s="370"/>
      <c r="D113" s="214"/>
      <c r="E113" s="370"/>
      <c r="F113" s="215"/>
      <c r="S113" s="25"/>
    </row>
    <row r="114" spans="1:19" ht="15.75" hidden="1" customHeight="1" x14ac:dyDescent="0.3">
      <c r="A114" s="370"/>
      <c r="B114" s="214"/>
      <c r="C114" s="370"/>
      <c r="D114" s="214"/>
      <c r="E114" s="370"/>
      <c r="F114" s="215"/>
      <c r="S114" s="25"/>
    </row>
    <row r="115" spans="1:19" ht="15.75" hidden="1" customHeight="1" x14ac:dyDescent="0.3">
      <c r="A115" s="370"/>
      <c r="B115" s="214"/>
      <c r="C115" s="370"/>
      <c r="D115" s="214"/>
      <c r="E115" s="370"/>
      <c r="F115" s="215"/>
      <c r="S115" s="25"/>
    </row>
    <row r="116" spans="1:19" ht="15.75" hidden="1" customHeight="1" x14ac:dyDescent="0.3">
      <c r="A116" s="370"/>
      <c r="B116" s="214"/>
      <c r="C116" s="370"/>
      <c r="D116" s="214"/>
      <c r="E116" s="370"/>
      <c r="F116" s="215"/>
      <c r="S116" s="25"/>
    </row>
    <row r="117" spans="1:19" ht="15.75" hidden="1" customHeight="1" x14ac:dyDescent="0.3">
      <c r="A117" s="370"/>
      <c r="B117" s="214"/>
      <c r="C117" s="370"/>
      <c r="D117" s="214"/>
      <c r="E117" s="370"/>
      <c r="F117" s="215"/>
      <c r="S117" s="25"/>
    </row>
    <row r="118" spans="1:19" ht="15.75" hidden="1" customHeight="1" x14ac:dyDescent="0.3">
      <c r="A118" s="370"/>
      <c r="B118" s="214"/>
      <c r="C118" s="370"/>
      <c r="D118" s="214"/>
      <c r="E118" s="370"/>
      <c r="F118" s="215"/>
      <c r="S118" s="25"/>
    </row>
    <row r="119" spans="1:19" ht="15.75" hidden="1" customHeight="1" x14ac:dyDescent="0.3">
      <c r="A119" s="370"/>
      <c r="B119" s="214"/>
      <c r="C119" s="370"/>
      <c r="D119" s="214"/>
      <c r="E119" s="370"/>
      <c r="F119" s="215"/>
      <c r="S119" s="25"/>
    </row>
    <row r="120" spans="1:19" ht="15.75" hidden="1" customHeight="1" x14ac:dyDescent="0.3">
      <c r="A120" s="370"/>
      <c r="B120" s="214"/>
      <c r="C120" s="370"/>
      <c r="D120" s="214"/>
      <c r="E120" s="370"/>
      <c r="F120" s="215"/>
      <c r="S120" s="25"/>
    </row>
    <row r="121" spans="1:19" ht="15.75" hidden="1" customHeight="1" x14ac:dyDescent="0.3">
      <c r="A121" s="370"/>
      <c r="B121" s="214"/>
      <c r="C121" s="370"/>
      <c r="D121" s="214"/>
      <c r="E121" s="370"/>
      <c r="F121" s="215"/>
      <c r="S121" s="25"/>
    </row>
    <row r="122" spans="1:19" ht="15.75" hidden="1" customHeight="1" x14ac:dyDescent="0.3">
      <c r="A122" s="370"/>
      <c r="B122" s="214"/>
      <c r="C122" s="370"/>
      <c r="D122" s="214"/>
      <c r="E122" s="370"/>
      <c r="F122" s="215"/>
      <c r="S122" s="25"/>
    </row>
    <row r="123" spans="1:19" ht="15.75" hidden="1" customHeight="1" x14ac:dyDescent="0.3">
      <c r="A123" s="370"/>
      <c r="B123" s="214"/>
      <c r="C123" s="370"/>
      <c r="D123" s="214"/>
      <c r="E123" s="370"/>
      <c r="F123" s="215"/>
      <c r="S123" s="25"/>
    </row>
    <row r="124" spans="1:19" ht="15.75" hidden="1" customHeight="1" x14ac:dyDescent="0.3">
      <c r="A124" s="370"/>
      <c r="B124" s="214"/>
      <c r="C124" s="370"/>
      <c r="D124" s="214"/>
      <c r="E124" s="370"/>
      <c r="F124" s="215"/>
      <c r="S124" s="25"/>
    </row>
    <row r="125" spans="1:19" ht="15.75" hidden="1" customHeight="1" x14ac:dyDescent="0.3">
      <c r="A125" s="370"/>
      <c r="B125" s="214"/>
      <c r="C125" s="370"/>
      <c r="D125" s="214"/>
      <c r="E125" s="370"/>
      <c r="F125" s="215"/>
      <c r="S125" s="25"/>
    </row>
    <row r="126" spans="1:19" ht="15.75" hidden="1" customHeight="1" x14ac:dyDescent="0.3">
      <c r="A126" s="370"/>
      <c r="B126" s="214"/>
      <c r="C126" s="370"/>
      <c r="D126" s="214"/>
      <c r="E126" s="370"/>
      <c r="F126" s="215"/>
      <c r="S126" s="25"/>
    </row>
    <row r="127" spans="1:19" ht="15.75" hidden="1" customHeight="1" x14ac:dyDescent="0.3">
      <c r="A127" s="370"/>
      <c r="B127" s="214"/>
      <c r="C127" s="370"/>
      <c r="D127" s="214"/>
      <c r="E127" s="370"/>
      <c r="F127" s="215"/>
      <c r="S127" s="25"/>
    </row>
    <row r="128" spans="1:19" ht="15.75" hidden="1" customHeight="1" x14ac:dyDescent="0.3">
      <c r="A128" s="370"/>
      <c r="B128" s="214"/>
      <c r="C128" s="370"/>
      <c r="D128" s="214"/>
      <c r="E128" s="370"/>
      <c r="F128" s="215"/>
      <c r="S128" s="25"/>
    </row>
    <row r="129" spans="1:19" ht="15.75" hidden="1" customHeight="1" x14ac:dyDescent="0.3">
      <c r="A129" s="370"/>
      <c r="B129" s="214"/>
      <c r="C129" s="370"/>
      <c r="D129" s="214"/>
      <c r="E129" s="370"/>
      <c r="F129" s="215"/>
      <c r="S129" s="25"/>
    </row>
    <row r="130" spans="1:19" ht="15.75" hidden="1" customHeight="1" x14ac:dyDescent="0.3">
      <c r="A130" s="370"/>
      <c r="B130" s="214"/>
      <c r="C130" s="370"/>
      <c r="D130" s="214"/>
      <c r="E130" s="370"/>
      <c r="F130" s="215"/>
      <c r="S130" s="25"/>
    </row>
    <row r="131" spans="1:19" ht="15.75" hidden="1" customHeight="1" x14ac:dyDescent="0.3">
      <c r="A131" s="370"/>
      <c r="B131" s="214"/>
      <c r="C131" s="370"/>
      <c r="D131" s="214"/>
      <c r="E131" s="370"/>
      <c r="F131" s="215"/>
      <c r="S131" s="25"/>
    </row>
    <row r="132" spans="1:19" ht="15.75" hidden="1" customHeight="1" x14ac:dyDescent="0.3">
      <c r="A132" s="370"/>
      <c r="B132" s="214"/>
      <c r="C132" s="370"/>
      <c r="D132" s="214"/>
      <c r="E132" s="370"/>
      <c r="F132" s="215"/>
      <c r="S132" s="25"/>
    </row>
    <row r="133" spans="1:19" ht="15.75" hidden="1" customHeight="1" x14ac:dyDescent="0.3">
      <c r="A133" s="370"/>
      <c r="B133" s="214"/>
      <c r="C133" s="370"/>
      <c r="D133" s="214"/>
      <c r="E133" s="370"/>
      <c r="F133" s="215"/>
      <c r="S133" s="25"/>
    </row>
    <row r="134" spans="1:19" ht="15.75" hidden="1" customHeight="1" x14ac:dyDescent="0.3">
      <c r="A134" s="370"/>
      <c r="B134" s="214"/>
      <c r="C134" s="370"/>
      <c r="D134" s="214"/>
      <c r="E134" s="370"/>
      <c r="F134" s="215"/>
      <c r="S134" s="25"/>
    </row>
    <row r="135" spans="1:19" ht="15.75" hidden="1" customHeight="1" x14ac:dyDescent="0.3">
      <c r="A135" s="370"/>
      <c r="B135" s="214"/>
      <c r="C135" s="370"/>
      <c r="D135" s="214"/>
      <c r="E135" s="370"/>
      <c r="F135" s="215"/>
      <c r="S135" s="25"/>
    </row>
    <row r="136" spans="1:19" ht="15.75" hidden="1" customHeight="1" x14ac:dyDescent="0.3">
      <c r="A136" s="370"/>
      <c r="B136" s="214"/>
      <c r="C136" s="370"/>
      <c r="D136" s="214"/>
      <c r="E136" s="370"/>
      <c r="F136" s="215"/>
      <c r="S136" s="25"/>
    </row>
    <row r="137" spans="1:19" ht="15.75" hidden="1" customHeight="1" x14ac:dyDescent="0.3">
      <c r="A137" s="370"/>
      <c r="B137" s="214"/>
      <c r="C137" s="370"/>
      <c r="D137" s="214"/>
      <c r="E137" s="370"/>
      <c r="F137" s="215"/>
      <c r="S137" s="25"/>
    </row>
    <row r="138" spans="1:19" ht="15.75" hidden="1" customHeight="1" x14ac:dyDescent="0.3">
      <c r="A138" s="370"/>
      <c r="B138" s="214"/>
      <c r="C138" s="370"/>
      <c r="D138" s="214"/>
      <c r="E138" s="370"/>
      <c r="F138" s="215"/>
      <c r="S138" s="25"/>
    </row>
    <row r="139" spans="1:19" ht="15.75" hidden="1" customHeight="1" x14ac:dyDescent="0.3">
      <c r="A139" s="370"/>
      <c r="B139" s="214"/>
      <c r="C139" s="370"/>
      <c r="D139" s="214"/>
      <c r="E139" s="370"/>
      <c r="F139" s="215"/>
      <c r="S139" s="25"/>
    </row>
    <row r="140" spans="1:19" ht="15.75" hidden="1" customHeight="1" x14ac:dyDescent="0.3">
      <c r="A140" s="370"/>
      <c r="B140" s="214"/>
      <c r="C140" s="370"/>
      <c r="D140" s="214"/>
      <c r="E140" s="370"/>
      <c r="F140" s="215"/>
      <c r="S140" s="25"/>
    </row>
    <row r="141" spans="1:19" ht="15.75" hidden="1" customHeight="1" x14ac:dyDescent="0.3">
      <c r="A141" s="370"/>
      <c r="B141" s="214"/>
      <c r="C141" s="370"/>
      <c r="D141" s="214"/>
      <c r="E141" s="370"/>
      <c r="F141" s="215"/>
      <c r="S141" s="25"/>
    </row>
    <row r="142" spans="1:19" ht="15.75" hidden="1" customHeight="1" x14ac:dyDescent="0.3">
      <c r="A142" s="370"/>
      <c r="B142" s="214"/>
      <c r="C142" s="370"/>
      <c r="D142" s="214"/>
      <c r="E142" s="370"/>
      <c r="F142" s="215"/>
      <c r="S142" s="25"/>
    </row>
    <row r="143" spans="1:19" ht="15.75" hidden="1" customHeight="1" x14ac:dyDescent="0.3">
      <c r="A143" s="370"/>
      <c r="B143" s="214"/>
      <c r="C143" s="370"/>
      <c r="D143" s="214"/>
      <c r="E143" s="370"/>
      <c r="F143" s="215"/>
      <c r="S143" s="25"/>
    </row>
    <row r="144" spans="1:19" ht="15.75" hidden="1" customHeight="1" x14ac:dyDescent="0.3">
      <c r="A144" s="370"/>
      <c r="B144" s="214"/>
      <c r="C144" s="370"/>
      <c r="D144" s="214"/>
      <c r="E144" s="370"/>
      <c r="F144" s="215"/>
      <c r="S144" s="25"/>
    </row>
    <row r="145" spans="1:19" ht="15.75" hidden="1" customHeight="1" x14ac:dyDescent="0.3">
      <c r="A145" s="370"/>
      <c r="B145" s="214"/>
      <c r="C145" s="370"/>
      <c r="D145" s="214"/>
      <c r="E145" s="370"/>
      <c r="F145" s="215"/>
      <c r="S145" s="25"/>
    </row>
    <row r="146" spans="1:19" ht="15.75" hidden="1" customHeight="1" x14ac:dyDescent="0.3">
      <c r="A146" s="370"/>
      <c r="B146" s="214"/>
      <c r="C146" s="370"/>
      <c r="D146" s="214"/>
      <c r="E146" s="370"/>
      <c r="F146" s="215"/>
      <c r="S146" s="25"/>
    </row>
    <row r="147" spans="1:19" ht="15.75" hidden="1" customHeight="1" x14ac:dyDescent="0.3">
      <c r="A147" s="370"/>
      <c r="B147" s="214"/>
      <c r="C147" s="370"/>
      <c r="D147" s="214"/>
      <c r="E147" s="370"/>
      <c r="F147" s="215"/>
      <c r="S147" s="25"/>
    </row>
    <row r="148" spans="1:19" ht="15.75" hidden="1" customHeight="1" x14ac:dyDescent="0.3">
      <c r="A148" s="370"/>
      <c r="B148" s="214"/>
      <c r="C148" s="370"/>
      <c r="D148" s="214"/>
      <c r="E148" s="370"/>
      <c r="F148" s="215"/>
      <c r="S148" s="25"/>
    </row>
    <row r="149" spans="1:19" ht="15.75" hidden="1" customHeight="1" x14ac:dyDescent="0.3">
      <c r="A149" s="370"/>
      <c r="B149" s="214"/>
      <c r="C149" s="370"/>
      <c r="D149" s="214"/>
      <c r="E149" s="370"/>
      <c r="F149" s="215"/>
      <c r="S149" s="25"/>
    </row>
    <row r="150" spans="1:19" ht="15.75" hidden="1" customHeight="1" x14ac:dyDescent="0.3">
      <c r="A150" s="370"/>
      <c r="B150" s="214"/>
      <c r="C150" s="370"/>
      <c r="D150" s="214"/>
      <c r="E150" s="370"/>
      <c r="F150" s="215"/>
      <c r="S150" s="25"/>
    </row>
    <row r="151" spans="1:19" ht="15.75" hidden="1" customHeight="1" x14ac:dyDescent="0.3">
      <c r="A151" s="370"/>
      <c r="B151" s="214"/>
      <c r="C151" s="370"/>
      <c r="D151" s="214"/>
      <c r="E151" s="370"/>
      <c r="F151" s="215"/>
      <c r="S151" s="25"/>
    </row>
    <row r="152" spans="1:19" ht="15.75" hidden="1" customHeight="1" x14ac:dyDescent="0.3">
      <c r="A152" s="370"/>
      <c r="B152" s="214"/>
      <c r="C152" s="370"/>
      <c r="D152" s="214"/>
      <c r="E152" s="370"/>
      <c r="F152" s="215"/>
      <c r="S152" s="25"/>
    </row>
    <row r="153" spans="1:19" ht="15.75" hidden="1" customHeight="1" x14ac:dyDescent="0.3">
      <c r="A153" s="370"/>
      <c r="B153" s="214"/>
      <c r="C153" s="370"/>
      <c r="D153" s="214"/>
      <c r="E153" s="370"/>
      <c r="F153" s="215"/>
      <c r="S153" s="25"/>
    </row>
    <row r="154" spans="1:19" ht="15.75" hidden="1" customHeight="1" x14ac:dyDescent="0.3">
      <c r="A154" s="370"/>
      <c r="B154" s="214"/>
      <c r="C154" s="370"/>
      <c r="D154" s="214"/>
      <c r="E154" s="370"/>
      <c r="F154" s="215"/>
      <c r="S154" s="25"/>
    </row>
    <row r="155" spans="1:19" ht="15.75" hidden="1" customHeight="1" x14ac:dyDescent="0.3">
      <c r="A155" s="370"/>
      <c r="B155" s="214"/>
      <c r="C155" s="370"/>
      <c r="D155" s="214"/>
      <c r="E155" s="370"/>
      <c r="F155" s="215"/>
      <c r="S155" s="25"/>
    </row>
    <row r="156" spans="1:19" ht="15.75" hidden="1" customHeight="1" x14ac:dyDescent="0.3">
      <c r="A156" s="370"/>
      <c r="B156" s="214"/>
      <c r="C156" s="370"/>
      <c r="D156" s="214"/>
      <c r="E156" s="370"/>
      <c r="F156" s="215"/>
      <c r="S156" s="25"/>
    </row>
    <row r="157" spans="1:19" ht="15.75" hidden="1" customHeight="1" x14ac:dyDescent="0.3">
      <c r="A157" s="370"/>
      <c r="B157" s="214"/>
      <c r="C157" s="370"/>
      <c r="D157" s="214"/>
      <c r="E157" s="370"/>
      <c r="F157" s="215"/>
      <c r="S157" s="25"/>
    </row>
    <row r="158" spans="1:19" ht="15.75" hidden="1" customHeight="1" x14ac:dyDescent="0.3">
      <c r="A158" s="370"/>
      <c r="B158" s="214"/>
      <c r="C158" s="370"/>
      <c r="D158" s="214"/>
      <c r="E158" s="370"/>
      <c r="F158" s="215"/>
      <c r="S158" s="25"/>
    </row>
    <row r="159" spans="1:19" ht="15.75" hidden="1" customHeight="1" x14ac:dyDescent="0.3">
      <c r="A159" s="370"/>
      <c r="B159" s="214"/>
      <c r="C159" s="370"/>
      <c r="D159" s="214"/>
      <c r="E159" s="370"/>
      <c r="F159" s="215"/>
      <c r="S159" s="25"/>
    </row>
    <row r="160" spans="1:19" ht="15.75" hidden="1" customHeight="1" x14ac:dyDescent="0.3">
      <c r="A160" s="370"/>
      <c r="B160" s="214"/>
      <c r="C160" s="370"/>
      <c r="D160" s="214"/>
      <c r="E160" s="370"/>
      <c r="F160" s="215"/>
      <c r="S160" s="25"/>
    </row>
    <row r="161" spans="1:19" ht="15.75" hidden="1" customHeight="1" x14ac:dyDescent="0.3">
      <c r="A161" s="370"/>
      <c r="B161" s="214"/>
      <c r="C161" s="370"/>
      <c r="D161" s="214"/>
      <c r="E161" s="370"/>
      <c r="F161" s="215"/>
      <c r="S161" s="25"/>
    </row>
    <row r="162" spans="1:19" ht="15.75" hidden="1" customHeight="1" x14ac:dyDescent="0.3">
      <c r="A162" s="370"/>
      <c r="B162" s="214"/>
      <c r="C162" s="370"/>
      <c r="D162" s="214"/>
      <c r="E162" s="370"/>
      <c r="F162" s="215"/>
      <c r="S162" s="25"/>
    </row>
    <row r="163" spans="1:19" ht="15.75" hidden="1" customHeight="1" x14ac:dyDescent="0.3">
      <c r="A163" s="370"/>
      <c r="B163" s="214"/>
      <c r="C163" s="370"/>
      <c r="D163" s="214"/>
      <c r="E163" s="370"/>
      <c r="F163" s="215"/>
      <c r="S163" s="25"/>
    </row>
    <row r="164" spans="1:19" ht="15.75" hidden="1" customHeight="1" x14ac:dyDescent="0.3">
      <c r="A164" s="370"/>
      <c r="B164" s="214"/>
      <c r="C164" s="370"/>
      <c r="D164" s="214"/>
      <c r="E164" s="370"/>
      <c r="F164" s="215"/>
      <c r="S164" s="25"/>
    </row>
    <row r="165" spans="1:19" ht="15.75" hidden="1" customHeight="1" x14ac:dyDescent="0.3">
      <c r="A165" s="370"/>
      <c r="B165" s="214"/>
      <c r="C165" s="370"/>
      <c r="D165" s="214"/>
      <c r="E165" s="370"/>
      <c r="F165" s="215"/>
      <c r="S165" s="25"/>
    </row>
    <row r="166" spans="1:19" ht="15.75" hidden="1" customHeight="1" x14ac:dyDescent="0.3">
      <c r="A166" s="370"/>
      <c r="B166" s="214"/>
      <c r="C166" s="370"/>
      <c r="D166" s="214"/>
      <c r="E166" s="370"/>
      <c r="F166" s="215"/>
      <c r="S166" s="25"/>
    </row>
    <row r="167" spans="1:19" ht="15.75" hidden="1" customHeight="1" x14ac:dyDescent="0.3">
      <c r="A167" s="370"/>
      <c r="B167" s="214"/>
      <c r="C167" s="370"/>
      <c r="D167" s="214"/>
      <c r="E167" s="370"/>
      <c r="F167" s="215"/>
      <c r="S167" s="25"/>
    </row>
    <row r="168" spans="1:19" ht="15.75" hidden="1" customHeight="1" x14ac:dyDescent="0.3">
      <c r="A168" s="370"/>
      <c r="B168" s="214"/>
      <c r="C168" s="370"/>
      <c r="D168" s="214"/>
      <c r="E168" s="370"/>
      <c r="F168" s="215"/>
      <c r="S168" s="25"/>
    </row>
    <row r="169" spans="1:19" ht="15.75" hidden="1" customHeight="1" x14ac:dyDescent="0.3">
      <c r="A169" s="370"/>
      <c r="B169" s="214"/>
      <c r="C169" s="370"/>
      <c r="D169" s="214"/>
      <c r="E169" s="370"/>
      <c r="F169" s="215"/>
      <c r="S169" s="25"/>
    </row>
    <row r="170" spans="1:19" ht="15.75" hidden="1" customHeight="1" x14ac:dyDescent="0.3">
      <c r="A170" s="370"/>
      <c r="B170" s="214"/>
      <c r="C170" s="370"/>
      <c r="D170" s="214"/>
      <c r="E170" s="370"/>
      <c r="F170" s="215"/>
      <c r="S170" s="25"/>
    </row>
    <row r="171" spans="1:19" ht="15.75" hidden="1" customHeight="1" x14ac:dyDescent="0.3">
      <c r="A171" s="370"/>
      <c r="B171" s="214"/>
      <c r="C171" s="370"/>
      <c r="D171" s="214"/>
      <c r="E171" s="370"/>
      <c r="F171" s="215"/>
      <c r="S171" s="25"/>
    </row>
    <row r="172" spans="1:19" ht="15.75" hidden="1" customHeight="1" x14ac:dyDescent="0.3">
      <c r="A172" s="370"/>
      <c r="B172" s="214"/>
      <c r="C172" s="370"/>
      <c r="D172" s="214"/>
      <c r="E172" s="370"/>
      <c r="F172" s="215"/>
      <c r="S172" s="25"/>
    </row>
    <row r="173" spans="1:19" ht="15.75" hidden="1" customHeight="1" x14ac:dyDescent="0.3">
      <c r="A173" s="370"/>
      <c r="B173" s="214"/>
      <c r="C173" s="370"/>
      <c r="D173" s="214"/>
      <c r="E173" s="370"/>
      <c r="F173" s="215"/>
      <c r="S173" s="25"/>
    </row>
    <row r="174" spans="1:19" ht="15.75" hidden="1" customHeight="1" x14ac:dyDescent="0.3">
      <c r="A174" s="370"/>
      <c r="B174" s="214"/>
      <c r="C174" s="370"/>
      <c r="D174" s="214"/>
      <c r="E174" s="370"/>
      <c r="F174" s="215"/>
      <c r="S174" s="25"/>
    </row>
    <row r="175" spans="1:19" ht="15.75" hidden="1" customHeight="1" x14ac:dyDescent="0.3">
      <c r="A175" s="370"/>
      <c r="B175" s="214"/>
      <c r="C175" s="370"/>
      <c r="D175" s="214"/>
      <c r="E175" s="370"/>
      <c r="F175" s="215"/>
      <c r="S175" s="25"/>
    </row>
    <row r="176" spans="1:19" ht="15.75" hidden="1" customHeight="1" x14ac:dyDescent="0.3">
      <c r="A176" s="370"/>
      <c r="B176" s="214"/>
      <c r="C176" s="370"/>
      <c r="D176" s="214"/>
      <c r="E176" s="370"/>
      <c r="F176" s="215"/>
      <c r="S176" s="25"/>
    </row>
    <row r="177" spans="1:19" ht="15.75" hidden="1" customHeight="1" x14ac:dyDescent="0.3">
      <c r="A177" s="370"/>
      <c r="B177" s="214"/>
      <c r="C177" s="370"/>
      <c r="D177" s="214"/>
      <c r="E177" s="370"/>
      <c r="F177" s="215"/>
      <c r="S177" s="25"/>
    </row>
    <row r="178" spans="1:19" ht="15.75" hidden="1" customHeight="1" x14ac:dyDescent="0.3">
      <c r="A178" s="370"/>
      <c r="B178" s="214"/>
      <c r="C178" s="370"/>
      <c r="D178" s="214"/>
      <c r="E178" s="370"/>
      <c r="F178" s="215"/>
      <c r="S178" s="25"/>
    </row>
    <row r="179" spans="1:19" ht="15.75" hidden="1" customHeight="1" x14ac:dyDescent="0.3">
      <c r="A179" s="370"/>
      <c r="B179" s="214"/>
      <c r="C179" s="370"/>
      <c r="D179" s="214"/>
      <c r="E179" s="370"/>
      <c r="F179" s="215"/>
      <c r="S179" s="25"/>
    </row>
    <row r="180" spans="1:19" ht="15.75" hidden="1" customHeight="1" x14ac:dyDescent="0.3">
      <c r="A180" s="370"/>
      <c r="B180" s="214"/>
      <c r="C180" s="370"/>
      <c r="D180" s="214"/>
      <c r="E180" s="370"/>
      <c r="F180" s="215"/>
      <c r="S180" s="25"/>
    </row>
    <row r="181" spans="1:19" ht="15.75" hidden="1" customHeight="1" x14ac:dyDescent="0.3">
      <c r="A181" s="370"/>
      <c r="B181" s="214"/>
      <c r="C181" s="370"/>
      <c r="D181" s="214"/>
      <c r="E181" s="370"/>
      <c r="F181" s="215"/>
      <c r="S181" s="25"/>
    </row>
    <row r="182" spans="1:19" ht="15.75" hidden="1" customHeight="1" x14ac:dyDescent="0.3">
      <c r="A182" s="370"/>
      <c r="B182" s="214"/>
      <c r="C182" s="370"/>
      <c r="D182" s="214"/>
      <c r="E182" s="370"/>
      <c r="F182" s="215"/>
      <c r="S182" s="25"/>
    </row>
    <row r="183" spans="1:19" ht="15.75" hidden="1" customHeight="1" x14ac:dyDescent="0.3">
      <c r="A183" s="370"/>
      <c r="B183" s="214"/>
      <c r="C183" s="370"/>
      <c r="D183" s="214"/>
      <c r="E183" s="370"/>
      <c r="F183" s="215"/>
      <c r="S183" s="25"/>
    </row>
    <row r="184" spans="1:19" ht="15.75" hidden="1" customHeight="1" x14ac:dyDescent="0.3">
      <c r="A184" s="370"/>
      <c r="B184" s="214"/>
      <c r="C184" s="370"/>
      <c r="D184" s="214"/>
      <c r="E184" s="370"/>
      <c r="F184" s="215"/>
      <c r="S184" s="25"/>
    </row>
    <row r="185" spans="1:19" ht="15.75" hidden="1" customHeight="1" x14ac:dyDescent="0.3">
      <c r="A185" s="370"/>
      <c r="B185" s="214"/>
      <c r="C185" s="370"/>
      <c r="D185" s="214"/>
      <c r="E185" s="370"/>
      <c r="F185" s="215"/>
      <c r="S185" s="25"/>
    </row>
    <row r="186" spans="1:19" ht="15.75" hidden="1" customHeight="1" x14ac:dyDescent="0.3">
      <c r="A186" s="370"/>
      <c r="B186" s="214"/>
      <c r="C186" s="370"/>
      <c r="D186" s="214"/>
      <c r="E186" s="370"/>
      <c r="F186" s="215"/>
      <c r="S186" s="25"/>
    </row>
    <row r="187" spans="1:19" ht="15.75" hidden="1" customHeight="1" x14ac:dyDescent="0.3">
      <c r="A187" s="370"/>
      <c r="B187" s="214"/>
      <c r="C187" s="370"/>
      <c r="D187" s="214"/>
      <c r="E187" s="370"/>
      <c r="F187" s="215"/>
      <c r="S187" s="25"/>
    </row>
    <row r="188" spans="1:19" ht="15.75" hidden="1" customHeight="1" x14ac:dyDescent="0.3">
      <c r="A188" s="370"/>
      <c r="B188" s="214"/>
      <c r="C188" s="370"/>
      <c r="D188" s="214"/>
      <c r="E188" s="370"/>
      <c r="F188" s="215"/>
      <c r="S188" s="25"/>
    </row>
    <row r="189" spans="1:19" ht="15.75" hidden="1" customHeight="1" x14ac:dyDescent="0.3">
      <c r="A189" s="370"/>
      <c r="B189" s="214"/>
      <c r="C189" s="370"/>
      <c r="D189" s="214"/>
      <c r="E189" s="370"/>
      <c r="F189" s="215"/>
      <c r="S189" s="25"/>
    </row>
    <row r="190" spans="1:19" ht="15.75" hidden="1" customHeight="1" x14ac:dyDescent="0.3">
      <c r="A190" s="370"/>
      <c r="B190" s="214"/>
      <c r="C190" s="370"/>
      <c r="D190" s="214"/>
      <c r="E190" s="370"/>
      <c r="F190" s="215"/>
      <c r="S190" s="25"/>
    </row>
    <row r="191" spans="1:19" ht="15.75" hidden="1" customHeight="1" x14ac:dyDescent="0.3">
      <c r="A191" s="370"/>
      <c r="B191" s="214"/>
      <c r="C191" s="370"/>
      <c r="D191" s="214"/>
      <c r="E191" s="370"/>
      <c r="F191" s="215"/>
      <c r="S191" s="25"/>
    </row>
    <row r="192" spans="1:19" ht="15.75" hidden="1" customHeight="1" x14ac:dyDescent="0.3">
      <c r="A192" s="370"/>
      <c r="B192" s="214"/>
      <c r="C192" s="370"/>
      <c r="D192" s="214"/>
      <c r="E192" s="370"/>
      <c r="F192" s="215"/>
      <c r="S192" s="25"/>
    </row>
    <row r="193" spans="1:19" ht="15.75" hidden="1" customHeight="1" x14ac:dyDescent="0.3">
      <c r="A193" s="370"/>
      <c r="B193" s="214"/>
      <c r="C193" s="370"/>
      <c r="D193" s="214"/>
      <c r="E193" s="370"/>
      <c r="F193" s="215"/>
      <c r="S193" s="25"/>
    </row>
    <row r="194" spans="1:19" ht="15.75" hidden="1" customHeight="1" x14ac:dyDescent="0.3">
      <c r="A194" s="370"/>
      <c r="B194" s="214"/>
      <c r="C194" s="370"/>
      <c r="D194" s="214"/>
      <c r="E194" s="370"/>
      <c r="F194" s="215"/>
      <c r="S194" s="25"/>
    </row>
    <row r="195" spans="1:19" ht="15.75" hidden="1" customHeight="1" x14ac:dyDescent="0.3">
      <c r="A195" s="370"/>
      <c r="B195" s="214"/>
      <c r="C195" s="370"/>
      <c r="D195" s="214"/>
      <c r="E195" s="370"/>
      <c r="F195" s="215"/>
      <c r="S195" s="25"/>
    </row>
    <row r="196" spans="1:19" ht="15.75" hidden="1" customHeight="1" x14ac:dyDescent="0.3">
      <c r="A196" s="370"/>
      <c r="B196" s="214"/>
      <c r="C196" s="370"/>
      <c r="D196" s="214"/>
      <c r="E196" s="370"/>
      <c r="F196" s="215"/>
      <c r="S196" s="25"/>
    </row>
    <row r="197" spans="1:19" ht="15.75" hidden="1" customHeight="1" x14ac:dyDescent="0.3">
      <c r="A197" s="370"/>
      <c r="B197" s="214"/>
      <c r="C197" s="370"/>
      <c r="D197" s="214"/>
      <c r="E197" s="370"/>
      <c r="F197" s="215"/>
      <c r="S197" s="25"/>
    </row>
    <row r="198" spans="1:19" ht="15.75" hidden="1" customHeight="1" x14ac:dyDescent="0.3">
      <c r="A198" s="370"/>
      <c r="B198" s="214"/>
      <c r="C198" s="370"/>
      <c r="D198" s="214"/>
      <c r="E198" s="370"/>
      <c r="F198" s="215"/>
      <c r="S198" s="25"/>
    </row>
    <row r="199" spans="1:19" ht="15.75" hidden="1" customHeight="1" x14ac:dyDescent="0.3">
      <c r="A199" s="370"/>
      <c r="B199" s="214"/>
      <c r="C199" s="370"/>
      <c r="D199" s="214"/>
      <c r="E199" s="370"/>
      <c r="F199" s="215"/>
      <c r="S199" s="25"/>
    </row>
    <row r="200" spans="1:19" ht="15.75" hidden="1" customHeight="1" x14ac:dyDescent="0.3">
      <c r="A200" s="370"/>
      <c r="B200" s="214"/>
      <c r="C200" s="370"/>
      <c r="D200" s="214"/>
      <c r="E200" s="370"/>
      <c r="F200" s="215"/>
      <c r="S200" s="25"/>
    </row>
    <row r="201" spans="1:19" ht="15.75" hidden="1" customHeight="1" x14ac:dyDescent="0.3">
      <c r="A201" s="370"/>
      <c r="B201" s="214"/>
      <c r="C201" s="370"/>
      <c r="D201" s="214"/>
      <c r="E201" s="370"/>
      <c r="F201" s="215"/>
      <c r="S201" s="25"/>
    </row>
    <row r="202" spans="1:19" ht="15.75" hidden="1" customHeight="1" x14ac:dyDescent="0.3">
      <c r="A202" s="370"/>
      <c r="B202" s="214"/>
      <c r="C202" s="370"/>
      <c r="D202" s="214"/>
      <c r="E202" s="370"/>
      <c r="F202" s="215"/>
      <c r="S202" s="25"/>
    </row>
    <row r="203" spans="1:19" ht="15.75" hidden="1" customHeight="1" x14ac:dyDescent="0.3">
      <c r="A203" s="370"/>
      <c r="B203" s="214"/>
      <c r="C203" s="370"/>
      <c r="D203" s="214"/>
      <c r="E203" s="370"/>
      <c r="F203" s="215"/>
      <c r="S203" s="25"/>
    </row>
    <row r="204" spans="1:19" ht="15.75" hidden="1" customHeight="1" x14ac:dyDescent="0.3">
      <c r="A204" s="370"/>
      <c r="B204" s="214"/>
      <c r="C204" s="370"/>
      <c r="D204" s="214"/>
      <c r="E204" s="370"/>
      <c r="F204" s="215"/>
      <c r="S204" s="25"/>
    </row>
    <row r="205" spans="1:19" ht="15.75" hidden="1" customHeight="1" x14ac:dyDescent="0.3">
      <c r="A205" s="370"/>
      <c r="B205" s="214"/>
      <c r="C205" s="370"/>
      <c r="D205" s="214"/>
      <c r="E205" s="370"/>
      <c r="F205" s="215"/>
      <c r="S205" s="25"/>
    </row>
    <row r="206" spans="1:19" ht="15.75" hidden="1" customHeight="1" x14ac:dyDescent="0.3">
      <c r="A206" s="370"/>
      <c r="B206" s="214"/>
      <c r="C206" s="370"/>
      <c r="D206" s="214"/>
      <c r="E206" s="370"/>
      <c r="F206" s="215"/>
      <c r="S206" s="25"/>
    </row>
    <row r="207" spans="1:19" ht="15.75" hidden="1" customHeight="1" x14ac:dyDescent="0.3">
      <c r="A207" s="370"/>
      <c r="B207" s="214"/>
      <c r="C207" s="370"/>
      <c r="D207" s="214"/>
      <c r="E207" s="370"/>
      <c r="F207" s="215"/>
      <c r="S207" s="25"/>
    </row>
    <row r="208" spans="1:19" ht="15.75" hidden="1" customHeight="1" x14ac:dyDescent="0.3">
      <c r="A208" s="370"/>
      <c r="B208" s="214"/>
      <c r="C208" s="370"/>
      <c r="D208" s="214"/>
      <c r="E208" s="370"/>
      <c r="F208" s="215"/>
      <c r="S208" s="25"/>
    </row>
    <row r="209" spans="1:19" ht="15.75" hidden="1" customHeight="1" x14ac:dyDescent="0.3">
      <c r="A209" s="370"/>
      <c r="B209" s="214"/>
      <c r="C209" s="370"/>
      <c r="D209" s="214"/>
      <c r="E209" s="370"/>
      <c r="F209" s="215"/>
      <c r="S209" s="25"/>
    </row>
    <row r="210" spans="1:19" ht="15.75" hidden="1" customHeight="1" x14ac:dyDescent="0.3">
      <c r="A210" s="370"/>
      <c r="B210" s="214"/>
      <c r="C210" s="370"/>
      <c r="D210" s="214"/>
      <c r="E210" s="370"/>
      <c r="F210" s="215"/>
      <c r="S210" s="25"/>
    </row>
    <row r="211" spans="1:19" ht="15.75" hidden="1" customHeight="1" x14ac:dyDescent="0.3">
      <c r="A211" s="370"/>
      <c r="B211" s="214"/>
      <c r="C211" s="370"/>
      <c r="D211" s="214"/>
      <c r="E211" s="370"/>
      <c r="F211" s="215"/>
      <c r="S211" s="25"/>
    </row>
    <row r="212" spans="1:19" ht="15.75" hidden="1" customHeight="1" x14ac:dyDescent="0.3">
      <c r="A212" s="370"/>
      <c r="B212" s="214"/>
      <c r="C212" s="370"/>
      <c r="D212" s="214"/>
      <c r="E212" s="370"/>
      <c r="F212" s="215"/>
      <c r="S212" s="25"/>
    </row>
    <row r="213" spans="1:19" ht="15.75" hidden="1" customHeight="1" x14ac:dyDescent="0.3">
      <c r="A213" s="370"/>
      <c r="B213" s="214"/>
      <c r="C213" s="370"/>
      <c r="D213" s="214"/>
      <c r="E213" s="370"/>
      <c r="F213" s="215"/>
      <c r="S213" s="25"/>
    </row>
    <row r="214" spans="1:19" ht="15.75" hidden="1" customHeight="1" x14ac:dyDescent="0.3">
      <c r="A214" s="370"/>
      <c r="B214" s="214"/>
      <c r="C214" s="370"/>
      <c r="D214" s="214"/>
      <c r="E214" s="370"/>
      <c r="F214" s="215"/>
      <c r="S214" s="25"/>
    </row>
    <row r="215" spans="1:19" ht="15.75" hidden="1" customHeight="1" x14ac:dyDescent="0.3">
      <c r="A215" s="370"/>
      <c r="B215" s="214"/>
      <c r="C215" s="370"/>
      <c r="D215" s="214"/>
      <c r="E215" s="370"/>
      <c r="F215" s="215"/>
      <c r="S215" s="25"/>
    </row>
    <row r="216" spans="1:19" ht="15.75" hidden="1" customHeight="1" x14ac:dyDescent="0.3">
      <c r="A216" s="370"/>
      <c r="B216" s="214"/>
      <c r="C216" s="370"/>
      <c r="D216" s="214"/>
      <c r="E216" s="370"/>
      <c r="F216" s="215"/>
      <c r="S216" s="25"/>
    </row>
    <row r="217" spans="1:19" ht="15.75" hidden="1" customHeight="1" x14ac:dyDescent="0.3">
      <c r="A217" s="370"/>
      <c r="B217" s="214"/>
      <c r="C217" s="370"/>
      <c r="D217" s="214"/>
      <c r="E217" s="370"/>
      <c r="F217" s="215"/>
      <c r="S217" s="25"/>
    </row>
    <row r="218" spans="1:19" ht="15.75" hidden="1" customHeight="1" x14ac:dyDescent="0.3">
      <c r="A218" s="370"/>
      <c r="B218" s="214"/>
      <c r="C218" s="370"/>
      <c r="D218" s="214"/>
      <c r="E218" s="370"/>
      <c r="F218" s="215"/>
      <c r="S218" s="25"/>
    </row>
    <row r="219" spans="1:19" ht="15.75" hidden="1" customHeight="1" x14ac:dyDescent="0.3">
      <c r="A219" s="370"/>
      <c r="B219" s="214"/>
      <c r="C219" s="370"/>
      <c r="D219" s="214"/>
      <c r="E219" s="370"/>
      <c r="F219" s="215"/>
      <c r="S219" s="25"/>
    </row>
    <row r="220" spans="1:19" ht="15.75" hidden="1" customHeight="1" x14ac:dyDescent="0.3">
      <c r="A220" s="370"/>
      <c r="B220" s="214"/>
      <c r="C220" s="370"/>
      <c r="D220" s="214"/>
      <c r="E220" s="370"/>
      <c r="F220" s="215"/>
      <c r="S220" s="25"/>
    </row>
    <row r="221" spans="1:19" ht="15.75" hidden="1" customHeight="1" x14ac:dyDescent="0.3">
      <c r="A221" s="370"/>
      <c r="B221" s="214"/>
      <c r="C221" s="370"/>
      <c r="D221" s="214"/>
      <c r="E221" s="370"/>
      <c r="F221" s="215"/>
      <c r="S221" s="25"/>
    </row>
    <row r="222" spans="1:19" ht="15.75" hidden="1" customHeight="1" x14ac:dyDescent="0.3">
      <c r="A222" s="370"/>
      <c r="B222" s="214"/>
      <c r="C222" s="370"/>
      <c r="D222" s="214"/>
      <c r="E222" s="370"/>
      <c r="F222" s="215"/>
      <c r="S222" s="25"/>
    </row>
    <row r="223" spans="1:19" ht="15.75" hidden="1" customHeight="1" x14ac:dyDescent="0.3">
      <c r="A223" s="370"/>
      <c r="B223" s="214"/>
      <c r="C223" s="370"/>
      <c r="D223" s="214"/>
      <c r="E223" s="370"/>
      <c r="F223" s="215"/>
      <c r="S223" s="25"/>
    </row>
    <row r="224" spans="1:19" ht="15.75" hidden="1" customHeight="1" x14ac:dyDescent="0.3">
      <c r="A224" s="370"/>
      <c r="B224" s="214"/>
      <c r="C224" s="370"/>
      <c r="D224" s="214"/>
      <c r="E224" s="370"/>
      <c r="F224" s="215"/>
      <c r="S224" s="25"/>
    </row>
    <row r="225" spans="1:19" ht="15.75" hidden="1" customHeight="1" x14ac:dyDescent="0.3">
      <c r="A225" s="370"/>
      <c r="B225" s="214"/>
      <c r="C225" s="370"/>
      <c r="D225" s="214"/>
      <c r="E225" s="370"/>
      <c r="F225" s="215"/>
      <c r="S225" s="25"/>
    </row>
    <row r="226" spans="1:19" ht="15.75" hidden="1" customHeight="1" x14ac:dyDescent="0.3">
      <c r="A226" s="370"/>
      <c r="B226" s="214"/>
      <c r="C226" s="370"/>
      <c r="D226" s="214"/>
      <c r="E226" s="370"/>
      <c r="F226" s="215"/>
      <c r="S226" s="25"/>
    </row>
    <row r="227" spans="1:19" ht="15.75" hidden="1" customHeight="1" x14ac:dyDescent="0.3">
      <c r="A227" s="370"/>
      <c r="B227" s="214"/>
      <c r="C227" s="370"/>
      <c r="D227" s="214"/>
      <c r="E227" s="370"/>
      <c r="F227" s="215"/>
      <c r="S227" s="25"/>
    </row>
    <row r="228" spans="1:19" ht="15.75" hidden="1" customHeight="1" x14ac:dyDescent="0.3">
      <c r="A228" s="370"/>
      <c r="B228" s="214"/>
      <c r="C228" s="370"/>
      <c r="D228" s="214"/>
      <c r="E228" s="370"/>
      <c r="F228" s="215"/>
      <c r="S228" s="25"/>
    </row>
    <row r="229" spans="1:19" ht="15.75" hidden="1" customHeight="1" x14ac:dyDescent="0.3">
      <c r="A229" s="370"/>
      <c r="B229" s="214"/>
      <c r="C229" s="370"/>
      <c r="D229" s="214"/>
      <c r="E229" s="370"/>
      <c r="F229" s="215"/>
      <c r="S229" s="25"/>
    </row>
    <row r="230" spans="1:19" ht="15.75" hidden="1" customHeight="1" x14ac:dyDescent="0.3">
      <c r="A230" s="370"/>
      <c r="B230" s="214"/>
      <c r="C230" s="370"/>
      <c r="D230" s="214"/>
      <c r="E230" s="370"/>
      <c r="F230" s="215"/>
      <c r="S230" s="25"/>
    </row>
    <row r="231" spans="1:19" ht="15.75" hidden="1" customHeight="1" x14ac:dyDescent="0.3">
      <c r="A231" s="370"/>
      <c r="B231" s="214"/>
      <c r="C231" s="370"/>
      <c r="D231" s="214"/>
      <c r="E231" s="370"/>
      <c r="F231" s="215"/>
      <c r="S231" s="25"/>
    </row>
    <row r="232" spans="1:19" ht="15.75" hidden="1" customHeight="1" x14ac:dyDescent="0.3">
      <c r="A232" s="370"/>
      <c r="B232" s="214"/>
      <c r="C232" s="370"/>
      <c r="D232" s="214"/>
      <c r="E232" s="370"/>
      <c r="F232" s="215"/>
      <c r="S232" s="25"/>
    </row>
    <row r="233" spans="1:19" ht="15.75" hidden="1" customHeight="1" x14ac:dyDescent="0.3">
      <c r="A233" s="370"/>
      <c r="B233" s="214"/>
      <c r="C233" s="370"/>
      <c r="D233" s="214"/>
      <c r="E233" s="370"/>
      <c r="F233" s="215"/>
      <c r="S233" s="25"/>
    </row>
    <row r="234" spans="1:19" ht="15.75" hidden="1" customHeight="1" x14ac:dyDescent="0.3">
      <c r="A234" s="370"/>
      <c r="B234" s="214"/>
      <c r="C234" s="370"/>
      <c r="D234" s="214"/>
      <c r="E234" s="370"/>
      <c r="F234" s="215"/>
      <c r="S234" s="25"/>
    </row>
    <row r="235" spans="1:19" ht="15.75" hidden="1" customHeight="1" x14ac:dyDescent="0.3">
      <c r="A235" s="370"/>
      <c r="B235" s="214"/>
      <c r="C235" s="370"/>
      <c r="D235" s="214"/>
      <c r="E235" s="370"/>
      <c r="F235" s="215"/>
      <c r="S235" s="25"/>
    </row>
    <row r="236" spans="1:19" ht="15.75" hidden="1" customHeight="1" x14ac:dyDescent="0.3">
      <c r="A236" s="370"/>
      <c r="B236" s="214"/>
      <c r="C236" s="370"/>
      <c r="D236" s="214"/>
      <c r="E236" s="370"/>
      <c r="F236" s="215"/>
      <c r="S236" s="25"/>
    </row>
    <row r="237" spans="1:19" ht="15.75" hidden="1" customHeight="1" x14ac:dyDescent="0.3">
      <c r="A237" s="370"/>
      <c r="B237" s="214"/>
      <c r="C237" s="370"/>
      <c r="D237" s="214"/>
      <c r="E237" s="370"/>
      <c r="F237" s="215"/>
      <c r="S237" s="25"/>
    </row>
    <row r="238" spans="1:19" ht="15.75" hidden="1" customHeight="1" x14ac:dyDescent="0.3">
      <c r="A238" s="370"/>
      <c r="B238" s="214"/>
      <c r="C238" s="370"/>
      <c r="D238" s="214"/>
      <c r="E238" s="370"/>
      <c r="F238" s="215"/>
      <c r="S238" s="25"/>
    </row>
    <row r="239" spans="1:19" ht="15.75" hidden="1" customHeight="1" x14ac:dyDescent="0.3">
      <c r="A239" s="370"/>
      <c r="B239" s="214"/>
      <c r="C239" s="370"/>
      <c r="D239" s="214"/>
      <c r="E239" s="370"/>
      <c r="F239" s="215"/>
      <c r="S239" s="25"/>
    </row>
    <row r="240" spans="1:19" ht="15.75" hidden="1" customHeight="1" x14ac:dyDescent="0.3">
      <c r="A240" s="370"/>
      <c r="B240" s="214"/>
      <c r="C240" s="370"/>
      <c r="D240" s="214"/>
      <c r="E240" s="370"/>
      <c r="F240" s="215"/>
      <c r="S240" s="25"/>
    </row>
    <row r="241" spans="1:19" ht="15.75" hidden="1" customHeight="1" x14ac:dyDescent="0.3">
      <c r="A241" s="370"/>
      <c r="B241" s="214"/>
      <c r="C241" s="370"/>
      <c r="D241" s="214"/>
      <c r="E241" s="370"/>
      <c r="F241" s="215"/>
      <c r="S241" s="25"/>
    </row>
    <row r="242" spans="1:19" ht="15.75" hidden="1" customHeight="1" x14ac:dyDescent="0.3">
      <c r="A242" s="370"/>
      <c r="B242" s="214"/>
      <c r="C242" s="370"/>
      <c r="D242" s="214"/>
      <c r="E242" s="370"/>
      <c r="F242" s="215"/>
      <c r="S242" s="25"/>
    </row>
    <row r="243" spans="1:19" ht="15.75" hidden="1" customHeight="1" x14ac:dyDescent="0.3">
      <c r="A243" s="370"/>
      <c r="B243" s="214"/>
      <c r="C243" s="370"/>
      <c r="D243" s="214"/>
      <c r="E243" s="370"/>
      <c r="F243" s="215"/>
      <c r="S243" s="25"/>
    </row>
    <row r="244" spans="1:19" ht="15.75" hidden="1" customHeight="1" x14ac:dyDescent="0.3">
      <c r="A244" s="370"/>
      <c r="B244" s="214"/>
      <c r="C244" s="370"/>
      <c r="D244" s="214"/>
      <c r="E244" s="370"/>
      <c r="F244" s="215"/>
      <c r="S244" s="25"/>
    </row>
    <row r="245" spans="1:19" ht="15.75" hidden="1" customHeight="1" x14ac:dyDescent="0.3">
      <c r="A245" s="370"/>
      <c r="B245" s="214"/>
      <c r="C245" s="370"/>
      <c r="D245" s="214"/>
      <c r="E245" s="370"/>
      <c r="F245" s="215"/>
      <c r="S245" s="25"/>
    </row>
    <row r="246" spans="1:19" ht="15.75" hidden="1" customHeight="1" x14ac:dyDescent="0.3">
      <c r="A246" s="370"/>
      <c r="B246" s="214"/>
      <c r="C246" s="370"/>
      <c r="D246" s="214"/>
      <c r="E246" s="370"/>
      <c r="F246" s="215"/>
      <c r="S246" s="25"/>
    </row>
    <row r="247" spans="1:19" ht="15.75" hidden="1" customHeight="1" x14ac:dyDescent="0.3">
      <c r="A247" s="370"/>
      <c r="B247" s="214"/>
      <c r="C247" s="370"/>
      <c r="D247" s="214"/>
      <c r="E247" s="370"/>
      <c r="F247" s="215"/>
      <c r="S247" s="25"/>
    </row>
    <row r="248" spans="1:19" ht="15.75" hidden="1" customHeight="1" x14ac:dyDescent="0.3">
      <c r="A248" s="370"/>
      <c r="B248" s="214"/>
      <c r="C248" s="370"/>
      <c r="D248" s="214"/>
      <c r="E248" s="370"/>
      <c r="F248" s="215"/>
      <c r="S248" s="25"/>
    </row>
    <row r="249" spans="1:19" ht="15.75" hidden="1" customHeight="1" x14ac:dyDescent="0.3">
      <c r="A249" s="370"/>
      <c r="B249" s="214"/>
      <c r="C249" s="370"/>
      <c r="D249" s="214"/>
      <c r="E249" s="370"/>
      <c r="F249" s="215"/>
      <c r="S249" s="25"/>
    </row>
    <row r="250" spans="1:19" ht="15.75" hidden="1" customHeight="1" x14ac:dyDescent="0.3">
      <c r="A250" s="370"/>
      <c r="B250" s="214"/>
      <c r="C250" s="370"/>
      <c r="D250" s="214"/>
      <c r="E250" s="370"/>
      <c r="F250" s="215"/>
      <c r="S250" s="25"/>
    </row>
    <row r="251" spans="1:19" ht="15.75" hidden="1" customHeight="1" x14ac:dyDescent="0.3">
      <c r="A251" s="370"/>
      <c r="B251" s="214"/>
      <c r="C251" s="370"/>
      <c r="D251" s="214"/>
      <c r="E251" s="370"/>
      <c r="F251" s="215"/>
      <c r="S251" s="25"/>
    </row>
    <row r="252" spans="1:19" ht="15.75" hidden="1" customHeight="1" x14ac:dyDescent="0.3">
      <c r="A252" s="370"/>
      <c r="B252" s="214"/>
      <c r="C252" s="370"/>
      <c r="D252" s="214"/>
      <c r="E252" s="370"/>
      <c r="F252" s="215"/>
      <c r="S252" s="25"/>
    </row>
    <row r="253" spans="1:19" ht="15.75" hidden="1" customHeight="1" x14ac:dyDescent="0.3">
      <c r="A253" s="370"/>
      <c r="B253" s="214"/>
      <c r="C253" s="370"/>
      <c r="D253" s="214"/>
      <c r="E253" s="370"/>
      <c r="F253" s="215"/>
      <c r="S253" s="25"/>
    </row>
    <row r="254" spans="1:19" ht="15.75" hidden="1" customHeight="1" x14ac:dyDescent="0.3">
      <c r="A254" s="370"/>
      <c r="B254" s="214"/>
      <c r="C254" s="370"/>
      <c r="D254" s="214"/>
      <c r="E254" s="370"/>
      <c r="F254" s="215"/>
      <c r="S254" s="25"/>
    </row>
    <row r="255" spans="1:19" ht="15.75" hidden="1" customHeight="1" x14ac:dyDescent="0.3">
      <c r="A255" s="370"/>
      <c r="B255" s="214"/>
      <c r="C255" s="370"/>
      <c r="D255" s="214"/>
      <c r="E255" s="370"/>
      <c r="F255" s="215"/>
      <c r="S255" s="25"/>
    </row>
    <row r="256" spans="1:19" ht="15.75" hidden="1" customHeight="1" x14ac:dyDescent="0.3">
      <c r="A256" s="370"/>
      <c r="B256" s="214"/>
      <c r="C256" s="370"/>
      <c r="D256" s="214"/>
      <c r="E256" s="370"/>
      <c r="F256" s="215"/>
      <c r="S256" s="25"/>
    </row>
    <row r="257" spans="1:19" ht="15.75" hidden="1" customHeight="1" x14ac:dyDescent="0.3">
      <c r="A257" s="370"/>
      <c r="B257" s="214"/>
      <c r="C257" s="370"/>
      <c r="D257" s="214"/>
      <c r="E257" s="370"/>
      <c r="F257" s="215"/>
      <c r="S257" s="25"/>
    </row>
    <row r="258" spans="1:19" ht="15.75" hidden="1" customHeight="1" x14ac:dyDescent="0.3">
      <c r="A258" s="370"/>
      <c r="B258" s="214"/>
      <c r="C258" s="370"/>
      <c r="D258" s="214"/>
      <c r="E258" s="370"/>
      <c r="F258" s="215"/>
      <c r="S258" s="25"/>
    </row>
    <row r="259" spans="1:19" ht="15.75" hidden="1" customHeight="1" x14ac:dyDescent="0.3">
      <c r="A259" s="370"/>
      <c r="B259" s="214"/>
      <c r="C259" s="370"/>
      <c r="D259" s="214"/>
      <c r="E259" s="370"/>
      <c r="F259" s="215"/>
      <c r="S259" s="25"/>
    </row>
    <row r="260" spans="1:19" ht="15.75" hidden="1" customHeight="1" x14ac:dyDescent="0.3">
      <c r="A260" s="370"/>
      <c r="B260" s="214"/>
      <c r="C260" s="370"/>
      <c r="D260" s="214"/>
      <c r="E260" s="370"/>
      <c r="F260" s="215"/>
      <c r="S260" s="25"/>
    </row>
    <row r="261" spans="1:19" ht="15.75" hidden="1" customHeight="1" x14ac:dyDescent="0.3">
      <c r="A261" s="370"/>
      <c r="B261" s="214"/>
      <c r="C261" s="370"/>
      <c r="D261" s="214"/>
      <c r="E261" s="370"/>
      <c r="F261" s="215"/>
      <c r="S261" s="25"/>
    </row>
    <row r="262" spans="1:19" ht="15.75" hidden="1" customHeight="1" x14ac:dyDescent="0.3">
      <c r="A262" s="370"/>
      <c r="B262" s="214"/>
      <c r="C262" s="370"/>
      <c r="D262" s="214"/>
      <c r="E262" s="370"/>
      <c r="F262" s="215"/>
      <c r="S262" s="25"/>
    </row>
    <row r="263" spans="1:19" ht="15.75" hidden="1" customHeight="1" x14ac:dyDescent="0.3">
      <c r="A263" s="370"/>
      <c r="B263" s="214"/>
      <c r="C263" s="370"/>
      <c r="D263" s="214"/>
      <c r="E263" s="370"/>
      <c r="F263" s="215"/>
      <c r="S263" s="25"/>
    </row>
  </sheetData>
  <mergeCells count="121">
    <mergeCell ref="J58:J60"/>
    <mergeCell ref="K58:K63"/>
    <mergeCell ref="L58:L63"/>
    <mergeCell ref="M58:M63"/>
    <mergeCell ref="J61:J63"/>
    <mergeCell ref="A58:A63"/>
    <mergeCell ref="B58:B63"/>
    <mergeCell ref="C58:C63"/>
    <mergeCell ref="D58:D63"/>
    <mergeCell ref="E58:E63"/>
    <mergeCell ref="F58:F63"/>
    <mergeCell ref="G58:G63"/>
    <mergeCell ref="I58:I63"/>
    <mergeCell ref="H58:H63"/>
    <mergeCell ref="K34:K45"/>
    <mergeCell ref="H40:H45"/>
    <mergeCell ref="I40:I45"/>
    <mergeCell ref="L52:L57"/>
    <mergeCell ref="L46:L51"/>
    <mergeCell ref="L34:L45"/>
    <mergeCell ref="M34:M45"/>
    <mergeCell ref="D40:D45"/>
    <mergeCell ref="E40:E45"/>
    <mergeCell ref="F40:F45"/>
    <mergeCell ref="G40:G45"/>
    <mergeCell ref="H52:H57"/>
    <mergeCell ref="I52:I57"/>
    <mergeCell ref="F34:F39"/>
    <mergeCell ref="G34:G39"/>
    <mergeCell ref="H34:H39"/>
    <mergeCell ref="I34:I39"/>
    <mergeCell ref="D46:D51"/>
    <mergeCell ref="E46:E51"/>
    <mergeCell ref="H46:H51"/>
    <mergeCell ref="I46:I51"/>
    <mergeCell ref="J34:J45"/>
    <mergeCell ref="F46:F51"/>
    <mergeCell ref="G46:G51"/>
    <mergeCell ref="A28:A33"/>
    <mergeCell ref="B28:B33"/>
    <mergeCell ref="C28:C33"/>
    <mergeCell ref="D28:D33"/>
    <mergeCell ref="E28:E33"/>
    <mergeCell ref="A34:A45"/>
    <mergeCell ref="A46:A51"/>
    <mergeCell ref="C34:C45"/>
    <mergeCell ref="B34:B45"/>
    <mergeCell ref="B46:B57"/>
    <mergeCell ref="C46:C57"/>
    <mergeCell ref="A52:A57"/>
    <mergeCell ref="D52:D57"/>
    <mergeCell ref="E52:E57"/>
    <mergeCell ref="D34:D39"/>
    <mergeCell ref="E34:E39"/>
    <mergeCell ref="A16:A27"/>
    <mergeCell ref="B16:B27"/>
    <mergeCell ref="C16:C27"/>
    <mergeCell ref="D16:D21"/>
    <mergeCell ref="E16:E21"/>
    <mergeCell ref="D22:D27"/>
    <mergeCell ref="E22:E27"/>
    <mergeCell ref="G22:G27"/>
    <mergeCell ref="H22:H27"/>
    <mergeCell ref="F22:F27"/>
    <mergeCell ref="O2:R2"/>
    <mergeCell ref="M4:M9"/>
    <mergeCell ref="L4:L9"/>
    <mergeCell ref="L16:L21"/>
    <mergeCell ref="G28:G33"/>
    <mergeCell ref="H28:H33"/>
    <mergeCell ref="I28:I33"/>
    <mergeCell ref="J28:J33"/>
    <mergeCell ref="K28:K33"/>
    <mergeCell ref="L28:L33"/>
    <mergeCell ref="M28:M33"/>
    <mergeCell ref="I22:I27"/>
    <mergeCell ref="J22:J27"/>
    <mergeCell ref="K22:K27"/>
    <mergeCell ref="F2:I2"/>
    <mergeCell ref="F16:F21"/>
    <mergeCell ref="J2:M2"/>
    <mergeCell ref="H10:H15"/>
    <mergeCell ref="G16:G21"/>
    <mergeCell ref="H16:H21"/>
    <mergeCell ref="I4:I9"/>
    <mergeCell ref="B10:B15"/>
    <mergeCell ref="A10:A15"/>
    <mergeCell ref="G4:G9"/>
    <mergeCell ref="A4:A9"/>
    <mergeCell ref="B4:B9"/>
    <mergeCell ref="C4:C9"/>
    <mergeCell ref="D4:D9"/>
    <mergeCell ref="E4:E9"/>
    <mergeCell ref="E10:E15"/>
    <mergeCell ref="C10:C15"/>
    <mergeCell ref="D10:D15"/>
    <mergeCell ref="G10:G15"/>
    <mergeCell ref="F52:F57"/>
    <mergeCell ref="G52:G57"/>
    <mergeCell ref="K46:K51"/>
    <mergeCell ref="K52:K57"/>
    <mergeCell ref="M52:M57"/>
    <mergeCell ref="J46:J57"/>
    <mergeCell ref="M46:M51"/>
    <mergeCell ref="J7:J9"/>
    <mergeCell ref="K4:K9"/>
    <mergeCell ref="K16:K21"/>
    <mergeCell ref="K10:K15"/>
    <mergeCell ref="L10:L15"/>
    <mergeCell ref="M10:M15"/>
    <mergeCell ref="M16:M27"/>
    <mergeCell ref="L22:L27"/>
    <mergeCell ref="J4:J6"/>
    <mergeCell ref="J10:J15"/>
    <mergeCell ref="J16:J21"/>
    <mergeCell ref="F28:F33"/>
    <mergeCell ref="I10:I15"/>
    <mergeCell ref="I16:I21"/>
    <mergeCell ref="F4:F9"/>
    <mergeCell ref="F10:F15"/>
    <mergeCell ref="H4:H9"/>
  </mergeCells>
  <pageMargins left="0.70866141732283472" right="0.70866141732283472" top="0.74803149606299213" bottom="0.74803149606299213" header="0" footer="0"/>
  <pageSetup scale="41" orientation="landscape"/>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08E00"/>
  </sheetPr>
  <dimension ref="A1:AU234"/>
  <sheetViews>
    <sheetView workbookViewId="0"/>
  </sheetViews>
  <sheetFormatPr baseColWidth="10" defaultColWidth="12.5546875" defaultRowHeight="15" customHeight="1" x14ac:dyDescent="0.3"/>
  <cols>
    <col min="1" max="1" width="21.6640625" customWidth="1"/>
    <col min="2" max="2" width="16.6640625" customWidth="1"/>
    <col min="3" max="3" width="18.44140625" customWidth="1"/>
    <col min="4" max="7" width="16.6640625" customWidth="1"/>
    <col min="8" max="10" width="13.88671875" customWidth="1"/>
    <col min="11" max="11" width="17" customWidth="1"/>
    <col min="12" max="14" width="16.6640625" customWidth="1"/>
    <col min="15" max="27" width="18.109375" customWidth="1"/>
    <col min="28" max="47" width="10" customWidth="1"/>
  </cols>
  <sheetData>
    <row r="1" spans="1:47" ht="18" customHeight="1" x14ac:dyDescent="0.3">
      <c r="A1" s="216"/>
      <c r="B1" s="216"/>
      <c r="C1" s="216"/>
      <c r="D1" s="216"/>
      <c r="E1" s="216"/>
      <c r="F1" s="216"/>
      <c r="G1" s="216"/>
      <c r="H1" s="216"/>
      <c r="I1" s="216"/>
      <c r="J1" s="216"/>
      <c r="K1" s="216"/>
      <c r="L1" s="216"/>
      <c r="M1" s="216"/>
      <c r="N1" s="216"/>
      <c r="O1" s="216"/>
      <c r="P1" s="216"/>
      <c r="Q1" s="217"/>
      <c r="R1" s="217"/>
      <c r="S1" s="217"/>
      <c r="T1" s="217"/>
      <c r="U1" s="217"/>
      <c r="V1" s="217"/>
      <c r="W1" s="217"/>
      <c r="X1" s="217"/>
      <c r="Y1" s="217"/>
      <c r="Z1" s="217"/>
      <c r="AA1" s="217"/>
      <c r="AB1" s="217"/>
      <c r="AC1" s="217"/>
      <c r="AD1" s="217"/>
      <c r="AE1" s="217"/>
      <c r="AF1" s="217"/>
      <c r="AG1" s="218"/>
      <c r="AH1" s="218"/>
      <c r="AI1" s="218"/>
      <c r="AJ1" s="218"/>
      <c r="AK1" s="218"/>
      <c r="AL1" s="218"/>
      <c r="AM1" s="218"/>
      <c r="AN1" s="218"/>
      <c r="AO1" s="218"/>
      <c r="AP1" s="218"/>
      <c r="AQ1" s="218"/>
      <c r="AR1" s="218"/>
      <c r="AS1" s="218"/>
      <c r="AT1" s="218"/>
      <c r="AU1" s="218"/>
    </row>
    <row r="2" spans="1:47" ht="29.25" customHeight="1" x14ac:dyDescent="0.3">
      <c r="A2" s="726" t="s">
        <v>530</v>
      </c>
      <c r="B2" s="726" t="s">
        <v>531</v>
      </c>
      <c r="C2" s="724" t="s">
        <v>284</v>
      </c>
      <c r="D2" s="467"/>
      <c r="E2" s="724" t="s">
        <v>285</v>
      </c>
      <c r="F2" s="467"/>
      <c r="G2" s="724" t="s">
        <v>286</v>
      </c>
      <c r="H2" s="467"/>
      <c r="I2" s="724" t="s">
        <v>532</v>
      </c>
      <c r="J2" s="467"/>
      <c r="K2" s="726" t="s">
        <v>533</v>
      </c>
      <c r="L2" s="726" t="s">
        <v>534</v>
      </c>
      <c r="M2" s="219"/>
      <c r="N2" s="219"/>
      <c r="O2" s="219"/>
      <c r="P2" s="219"/>
      <c r="Q2" s="217"/>
      <c r="R2" s="217"/>
      <c r="S2" s="217"/>
      <c r="T2" s="217"/>
      <c r="U2" s="217"/>
      <c r="V2" s="217"/>
      <c r="W2" s="217"/>
      <c r="X2" s="217"/>
      <c r="Y2" s="217"/>
      <c r="Z2" s="217"/>
      <c r="AA2" s="217"/>
      <c r="AB2" s="217"/>
      <c r="AC2" s="217"/>
      <c r="AD2" s="217"/>
      <c r="AE2" s="217"/>
      <c r="AF2" s="217"/>
      <c r="AG2" s="220"/>
      <c r="AH2" s="220"/>
      <c r="AI2" s="220"/>
      <c r="AJ2" s="220"/>
      <c r="AK2" s="220"/>
      <c r="AL2" s="220"/>
      <c r="AM2" s="220"/>
      <c r="AN2" s="220"/>
      <c r="AO2" s="220"/>
      <c r="AP2" s="220"/>
      <c r="AQ2" s="220"/>
      <c r="AR2" s="220"/>
      <c r="AS2" s="220"/>
      <c r="AT2" s="220"/>
      <c r="AU2" s="220"/>
    </row>
    <row r="3" spans="1:47" ht="36" customHeight="1" x14ac:dyDescent="0.3">
      <c r="A3" s="524"/>
      <c r="B3" s="524"/>
      <c r="C3" s="221" t="s">
        <v>535</v>
      </c>
      <c r="D3" s="221" t="s">
        <v>536</v>
      </c>
      <c r="E3" s="221" t="s">
        <v>535</v>
      </c>
      <c r="F3" s="221" t="s">
        <v>536</v>
      </c>
      <c r="G3" s="221" t="s">
        <v>535</v>
      </c>
      <c r="H3" s="221" t="s">
        <v>536</v>
      </c>
      <c r="I3" s="221" t="s">
        <v>535</v>
      </c>
      <c r="J3" s="221" t="s">
        <v>536</v>
      </c>
      <c r="K3" s="524"/>
      <c r="L3" s="524"/>
      <c r="M3" s="219"/>
      <c r="N3" s="219"/>
      <c r="O3" s="219"/>
      <c r="P3" s="219"/>
      <c r="Q3" s="217"/>
      <c r="R3" s="217"/>
      <c r="S3" s="217"/>
      <c r="T3" s="217"/>
      <c r="U3" s="217"/>
      <c r="V3" s="217"/>
      <c r="W3" s="217"/>
      <c r="X3" s="217"/>
      <c r="Y3" s="217"/>
      <c r="Z3" s="217"/>
      <c r="AA3" s="217"/>
      <c r="AB3" s="217"/>
      <c r="AC3" s="217"/>
      <c r="AD3" s="217"/>
      <c r="AE3" s="217"/>
      <c r="AF3" s="217"/>
      <c r="AG3" s="220"/>
      <c r="AH3" s="220"/>
      <c r="AI3" s="220"/>
      <c r="AJ3" s="220"/>
      <c r="AK3" s="220"/>
      <c r="AL3" s="220"/>
      <c r="AM3" s="220"/>
      <c r="AN3" s="220"/>
      <c r="AO3" s="220"/>
      <c r="AP3" s="220"/>
      <c r="AQ3" s="220"/>
      <c r="AR3" s="220"/>
      <c r="AS3" s="220"/>
      <c r="AT3" s="220"/>
      <c r="AU3" s="220"/>
    </row>
    <row r="4" spans="1:47" ht="22.5" customHeight="1" x14ac:dyDescent="0.3">
      <c r="A4" s="726" t="s">
        <v>537</v>
      </c>
      <c r="B4" s="221" t="s">
        <v>460</v>
      </c>
      <c r="C4" s="222"/>
      <c r="D4" s="222"/>
      <c r="E4" s="222"/>
      <c r="F4" s="222"/>
      <c r="G4" s="222"/>
      <c r="H4" s="222"/>
      <c r="I4" s="222"/>
      <c r="J4" s="222"/>
      <c r="K4" s="222">
        <f t="shared" ref="K4:L4" si="0">+C4+E4+G4+I4</f>
        <v>0</v>
      </c>
      <c r="L4" s="222">
        <f t="shared" si="0"/>
        <v>0</v>
      </c>
      <c r="M4" s="219"/>
      <c r="N4" s="219"/>
      <c r="O4" s="219"/>
      <c r="P4" s="219"/>
      <c r="Q4" s="217"/>
      <c r="R4" s="217"/>
      <c r="S4" s="217"/>
      <c r="T4" s="217"/>
      <c r="U4" s="217"/>
      <c r="V4" s="217"/>
      <c r="W4" s="217"/>
      <c r="X4" s="217"/>
      <c r="Y4" s="217"/>
      <c r="Z4" s="217"/>
      <c r="AA4" s="217"/>
      <c r="AB4" s="217"/>
      <c r="AC4" s="217"/>
      <c r="AD4" s="217"/>
      <c r="AE4" s="217"/>
      <c r="AF4" s="217"/>
      <c r="AG4" s="220"/>
      <c r="AH4" s="220"/>
      <c r="AI4" s="220"/>
      <c r="AJ4" s="220"/>
      <c r="AK4" s="220"/>
      <c r="AL4" s="220"/>
      <c r="AM4" s="220"/>
      <c r="AN4" s="220"/>
      <c r="AO4" s="220"/>
      <c r="AP4" s="220"/>
      <c r="AQ4" s="220"/>
      <c r="AR4" s="220"/>
      <c r="AS4" s="220"/>
      <c r="AT4" s="220"/>
      <c r="AU4" s="220"/>
    </row>
    <row r="5" spans="1:47" ht="22.5" customHeight="1" x14ac:dyDescent="0.3">
      <c r="A5" s="555"/>
      <c r="B5" s="221" t="s">
        <v>538</v>
      </c>
      <c r="C5" s="222"/>
      <c r="D5" s="222"/>
      <c r="E5" s="222"/>
      <c r="F5" s="222"/>
      <c r="G5" s="222"/>
      <c r="H5" s="222"/>
      <c r="I5" s="222"/>
      <c r="J5" s="222"/>
      <c r="K5" s="222">
        <f t="shared" ref="K5:L5" si="1">+C5+E5+G5+I5</f>
        <v>0</v>
      </c>
      <c r="L5" s="222">
        <f t="shared" si="1"/>
        <v>0</v>
      </c>
      <c r="M5" s="219"/>
      <c r="N5" s="219"/>
      <c r="O5" s="219"/>
      <c r="P5" s="219"/>
      <c r="Q5" s="217"/>
      <c r="R5" s="217"/>
      <c r="S5" s="217"/>
      <c r="T5" s="217"/>
      <c r="U5" s="217"/>
      <c r="V5" s="217"/>
      <c r="W5" s="217"/>
      <c r="X5" s="217"/>
      <c r="Y5" s="217"/>
      <c r="Z5" s="217"/>
      <c r="AA5" s="217"/>
      <c r="AB5" s="217"/>
      <c r="AC5" s="217"/>
      <c r="AD5" s="217"/>
      <c r="AE5" s="217"/>
      <c r="AF5" s="217"/>
      <c r="AG5" s="220"/>
      <c r="AH5" s="220"/>
      <c r="AI5" s="220"/>
      <c r="AJ5" s="220"/>
      <c r="AK5" s="220"/>
      <c r="AL5" s="220"/>
      <c r="AM5" s="220"/>
      <c r="AN5" s="220"/>
      <c r="AO5" s="220"/>
      <c r="AP5" s="220"/>
      <c r="AQ5" s="220"/>
      <c r="AR5" s="220"/>
      <c r="AS5" s="220"/>
      <c r="AT5" s="220"/>
      <c r="AU5" s="220"/>
    </row>
    <row r="6" spans="1:47" ht="22.5" customHeight="1" x14ac:dyDescent="0.3">
      <c r="A6" s="524"/>
      <c r="B6" s="221" t="s">
        <v>539</v>
      </c>
      <c r="C6" s="223">
        <f t="shared" ref="C6:L6" si="2">SUM(C4:C5)</f>
        <v>0</v>
      </c>
      <c r="D6" s="223">
        <f t="shared" si="2"/>
        <v>0</v>
      </c>
      <c r="E6" s="223">
        <f t="shared" si="2"/>
        <v>0</v>
      </c>
      <c r="F6" s="223">
        <f t="shared" si="2"/>
        <v>0</v>
      </c>
      <c r="G6" s="223">
        <f t="shared" si="2"/>
        <v>0</v>
      </c>
      <c r="H6" s="223">
        <f t="shared" si="2"/>
        <v>0</v>
      </c>
      <c r="I6" s="223">
        <f t="shared" si="2"/>
        <v>0</v>
      </c>
      <c r="J6" s="223">
        <f t="shared" si="2"/>
        <v>0</v>
      </c>
      <c r="K6" s="223">
        <f t="shared" si="2"/>
        <v>0</v>
      </c>
      <c r="L6" s="223">
        <f t="shared" si="2"/>
        <v>0</v>
      </c>
      <c r="M6" s="219"/>
      <c r="N6" s="219"/>
      <c r="O6" s="219"/>
      <c r="P6" s="219"/>
      <c r="Q6" s="217"/>
      <c r="R6" s="217"/>
      <c r="S6" s="217"/>
      <c r="T6" s="217"/>
      <c r="U6" s="217"/>
      <c r="V6" s="217"/>
      <c r="W6" s="217"/>
      <c r="X6" s="217"/>
      <c r="Y6" s="217"/>
      <c r="Z6" s="217"/>
      <c r="AA6" s="217"/>
      <c r="AB6" s="217"/>
      <c r="AC6" s="217"/>
      <c r="AD6" s="217"/>
      <c r="AE6" s="217"/>
      <c r="AF6" s="217"/>
      <c r="AG6" s="220"/>
      <c r="AH6" s="220"/>
      <c r="AI6" s="220"/>
      <c r="AJ6" s="220"/>
      <c r="AK6" s="220"/>
      <c r="AL6" s="220"/>
      <c r="AM6" s="220"/>
      <c r="AN6" s="220"/>
      <c r="AO6" s="220"/>
      <c r="AP6" s="220"/>
      <c r="AQ6" s="220"/>
      <c r="AR6" s="220"/>
      <c r="AS6" s="220"/>
      <c r="AT6" s="220"/>
      <c r="AU6" s="220"/>
    </row>
    <row r="7" spans="1:47" ht="22.5" customHeight="1" x14ac:dyDescent="0.3">
      <c r="A7" s="726" t="s">
        <v>537</v>
      </c>
      <c r="B7" s="221" t="s">
        <v>460</v>
      </c>
      <c r="C7" s="222"/>
      <c r="D7" s="222"/>
      <c r="E7" s="222"/>
      <c r="F7" s="222"/>
      <c r="G7" s="222"/>
      <c r="H7" s="222"/>
      <c r="I7" s="222"/>
      <c r="J7" s="222"/>
      <c r="K7" s="222">
        <f t="shared" ref="K7:L7" si="3">+C7+E7+G7+I7</f>
        <v>0</v>
      </c>
      <c r="L7" s="222">
        <f t="shared" si="3"/>
        <v>0</v>
      </c>
      <c r="M7" s="219"/>
      <c r="N7" s="219"/>
      <c r="O7" s="219"/>
      <c r="P7" s="219"/>
      <c r="Q7" s="217"/>
      <c r="R7" s="217"/>
      <c r="S7" s="217"/>
      <c r="T7" s="217"/>
      <c r="U7" s="217"/>
      <c r="V7" s="217"/>
      <c r="W7" s="217"/>
      <c r="X7" s="217"/>
      <c r="Y7" s="217"/>
      <c r="Z7" s="217"/>
      <c r="AA7" s="217"/>
      <c r="AB7" s="217"/>
      <c r="AC7" s="217"/>
      <c r="AD7" s="217"/>
      <c r="AE7" s="217"/>
      <c r="AF7" s="217"/>
      <c r="AG7" s="220"/>
      <c r="AH7" s="220"/>
      <c r="AI7" s="220"/>
      <c r="AJ7" s="220"/>
      <c r="AK7" s="220"/>
      <c r="AL7" s="220"/>
      <c r="AM7" s="220"/>
      <c r="AN7" s="220"/>
      <c r="AO7" s="220"/>
      <c r="AP7" s="220"/>
      <c r="AQ7" s="220"/>
      <c r="AR7" s="220"/>
      <c r="AS7" s="220"/>
      <c r="AT7" s="220"/>
      <c r="AU7" s="220"/>
    </row>
    <row r="8" spans="1:47" ht="18" customHeight="1" x14ac:dyDescent="0.3">
      <c r="A8" s="555"/>
      <c r="B8" s="221" t="s">
        <v>538</v>
      </c>
      <c r="C8" s="222"/>
      <c r="D8" s="222"/>
      <c r="E8" s="222"/>
      <c r="F8" s="222"/>
      <c r="G8" s="222"/>
      <c r="H8" s="222"/>
      <c r="I8" s="222"/>
      <c r="J8" s="222"/>
      <c r="K8" s="222">
        <f t="shared" ref="K8:L8" si="4">+C8+E8+G8+I8</f>
        <v>0</v>
      </c>
      <c r="L8" s="222">
        <f t="shared" si="4"/>
        <v>0</v>
      </c>
      <c r="M8" s="216"/>
      <c r="N8" s="216"/>
      <c r="O8" s="216"/>
      <c r="P8" s="216"/>
      <c r="Q8" s="217"/>
      <c r="R8" s="217"/>
      <c r="S8" s="217"/>
      <c r="T8" s="217"/>
      <c r="U8" s="217"/>
      <c r="V8" s="217"/>
      <c r="W8" s="217"/>
      <c r="X8" s="217"/>
      <c r="Y8" s="217"/>
      <c r="Z8" s="217"/>
      <c r="AA8" s="217"/>
      <c r="AB8" s="217"/>
      <c r="AC8" s="217"/>
      <c r="AD8" s="217"/>
      <c r="AE8" s="217"/>
      <c r="AF8" s="217"/>
      <c r="AG8" s="218"/>
      <c r="AH8" s="218"/>
      <c r="AI8" s="218"/>
      <c r="AJ8" s="218"/>
      <c r="AK8" s="218"/>
      <c r="AL8" s="218"/>
      <c r="AM8" s="218"/>
      <c r="AN8" s="218"/>
      <c r="AO8" s="218"/>
      <c r="AP8" s="218"/>
      <c r="AQ8" s="218"/>
      <c r="AR8" s="218"/>
      <c r="AS8" s="218"/>
      <c r="AT8" s="218"/>
      <c r="AU8" s="218"/>
    </row>
    <row r="9" spans="1:47" ht="14.25" customHeight="1" x14ac:dyDescent="0.3">
      <c r="A9" s="524"/>
      <c r="B9" s="221" t="s">
        <v>539</v>
      </c>
      <c r="C9" s="223">
        <f t="shared" ref="C9:L9" si="5">SUM(C7:C8)</f>
        <v>0</v>
      </c>
      <c r="D9" s="223">
        <f t="shared" si="5"/>
        <v>0</v>
      </c>
      <c r="E9" s="223">
        <f t="shared" si="5"/>
        <v>0</v>
      </c>
      <c r="F9" s="223">
        <f t="shared" si="5"/>
        <v>0</v>
      </c>
      <c r="G9" s="223">
        <f t="shared" si="5"/>
        <v>0</v>
      </c>
      <c r="H9" s="223">
        <f t="shared" si="5"/>
        <v>0</v>
      </c>
      <c r="I9" s="223">
        <f t="shared" si="5"/>
        <v>0</v>
      </c>
      <c r="J9" s="223">
        <f t="shared" si="5"/>
        <v>0</v>
      </c>
      <c r="K9" s="223">
        <f t="shared" si="5"/>
        <v>0</v>
      </c>
      <c r="L9" s="223">
        <f t="shared" si="5"/>
        <v>0</v>
      </c>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row>
    <row r="10" spans="1:47" ht="14.25" customHeight="1" x14ac:dyDescent="0.3">
      <c r="A10" s="217"/>
      <c r="B10" s="217"/>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row>
    <row r="11" spans="1:47" ht="33" customHeight="1" x14ac:dyDescent="0.3">
      <c r="A11" s="224"/>
      <c r="B11" s="224"/>
      <c r="C11" s="224"/>
      <c r="D11" s="727" t="s">
        <v>540</v>
      </c>
      <c r="E11" s="570"/>
      <c r="F11" s="570"/>
      <c r="G11" s="728"/>
      <c r="H11" s="724" t="s">
        <v>541</v>
      </c>
      <c r="I11" s="466"/>
      <c r="J11" s="466"/>
      <c r="K11" s="467"/>
      <c r="L11" s="724" t="s">
        <v>542</v>
      </c>
      <c r="M11" s="466"/>
      <c r="N11" s="466"/>
      <c r="O11" s="467"/>
      <c r="P11" s="724" t="s">
        <v>543</v>
      </c>
      <c r="Q11" s="466"/>
      <c r="R11" s="466"/>
      <c r="S11" s="467"/>
      <c r="T11" s="724" t="s">
        <v>544</v>
      </c>
      <c r="U11" s="466"/>
      <c r="V11" s="466"/>
      <c r="W11" s="467"/>
      <c r="X11" s="724" t="s">
        <v>545</v>
      </c>
      <c r="Y11" s="466"/>
      <c r="Z11" s="466"/>
      <c r="AA11" s="467"/>
      <c r="AB11" s="224"/>
      <c r="AC11" s="224"/>
      <c r="AD11" s="224"/>
      <c r="AE11" s="224"/>
      <c r="AF11" s="224"/>
      <c r="AG11" s="224"/>
      <c r="AH11" s="224"/>
      <c r="AI11" s="224"/>
      <c r="AJ11" s="224"/>
      <c r="AK11" s="224"/>
      <c r="AL11" s="224"/>
      <c r="AM11" s="224"/>
      <c r="AN11" s="224"/>
      <c r="AO11" s="224"/>
      <c r="AP11" s="224"/>
      <c r="AQ11" s="224"/>
      <c r="AR11" s="224"/>
      <c r="AS11" s="224"/>
      <c r="AT11" s="224"/>
      <c r="AU11" s="224"/>
    </row>
    <row r="12" spans="1:47" ht="38.25" customHeight="1" x14ac:dyDescent="0.3">
      <c r="A12" s="225" t="s">
        <v>546</v>
      </c>
      <c r="B12" s="225" t="s">
        <v>547</v>
      </c>
      <c r="C12" s="225" t="s">
        <v>548</v>
      </c>
      <c r="D12" s="226" t="s">
        <v>549</v>
      </c>
      <c r="E12" s="226" t="s">
        <v>550</v>
      </c>
      <c r="F12" s="226" t="s">
        <v>551</v>
      </c>
      <c r="G12" s="227" t="s">
        <v>552</v>
      </c>
      <c r="H12" s="228" t="s">
        <v>553</v>
      </c>
      <c r="I12" s="228" t="s">
        <v>554</v>
      </c>
      <c r="J12" s="228" t="s">
        <v>555</v>
      </c>
      <c r="K12" s="228" t="s">
        <v>556</v>
      </c>
      <c r="L12" s="228" t="s">
        <v>549</v>
      </c>
      <c r="M12" s="228" t="s">
        <v>550</v>
      </c>
      <c r="N12" s="228" t="s">
        <v>551</v>
      </c>
      <c r="O12" s="228" t="s">
        <v>552</v>
      </c>
      <c r="P12" s="228" t="s">
        <v>549</v>
      </c>
      <c r="Q12" s="228" t="s">
        <v>550</v>
      </c>
      <c r="R12" s="228" t="s">
        <v>551</v>
      </c>
      <c r="S12" s="228" t="s">
        <v>552</v>
      </c>
      <c r="T12" s="228" t="s">
        <v>549</v>
      </c>
      <c r="U12" s="228" t="s">
        <v>550</v>
      </c>
      <c r="V12" s="228" t="s">
        <v>551</v>
      </c>
      <c r="W12" s="228" t="s">
        <v>552</v>
      </c>
      <c r="X12" s="228" t="s">
        <v>549</v>
      </c>
      <c r="Y12" s="228" t="s">
        <v>550</v>
      </c>
      <c r="Z12" s="228" t="s">
        <v>551</v>
      </c>
      <c r="AA12" s="228" t="s">
        <v>552</v>
      </c>
      <c r="AB12" s="224"/>
      <c r="AC12" s="224"/>
      <c r="AD12" s="224"/>
      <c r="AE12" s="224"/>
      <c r="AF12" s="224"/>
      <c r="AG12" s="224"/>
      <c r="AH12" s="224"/>
      <c r="AI12" s="224"/>
      <c r="AJ12" s="224"/>
      <c r="AK12" s="224"/>
      <c r="AL12" s="224"/>
      <c r="AM12" s="224"/>
      <c r="AN12" s="224"/>
      <c r="AO12" s="224"/>
      <c r="AP12" s="224"/>
      <c r="AQ12" s="224"/>
      <c r="AR12" s="224"/>
      <c r="AS12" s="224"/>
      <c r="AT12" s="224"/>
      <c r="AU12" s="224"/>
    </row>
    <row r="13" spans="1:47" ht="24.75" customHeight="1" x14ac:dyDescent="0.3">
      <c r="A13" s="229"/>
      <c r="B13" s="230">
        <v>1</v>
      </c>
      <c r="C13" s="230" t="s">
        <v>557</v>
      </c>
      <c r="D13" s="230"/>
      <c r="E13" s="229"/>
      <c r="F13" s="230"/>
      <c r="G13" s="229"/>
      <c r="H13" s="230"/>
      <c r="I13" s="229"/>
      <c r="J13" s="229"/>
      <c r="K13" s="229"/>
      <c r="L13" s="231"/>
      <c r="M13" s="231"/>
      <c r="N13" s="231"/>
      <c r="O13" s="231"/>
      <c r="P13" s="231"/>
      <c r="Q13" s="231"/>
      <c r="R13" s="231"/>
      <c r="S13" s="231"/>
      <c r="T13" s="231"/>
      <c r="U13" s="231"/>
      <c r="V13" s="231"/>
      <c r="W13" s="231"/>
      <c r="X13" s="231"/>
      <c r="Y13" s="231"/>
      <c r="Z13" s="231"/>
      <c r="AA13" s="231"/>
      <c r="AB13" s="224"/>
      <c r="AC13" s="224"/>
      <c r="AD13" s="224"/>
      <c r="AE13" s="224"/>
      <c r="AF13" s="224"/>
      <c r="AG13" s="224"/>
      <c r="AH13" s="224"/>
      <c r="AI13" s="224"/>
      <c r="AJ13" s="224"/>
      <c r="AK13" s="224"/>
      <c r="AL13" s="224"/>
      <c r="AM13" s="224"/>
      <c r="AN13" s="224"/>
      <c r="AO13" s="224"/>
      <c r="AP13" s="224"/>
      <c r="AQ13" s="224"/>
      <c r="AR13" s="224"/>
      <c r="AS13" s="224"/>
      <c r="AT13" s="224"/>
      <c r="AU13" s="224"/>
    </row>
    <row r="14" spans="1:47" ht="24.75" customHeight="1" x14ac:dyDescent="0.3">
      <c r="A14" s="229"/>
      <c r="B14" s="230">
        <v>2</v>
      </c>
      <c r="C14" s="230" t="s">
        <v>558</v>
      </c>
      <c r="D14" s="230"/>
      <c r="E14" s="229"/>
      <c r="F14" s="230"/>
      <c r="G14" s="229"/>
      <c r="H14" s="230"/>
      <c r="I14" s="229"/>
      <c r="J14" s="229"/>
      <c r="K14" s="229"/>
      <c r="L14" s="231"/>
      <c r="M14" s="231"/>
      <c r="N14" s="231"/>
      <c r="O14" s="231"/>
      <c r="P14" s="231"/>
      <c r="Q14" s="231"/>
      <c r="R14" s="231"/>
      <c r="S14" s="231"/>
      <c r="T14" s="231"/>
      <c r="U14" s="231"/>
      <c r="V14" s="231"/>
      <c r="W14" s="231"/>
      <c r="X14" s="231"/>
      <c r="Y14" s="231"/>
      <c r="Z14" s="231"/>
      <c r="AA14" s="231"/>
      <c r="AB14" s="224"/>
      <c r="AC14" s="224"/>
      <c r="AD14" s="224"/>
      <c r="AE14" s="224"/>
      <c r="AF14" s="224"/>
      <c r="AG14" s="224"/>
      <c r="AH14" s="224"/>
      <c r="AI14" s="224"/>
      <c r="AJ14" s="224"/>
      <c r="AK14" s="224"/>
      <c r="AL14" s="224"/>
      <c r="AM14" s="224"/>
      <c r="AN14" s="224"/>
      <c r="AO14" s="224"/>
      <c r="AP14" s="224"/>
      <c r="AQ14" s="224"/>
      <c r="AR14" s="224"/>
      <c r="AS14" s="224"/>
      <c r="AT14" s="224"/>
      <c r="AU14" s="224"/>
    </row>
    <row r="15" spans="1:47" ht="24.75" customHeight="1" x14ac:dyDescent="0.3">
      <c r="A15" s="229"/>
      <c r="B15" s="230">
        <v>3</v>
      </c>
      <c r="C15" s="230" t="s">
        <v>559</v>
      </c>
      <c r="D15" s="230"/>
      <c r="E15" s="229"/>
      <c r="F15" s="230"/>
      <c r="G15" s="229"/>
      <c r="H15" s="230"/>
      <c r="I15" s="229"/>
      <c r="J15" s="229"/>
      <c r="K15" s="229"/>
      <c r="L15" s="231"/>
      <c r="M15" s="231"/>
      <c r="N15" s="231"/>
      <c r="O15" s="231"/>
      <c r="P15" s="231"/>
      <c r="Q15" s="231"/>
      <c r="R15" s="231"/>
      <c r="S15" s="231"/>
      <c r="T15" s="231"/>
      <c r="U15" s="231"/>
      <c r="V15" s="231"/>
      <c r="W15" s="231"/>
      <c r="X15" s="231"/>
      <c r="Y15" s="231"/>
      <c r="Z15" s="231"/>
      <c r="AA15" s="231"/>
      <c r="AB15" s="224"/>
      <c r="AC15" s="224"/>
      <c r="AD15" s="224"/>
      <c r="AE15" s="224"/>
      <c r="AF15" s="224"/>
      <c r="AG15" s="224"/>
      <c r="AH15" s="224"/>
      <c r="AI15" s="224"/>
      <c r="AJ15" s="224"/>
      <c r="AK15" s="224"/>
      <c r="AL15" s="224"/>
      <c r="AM15" s="224"/>
      <c r="AN15" s="224"/>
      <c r="AO15" s="224"/>
      <c r="AP15" s="224"/>
      <c r="AQ15" s="224"/>
      <c r="AR15" s="224"/>
      <c r="AS15" s="224"/>
      <c r="AT15" s="224"/>
      <c r="AU15" s="224"/>
    </row>
    <row r="16" spans="1:47" ht="24.75" customHeight="1" x14ac:dyDescent="0.3">
      <c r="A16" s="229"/>
      <c r="B16" s="230">
        <v>4</v>
      </c>
      <c r="C16" s="230" t="s">
        <v>560</v>
      </c>
      <c r="D16" s="230"/>
      <c r="E16" s="229"/>
      <c r="F16" s="230"/>
      <c r="G16" s="229"/>
      <c r="H16" s="230"/>
      <c r="I16" s="229"/>
      <c r="J16" s="229"/>
      <c r="K16" s="229"/>
      <c r="L16" s="231"/>
      <c r="M16" s="231"/>
      <c r="N16" s="231"/>
      <c r="O16" s="231"/>
      <c r="P16" s="231"/>
      <c r="Q16" s="231"/>
      <c r="R16" s="231"/>
      <c r="S16" s="231"/>
      <c r="T16" s="231"/>
      <c r="U16" s="231"/>
      <c r="V16" s="231"/>
      <c r="W16" s="231"/>
      <c r="X16" s="231"/>
      <c r="Y16" s="231"/>
      <c r="Z16" s="231"/>
      <c r="AA16" s="231"/>
      <c r="AB16" s="224"/>
      <c r="AC16" s="224"/>
      <c r="AD16" s="224"/>
      <c r="AE16" s="224"/>
      <c r="AF16" s="224"/>
      <c r="AG16" s="224"/>
      <c r="AH16" s="224"/>
      <c r="AI16" s="224"/>
      <c r="AJ16" s="224"/>
      <c r="AK16" s="224"/>
      <c r="AL16" s="224"/>
      <c r="AM16" s="224"/>
      <c r="AN16" s="224"/>
      <c r="AO16" s="224"/>
      <c r="AP16" s="224"/>
      <c r="AQ16" s="224"/>
      <c r="AR16" s="224"/>
      <c r="AS16" s="224"/>
      <c r="AT16" s="224"/>
      <c r="AU16" s="224"/>
    </row>
    <row r="17" spans="1:47" ht="24.75" customHeight="1" x14ac:dyDescent="0.3">
      <c r="A17" s="229"/>
      <c r="B17" s="230">
        <v>5</v>
      </c>
      <c r="C17" s="230" t="s">
        <v>561</v>
      </c>
      <c r="D17" s="230"/>
      <c r="E17" s="229"/>
      <c r="F17" s="230"/>
      <c r="G17" s="229"/>
      <c r="H17" s="230"/>
      <c r="I17" s="229"/>
      <c r="J17" s="229"/>
      <c r="K17" s="229"/>
      <c r="L17" s="231"/>
      <c r="M17" s="231"/>
      <c r="N17" s="231"/>
      <c r="O17" s="231"/>
      <c r="P17" s="231"/>
      <c r="Q17" s="231"/>
      <c r="R17" s="231"/>
      <c r="S17" s="231"/>
      <c r="T17" s="231"/>
      <c r="U17" s="231"/>
      <c r="V17" s="231"/>
      <c r="W17" s="231"/>
      <c r="X17" s="231"/>
      <c r="Y17" s="231"/>
      <c r="Z17" s="231"/>
      <c r="AA17" s="231"/>
      <c r="AB17" s="224"/>
      <c r="AC17" s="224"/>
      <c r="AD17" s="224"/>
      <c r="AE17" s="224"/>
      <c r="AF17" s="224"/>
      <c r="AG17" s="224"/>
      <c r="AH17" s="224"/>
      <c r="AI17" s="224"/>
      <c r="AJ17" s="224"/>
      <c r="AK17" s="224"/>
      <c r="AL17" s="224"/>
      <c r="AM17" s="224"/>
      <c r="AN17" s="224"/>
      <c r="AO17" s="224"/>
      <c r="AP17" s="224"/>
      <c r="AQ17" s="224"/>
      <c r="AR17" s="224"/>
      <c r="AS17" s="224"/>
      <c r="AT17" s="224"/>
      <c r="AU17" s="224"/>
    </row>
    <row r="18" spans="1:47" ht="24.75" customHeight="1" x14ac:dyDescent="0.3">
      <c r="A18" s="229"/>
      <c r="B18" s="230">
        <v>6</v>
      </c>
      <c r="C18" s="230" t="s">
        <v>562</v>
      </c>
      <c r="D18" s="230"/>
      <c r="E18" s="229"/>
      <c r="F18" s="230"/>
      <c r="G18" s="229"/>
      <c r="H18" s="230"/>
      <c r="I18" s="229"/>
      <c r="J18" s="229"/>
      <c r="K18" s="229"/>
      <c r="L18" s="231"/>
      <c r="M18" s="231"/>
      <c r="N18" s="231"/>
      <c r="O18" s="231"/>
      <c r="P18" s="231"/>
      <c r="Q18" s="231"/>
      <c r="R18" s="231"/>
      <c r="S18" s="231"/>
      <c r="T18" s="231"/>
      <c r="U18" s="231"/>
      <c r="V18" s="231"/>
      <c r="W18" s="231"/>
      <c r="X18" s="231"/>
      <c r="Y18" s="231"/>
      <c r="Z18" s="231"/>
      <c r="AA18" s="231"/>
      <c r="AB18" s="224"/>
      <c r="AC18" s="224"/>
      <c r="AD18" s="224"/>
      <c r="AE18" s="224"/>
      <c r="AF18" s="224"/>
      <c r="AG18" s="224"/>
      <c r="AH18" s="224"/>
      <c r="AI18" s="224"/>
      <c r="AJ18" s="224"/>
      <c r="AK18" s="224"/>
      <c r="AL18" s="224"/>
      <c r="AM18" s="224"/>
      <c r="AN18" s="224"/>
      <c r="AO18" s="224"/>
      <c r="AP18" s="224"/>
      <c r="AQ18" s="224"/>
      <c r="AR18" s="224"/>
      <c r="AS18" s="224"/>
      <c r="AT18" s="224"/>
      <c r="AU18" s="224"/>
    </row>
    <row r="19" spans="1:47" ht="24.75" customHeight="1" x14ac:dyDescent="0.3">
      <c r="A19" s="229"/>
      <c r="B19" s="230">
        <v>7</v>
      </c>
      <c r="C19" s="230" t="s">
        <v>563</v>
      </c>
      <c r="D19" s="230"/>
      <c r="E19" s="229"/>
      <c r="F19" s="230"/>
      <c r="G19" s="229"/>
      <c r="H19" s="230"/>
      <c r="I19" s="229"/>
      <c r="J19" s="229"/>
      <c r="K19" s="229"/>
      <c r="L19" s="231"/>
      <c r="M19" s="231"/>
      <c r="N19" s="231"/>
      <c r="O19" s="231"/>
      <c r="P19" s="231"/>
      <c r="Q19" s="231"/>
      <c r="R19" s="231"/>
      <c r="S19" s="231"/>
      <c r="T19" s="231"/>
      <c r="U19" s="231"/>
      <c r="V19" s="231"/>
      <c r="W19" s="231"/>
      <c r="X19" s="231"/>
      <c r="Y19" s="231"/>
      <c r="Z19" s="231"/>
      <c r="AA19" s="231"/>
      <c r="AB19" s="224"/>
      <c r="AC19" s="224"/>
      <c r="AD19" s="224"/>
      <c r="AE19" s="224"/>
      <c r="AF19" s="224"/>
      <c r="AG19" s="224"/>
      <c r="AH19" s="224"/>
      <c r="AI19" s="224"/>
      <c r="AJ19" s="224"/>
      <c r="AK19" s="224"/>
      <c r="AL19" s="224"/>
      <c r="AM19" s="224"/>
      <c r="AN19" s="224"/>
      <c r="AO19" s="224"/>
      <c r="AP19" s="224"/>
      <c r="AQ19" s="224"/>
      <c r="AR19" s="224"/>
      <c r="AS19" s="224"/>
      <c r="AT19" s="224"/>
      <c r="AU19" s="224"/>
    </row>
    <row r="20" spans="1:47" ht="24.75" customHeight="1" x14ac:dyDescent="0.3">
      <c r="A20" s="229"/>
      <c r="B20" s="230">
        <v>8</v>
      </c>
      <c r="C20" s="230" t="s">
        <v>564</v>
      </c>
      <c r="D20" s="230"/>
      <c r="E20" s="229"/>
      <c r="F20" s="230"/>
      <c r="G20" s="229"/>
      <c r="H20" s="230"/>
      <c r="I20" s="229"/>
      <c r="J20" s="229"/>
      <c r="K20" s="229"/>
      <c r="L20" s="231"/>
      <c r="M20" s="231"/>
      <c r="N20" s="231"/>
      <c r="O20" s="231"/>
      <c r="P20" s="231"/>
      <c r="Q20" s="231"/>
      <c r="R20" s="231"/>
      <c r="S20" s="231"/>
      <c r="T20" s="231"/>
      <c r="U20" s="231"/>
      <c r="V20" s="231"/>
      <c r="W20" s="231"/>
      <c r="X20" s="231"/>
      <c r="Y20" s="231"/>
      <c r="Z20" s="231"/>
      <c r="AA20" s="231"/>
      <c r="AB20" s="224"/>
      <c r="AC20" s="224"/>
      <c r="AD20" s="224"/>
      <c r="AE20" s="224"/>
      <c r="AF20" s="224"/>
      <c r="AG20" s="224"/>
      <c r="AH20" s="224"/>
      <c r="AI20" s="224"/>
      <c r="AJ20" s="224"/>
      <c r="AK20" s="224"/>
      <c r="AL20" s="224"/>
      <c r="AM20" s="224"/>
      <c r="AN20" s="224"/>
      <c r="AO20" s="224"/>
      <c r="AP20" s="224"/>
      <c r="AQ20" s="224"/>
      <c r="AR20" s="224"/>
      <c r="AS20" s="224"/>
      <c r="AT20" s="224"/>
      <c r="AU20" s="224"/>
    </row>
    <row r="21" spans="1:47" ht="24.75" customHeight="1" x14ac:dyDescent="0.3">
      <c r="A21" s="229"/>
      <c r="B21" s="230">
        <v>9</v>
      </c>
      <c r="C21" s="230" t="s">
        <v>565</v>
      </c>
      <c r="D21" s="230"/>
      <c r="E21" s="229"/>
      <c r="F21" s="230"/>
      <c r="G21" s="229"/>
      <c r="H21" s="230"/>
      <c r="I21" s="229"/>
      <c r="J21" s="229"/>
      <c r="K21" s="229"/>
      <c r="L21" s="231"/>
      <c r="M21" s="231"/>
      <c r="N21" s="231"/>
      <c r="O21" s="231"/>
      <c r="P21" s="231"/>
      <c r="Q21" s="231"/>
      <c r="R21" s="231"/>
      <c r="S21" s="231"/>
      <c r="T21" s="231"/>
      <c r="U21" s="231"/>
      <c r="V21" s="231"/>
      <c r="W21" s="231"/>
      <c r="X21" s="231"/>
      <c r="Y21" s="231"/>
      <c r="Z21" s="231"/>
      <c r="AA21" s="231"/>
      <c r="AB21" s="224"/>
      <c r="AC21" s="224"/>
      <c r="AD21" s="224"/>
      <c r="AE21" s="224"/>
      <c r="AF21" s="224"/>
      <c r="AG21" s="224"/>
      <c r="AH21" s="224"/>
      <c r="AI21" s="224"/>
      <c r="AJ21" s="224"/>
      <c r="AK21" s="224"/>
      <c r="AL21" s="224"/>
      <c r="AM21" s="224"/>
      <c r="AN21" s="224"/>
      <c r="AO21" s="224"/>
      <c r="AP21" s="224"/>
      <c r="AQ21" s="224"/>
      <c r="AR21" s="224"/>
      <c r="AS21" s="224"/>
      <c r="AT21" s="224"/>
      <c r="AU21" s="224"/>
    </row>
    <row r="22" spans="1:47" ht="24.75" customHeight="1" x14ac:dyDescent="0.3">
      <c r="A22" s="229"/>
      <c r="B22" s="230">
        <v>10</v>
      </c>
      <c r="C22" s="230" t="s">
        <v>566</v>
      </c>
      <c r="D22" s="230"/>
      <c r="E22" s="229"/>
      <c r="F22" s="230"/>
      <c r="G22" s="229"/>
      <c r="H22" s="230"/>
      <c r="I22" s="229"/>
      <c r="J22" s="229"/>
      <c r="K22" s="229"/>
      <c r="L22" s="231"/>
      <c r="M22" s="231"/>
      <c r="N22" s="231"/>
      <c r="O22" s="231"/>
      <c r="P22" s="231"/>
      <c r="Q22" s="231"/>
      <c r="R22" s="231"/>
      <c r="S22" s="231"/>
      <c r="T22" s="231"/>
      <c r="U22" s="231"/>
      <c r="V22" s="231"/>
      <c r="W22" s="231"/>
      <c r="X22" s="231"/>
      <c r="Y22" s="231"/>
      <c r="Z22" s="231"/>
      <c r="AA22" s="231"/>
      <c r="AB22" s="224"/>
      <c r="AC22" s="224"/>
      <c r="AD22" s="224"/>
      <c r="AE22" s="224"/>
      <c r="AF22" s="224"/>
      <c r="AG22" s="224"/>
      <c r="AH22" s="224"/>
      <c r="AI22" s="224"/>
      <c r="AJ22" s="224"/>
      <c r="AK22" s="224"/>
      <c r="AL22" s="224"/>
      <c r="AM22" s="224"/>
      <c r="AN22" s="224"/>
      <c r="AO22" s="224"/>
      <c r="AP22" s="224"/>
      <c r="AQ22" s="224"/>
      <c r="AR22" s="224"/>
      <c r="AS22" s="224"/>
      <c r="AT22" s="224"/>
      <c r="AU22" s="224"/>
    </row>
    <row r="23" spans="1:47" ht="24.75" customHeight="1" x14ac:dyDescent="0.3">
      <c r="A23" s="229"/>
      <c r="B23" s="230">
        <v>11</v>
      </c>
      <c r="C23" s="230" t="s">
        <v>567</v>
      </c>
      <c r="D23" s="230"/>
      <c r="E23" s="229"/>
      <c r="F23" s="230"/>
      <c r="G23" s="229"/>
      <c r="H23" s="230"/>
      <c r="I23" s="229"/>
      <c r="J23" s="229"/>
      <c r="K23" s="229"/>
      <c r="L23" s="231"/>
      <c r="M23" s="231"/>
      <c r="N23" s="231"/>
      <c r="O23" s="231"/>
      <c r="P23" s="231"/>
      <c r="Q23" s="231"/>
      <c r="R23" s="231"/>
      <c r="S23" s="231"/>
      <c r="T23" s="231"/>
      <c r="U23" s="231"/>
      <c r="V23" s="231"/>
      <c r="W23" s="231"/>
      <c r="X23" s="231"/>
      <c r="Y23" s="231"/>
      <c r="Z23" s="231"/>
      <c r="AA23" s="231"/>
      <c r="AB23" s="224"/>
      <c r="AC23" s="224"/>
      <c r="AD23" s="224"/>
      <c r="AE23" s="224"/>
      <c r="AF23" s="224"/>
      <c r="AG23" s="224"/>
      <c r="AH23" s="224"/>
      <c r="AI23" s="224"/>
      <c r="AJ23" s="224"/>
      <c r="AK23" s="224"/>
      <c r="AL23" s="224"/>
      <c r="AM23" s="224"/>
      <c r="AN23" s="224"/>
      <c r="AO23" s="224"/>
      <c r="AP23" s="224"/>
      <c r="AQ23" s="224"/>
      <c r="AR23" s="224"/>
      <c r="AS23" s="224"/>
      <c r="AT23" s="224"/>
      <c r="AU23" s="224"/>
    </row>
    <row r="24" spans="1:47" ht="24.75" customHeight="1" x14ac:dyDescent="0.3">
      <c r="A24" s="229"/>
      <c r="B24" s="230">
        <v>12</v>
      </c>
      <c r="C24" s="230" t="s">
        <v>568</v>
      </c>
      <c r="D24" s="230"/>
      <c r="E24" s="229"/>
      <c r="F24" s="230"/>
      <c r="G24" s="229"/>
      <c r="H24" s="230"/>
      <c r="I24" s="229"/>
      <c r="J24" s="229"/>
      <c r="K24" s="229"/>
      <c r="L24" s="231"/>
      <c r="M24" s="231"/>
      <c r="N24" s="231"/>
      <c r="O24" s="231"/>
      <c r="P24" s="231"/>
      <c r="Q24" s="231"/>
      <c r="R24" s="231"/>
      <c r="S24" s="231"/>
      <c r="T24" s="231"/>
      <c r="U24" s="231"/>
      <c r="V24" s="231"/>
      <c r="W24" s="231"/>
      <c r="X24" s="231"/>
      <c r="Y24" s="231"/>
      <c r="Z24" s="231"/>
      <c r="AA24" s="231"/>
      <c r="AB24" s="224"/>
      <c r="AC24" s="224"/>
      <c r="AD24" s="224"/>
      <c r="AE24" s="224"/>
      <c r="AF24" s="224"/>
      <c r="AG24" s="224"/>
      <c r="AH24" s="224"/>
      <c r="AI24" s="224"/>
      <c r="AJ24" s="224"/>
      <c r="AK24" s="224"/>
      <c r="AL24" s="224"/>
      <c r="AM24" s="224"/>
      <c r="AN24" s="224"/>
      <c r="AO24" s="224"/>
      <c r="AP24" s="224"/>
      <c r="AQ24" s="224"/>
      <c r="AR24" s="224"/>
      <c r="AS24" s="224"/>
      <c r="AT24" s="224"/>
      <c r="AU24" s="224"/>
    </row>
    <row r="25" spans="1:47" ht="24.75" customHeight="1" x14ac:dyDescent="0.3">
      <c r="A25" s="229"/>
      <c r="B25" s="230">
        <v>13</v>
      </c>
      <c r="C25" s="230" t="s">
        <v>569</v>
      </c>
      <c r="D25" s="230"/>
      <c r="E25" s="229"/>
      <c r="F25" s="230"/>
      <c r="G25" s="229"/>
      <c r="H25" s="230"/>
      <c r="I25" s="229"/>
      <c r="J25" s="229"/>
      <c r="K25" s="229"/>
      <c r="L25" s="231"/>
      <c r="M25" s="231"/>
      <c r="N25" s="231"/>
      <c r="O25" s="231"/>
      <c r="P25" s="231"/>
      <c r="Q25" s="231"/>
      <c r="R25" s="231"/>
      <c r="S25" s="231"/>
      <c r="T25" s="231"/>
      <c r="U25" s="231"/>
      <c r="V25" s="231"/>
      <c r="W25" s="231"/>
      <c r="X25" s="231"/>
      <c r="Y25" s="231"/>
      <c r="Z25" s="231"/>
      <c r="AA25" s="231"/>
      <c r="AB25" s="224"/>
      <c r="AC25" s="224"/>
      <c r="AD25" s="224"/>
      <c r="AE25" s="224"/>
      <c r="AF25" s="224"/>
      <c r="AG25" s="224"/>
      <c r="AH25" s="224"/>
      <c r="AI25" s="224"/>
      <c r="AJ25" s="224"/>
      <c r="AK25" s="224"/>
      <c r="AL25" s="224"/>
      <c r="AM25" s="224"/>
      <c r="AN25" s="224"/>
      <c r="AO25" s="224"/>
      <c r="AP25" s="224"/>
      <c r="AQ25" s="224"/>
      <c r="AR25" s="224"/>
      <c r="AS25" s="224"/>
      <c r="AT25" s="224"/>
      <c r="AU25" s="224"/>
    </row>
    <row r="26" spans="1:47" ht="24.75" customHeight="1" x14ac:dyDescent="0.3">
      <c r="A26" s="229"/>
      <c r="B26" s="230">
        <v>14</v>
      </c>
      <c r="C26" s="230" t="s">
        <v>570</v>
      </c>
      <c r="D26" s="230"/>
      <c r="E26" s="229"/>
      <c r="F26" s="230"/>
      <c r="G26" s="229"/>
      <c r="H26" s="230"/>
      <c r="I26" s="229"/>
      <c r="J26" s="229"/>
      <c r="K26" s="229"/>
      <c r="L26" s="231"/>
      <c r="M26" s="231"/>
      <c r="N26" s="231"/>
      <c r="O26" s="231"/>
      <c r="P26" s="231"/>
      <c r="Q26" s="231"/>
      <c r="R26" s="231"/>
      <c r="S26" s="231"/>
      <c r="T26" s="231"/>
      <c r="U26" s="231"/>
      <c r="V26" s="231"/>
      <c r="W26" s="231"/>
      <c r="X26" s="231"/>
      <c r="Y26" s="231"/>
      <c r="Z26" s="231"/>
      <c r="AA26" s="231"/>
      <c r="AB26" s="224"/>
      <c r="AC26" s="224"/>
      <c r="AD26" s="224"/>
      <c r="AE26" s="224"/>
      <c r="AF26" s="224"/>
      <c r="AG26" s="224"/>
      <c r="AH26" s="224"/>
      <c r="AI26" s="224"/>
      <c r="AJ26" s="224"/>
      <c r="AK26" s="224"/>
      <c r="AL26" s="224"/>
      <c r="AM26" s="224"/>
      <c r="AN26" s="224"/>
      <c r="AO26" s="224"/>
      <c r="AP26" s="224"/>
      <c r="AQ26" s="224"/>
      <c r="AR26" s="224"/>
      <c r="AS26" s="224"/>
      <c r="AT26" s="224"/>
      <c r="AU26" s="224"/>
    </row>
    <row r="27" spans="1:47" ht="24.75" customHeight="1" x14ac:dyDescent="0.3">
      <c r="A27" s="229"/>
      <c r="B27" s="230">
        <v>15</v>
      </c>
      <c r="C27" s="230" t="s">
        <v>571</v>
      </c>
      <c r="D27" s="230"/>
      <c r="E27" s="229"/>
      <c r="F27" s="230"/>
      <c r="G27" s="229"/>
      <c r="H27" s="230"/>
      <c r="I27" s="229"/>
      <c r="J27" s="229"/>
      <c r="K27" s="229"/>
      <c r="L27" s="231"/>
      <c r="M27" s="231"/>
      <c r="N27" s="231"/>
      <c r="O27" s="231"/>
      <c r="P27" s="231"/>
      <c r="Q27" s="231"/>
      <c r="R27" s="231"/>
      <c r="S27" s="231"/>
      <c r="T27" s="231"/>
      <c r="U27" s="231"/>
      <c r="V27" s="231"/>
      <c r="W27" s="231"/>
      <c r="X27" s="231"/>
      <c r="Y27" s="231"/>
      <c r="Z27" s="231"/>
      <c r="AA27" s="231"/>
      <c r="AB27" s="224"/>
      <c r="AC27" s="224"/>
      <c r="AD27" s="224"/>
      <c r="AE27" s="224"/>
      <c r="AF27" s="224"/>
      <c r="AG27" s="224"/>
      <c r="AH27" s="224"/>
      <c r="AI27" s="224"/>
      <c r="AJ27" s="224"/>
      <c r="AK27" s="224"/>
      <c r="AL27" s="224"/>
      <c r="AM27" s="224"/>
      <c r="AN27" s="224"/>
      <c r="AO27" s="224"/>
      <c r="AP27" s="224"/>
      <c r="AQ27" s="224"/>
      <c r="AR27" s="224"/>
      <c r="AS27" s="224"/>
      <c r="AT27" s="224"/>
      <c r="AU27" s="224"/>
    </row>
    <row r="28" spans="1:47" ht="24.75" customHeight="1" x14ac:dyDescent="0.3">
      <c r="A28" s="229"/>
      <c r="B28" s="230">
        <v>16</v>
      </c>
      <c r="C28" s="230" t="s">
        <v>572</v>
      </c>
      <c r="D28" s="230"/>
      <c r="E28" s="229"/>
      <c r="F28" s="230"/>
      <c r="G28" s="229"/>
      <c r="H28" s="230"/>
      <c r="I28" s="229"/>
      <c r="J28" s="229"/>
      <c r="K28" s="229"/>
      <c r="L28" s="231"/>
      <c r="M28" s="231"/>
      <c r="N28" s="231"/>
      <c r="O28" s="231"/>
      <c r="P28" s="231"/>
      <c r="Q28" s="231"/>
      <c r="R28" s="231"/>
      <c r="S28" s="231"/>
      <c r="T28" s="231"/>
      <c r="U28" s="231"/>
      <c r="V28" s="231"/>
      <c r="W28" s="231"/>
      <c r="X28" s="231"/>
      <c r="Y28" s="231"/>
      <c r="Z28" s="231"/>
      <c r="AA28" s="231"/>
      <c r="AB28" s="224"/>
      <c r="AC28" s="224"/>
      <c r="AD28" s="224"/>
      <c r="AE28" s="224"/>
      <c r="AF28" s="224"/>
      <c r="AG28" s="224"/>
      <c r="AH28" s="224"/>
      <c r="AI28" s="224"/>
      <c r="AJ28" s="224"/>
      <c r="AK28" s="224"/>
      <c r="AL28" s="224"/>
      <c r="AM28" s="224"/>
      <c r="AN28" s="224"/>
      <c r="AO28" s="224"/>
      <c r="AP28" s="224"/>
      <c r="AQ28" s="224"/>
      <c r="AR28" s="224"/>
      <c r="AS28" s="224"/>
      <c r="AT28" s="224"/>
      <c r="AU28" s="224"/>
    </row>
    <row r="29" spans="1:47" ht="24.75" customHeight="1" x14ac:dyDescent="0.3">
      <c r="A29" s="229"/>
      <c r="B29" s="230">
        <v>17</v>
      </c>
      <c r="C29" s="230" t="s">
        <v>573</v>
      </c>
      <c r="D29" s="230"/>
      <c r="E29" s="229"/>
      <c r="F29" s="230"/>
      <c r="G29" s="229"/>
      <c r="H29" s="230"/>
      <c r="I29" s="229"/>
      <c r="J29" s="229"/>
      <c r="K29" s="229"/>
      <c r="L29" s="231"/>
      <c r="M29" s="231"/>
      <c r="N29" s="231"/>
      <c r="O29" s="231"/>
      <c r="P29" s="231"/>
      <c r="Q29" s="231"/>
      <c r="R29" s="231"/>
      <c r="S29" s="231"/>
      <c r="T29" s="231"/>
      <c r="U29" s="231"/>
      <c r="V29" s="231"/>
      <c r="W29" s="231"/>
      <c r="X29" s="231"/>
      <c r="Y29" s="231"/>
      <c r="Z29" s="231"/>
      <c r="AA29" s="231"/>
      <c r="AB29" s="224"/>
      <c r="AC29" s="224"/>
      <c r="AD29" s="224"/>
      <c r="AE29" s="224"/>
      <c r="AF29" s="224"/>
      <c r="AG29" s="224"/>
      <c r="AH29" s="224"/>
      <c r="AI29" s="224"/>
      <c r="AJ29" s="224"/>
      <c r="AK29" s="224"/>
      <c r="AL29" s="224"/>
      <c r="AM29" s="224"/>
      <c r="AN29" s="224"/>
      <c r="AO29" s="224"/>
      <c r="AP29" s="224"/>
      <c r="AQ29" s="224"/>
      <c r="AR29" s="224"/>
      <c r="AS29" s="224"/>
      <c r="AT29" s="224"/>
      <c r="AU29" s="224"/>
    </row>
    <row r="30" spans="1:47" ht="24.75" customHeight="1" x14ac:dyDescent="0.3">
      <c r="A30" s="229"/>
      <c r="B30" s="230">
        <v>18</v>
      </c>
      <c r="C30" s="230" t="s">
        <v>574</v>
      </c>
      <c r="D30" s="230"/>
      <c r="E30" s="229"/>
      <c r="F30" s="230"/>
      <c r="G30" s="229"/>
      <c r="H30" s="230"/>
      <c r="I30" s="229"/>
      <c r="J30" s="229"/>
      <c r="K30" s="229"/>
      <c r="L30" s="231"/>
      <c r="M30" s="231"/>
      <c r="N30" s="231"/>
      <c r="O30" s="231"/>
      <c r="P30" s="231"/>
      <c r="Q30" s="231"/>
      <c r="R30" s="231"/>
      <c r="S30" s="231"/>
      <c r="T30" s="231"/>
      <c r="U30" s="231"/>
      <c r="V30" s="231"/>
      <c r="W30" s="231"/>
      <c r="X30" s="231"/>
      <c r="Y30" s="231"/>
      <c r="Z30" s="231"/>
      <c r="AA30" s="231"/>
      <c r="AB30" s="224"/>
      <c r="AC30" s="224"/>
      <c r="AD30" s="224"/>
      <c r="AE30" s="224"/>
      <c r="AF30" s="224"/>
      <c r="AG30" s="224"/>
      <c r="AH30" s="224"/>
      <c r="AI30" s="224"/>
      <c r="AJ30" s="224"/>
      <c r="AK30" s="224"/>
      <c r="AL30" s="224"/>
      <c r="AM30" s="224"/>
      <c r="AN30" s="224"/>
      <c r="AO30" s="224"/>
      <c r="AP30" s="224"/>
      <c r="AQ30" s="224"/>
      <c r="AR30" s="224"/>
      <c r="AS30" s="224"/>
      <c r="AT30" s="224"/>
      <c r="AU30" s="224"/>
    </row>
    <row r="31" spans="1:47" ht="24.75" customHeight="1" x14ac:dyDescent="0.3">
      <c r="A31" s="229"/>
      <c r="B31" s="230">
        <v>19</v>
      </c>
      <c r="C31" s="230" t="s">
        <v>575</v>
      </c>
      <c r="D31" s="230"/>
      <c r="E31" s="229"/>
      <c r="F31" s="230"/>
      <c r="G31" s="229"/>
      <c r="H31" s="230"/>
      <c r="I31" s="229"/>
      <c r="J31" s="229"/>
      <c r="K31" s="229"/>
      <c r="L31" s="231"/>
      <c r="M31" s="231"/>
      <c r="N31" s="231"/>
      <c r="O31" s="231"/>
      <c r="P31" s="231"/>
      <c r="Q31" s="231"/>
      <c r="R31" s="231"/>
      <c r="S31" s="231"/>
      <c r="T31" s="231"/>
      <c r="U31" s="231"/>
      <c r="V31" s="231"/>
      <c r="W31" s="231"/>
      <c r="X31" s="231"/>
      <c r="Y31" s="231"/>
      <c r="Z31" s="231"/>
      <c r="AA31" s="231"/>
      <c r="AB31" s="224"/>
      <c r="AC31" s="224"/>
      <c r="AD31" s="224"/>
      <c r="AE31" s="224"/>
      <c r="AF31" s="224"/>
      <c r="AG31" s="224"/>
      <c r="AH31" s="224"/>
      <c r="AI31" s="224"/>
      <c r="AJ31" s="224"/>
      <c r="AK31" s="224"/>
      <c r="AL31" s="224"/>
      <c r="AM31" s="224"/>
      <c r="AN31" s="224"/>
      <c r="AO31" s="224"/>
      <c r="AP31" s="224"/>
      <c r="AQ31" s="224"/>
      <c r="AR31" s="224"/>
      <c r="AS31" s="224"/>
      <c r="AT31" s="224"/>
      <c r="AU31" s="224"/>
    </row>
    <row r="32" spans="1:47" ht="24.75" customHeight="1" x14ac:dyDescent="0.3">
      <c r="A32" s="229"/>
      <c r="B32" s="230">
        <v>20</v>
      </c>
      <c r="C32" s="230" t="s">
        <v>576</v>
      </c>
      <c r="D32" s="230"/>
      <c r="E32" s="229"/>
      <c r="F32" s="230"/>
      <c r="G32" s="229"/>
      <c r="H32" s="230"/>
      <c r="I32" s="229"/>
      <c r="J32" s="229"/>
      <c r="K32" s="229"/>
      <c r="L32" s="231"/>
      <c r="M32" s="231"/>
      <c r="N32" s="231"/>
      <c r="O32" s="231"/>
      <c r="P32" s="231"/>
      <c r="Q32" s="231"/>
      <c r="R32" s="231"/>
      <c r="S32" s="231"/>
      <c r="T32" s="231"/>
      <c r="U32" s="231"/>
      <c r="V32" s="231"/>
      <c r="W32" s="231"/>
      <c r="X32" s="231"/>
      <c r="Y32" s="231"/>
      <c r="Z32" s="231"/>
      <c r="AA32" s="231"/>
      <c r="AB32" s="224"/>
      <c r="AC32" s="224"/>
      <c r="AD32" s="224"/>
      <c r="AE32" s="224"/>
      <c r="AF32" s="224"/>
      <c r="AG32" s="224"/>
      <c r="AH32" s="224"/>
      <c r="AI32" s="224"/>
      <c r="AJ32" s="224"/>
      <c r="AK32" s="224"/>
      <c r="AL32" s="224"/>
      <c r="AM32" s="224"/>
      <c r="AN32" s="224"/>
      <c r="AO32" s="224"/>
      <c r="AP32" s="224"/>
      <c r="AQ32" s="224"/>
      <c r="AR32" s="224"/>
      <c r="AS32" s="224"/>
      <c r="AT32" s="224"/>
      <c r="AU32" s="224"/>
    </row>
    <row r="33" spans="1:47" ht="24.75" customHeight="1" x14ac:dyDescent="0.3">
      <c r="A33" s="229"/>
      <c r="B33" s="230">
        <v>77</v>
      </c>
      <c r="C33" s="230" t="s">
        <v>577</v>
      </c>
      <c r="D33" s="230"/>
      <c r="E33" s="229"/>
      <c r="F33" s="230"/>
      <c r="G33" s="229"/>
      <c r="H33" s="230"/>
      <c r="I33" s="229"/>
      <c r="J33" s="229"/>
      <c r="K33" s="229"/>
      <c r="L33" s="231"/>
      <c r="M33" s="231"/>
      <c r="N33" s="231"/>
      <c r="O33" s="231"/>
      <c r="P33" s="231"/>
      <c r="Q33" s="231"/>
      <c r="R33" s="231"/>
      <c r="S33" s="231"/>
      <c r="T33" s="231"/>
      <c r="U33" s="231"/>
      <c r="V33" s="231"/>
      <c r="W33" s="231"/>
      <c r="X33" s="231"/>
      <c r="Y33" s="231"/>
      <c r="Z33" s="231"/>
      <c r="AA33" s="231"/>
      <c r="AB33" s="224"/>
      <c r="AC33" s="224"/>
      <c r="AD33" s="224"/>
      <c r="AE33" s="224"/>
      <c r="AF33" s="224"/>
      <c r="AG33" s="224"/>
      <c r="AH33" s="224"/>
      <c r="AI33" s="224"/>
      <c r="AJ33" s="224"/>
      <c r="AK33" s="224"/>
      <c r="AL33" s="224"/>
      <c r="AM33" s="224"/>
      <c r="AN33" s="224"/>
      <c r="AO33" s="224"/>
      <c r="AP33" s="224"/>
      <c r="AQ33" s="224"/>
      <c r="AR33" s="224"/>
      <c r="AS33" s="224"/>
      <c r="AT33" s="224"/>
      <c r="AU33" s="224"/>
    </row>
    <row r="34" spans="1:47" ht="24.75" customHeight="1" x14ac:dyDescent="0.3">
      <c r="A34" s="725"/>
      <c r="B34" s="466"/>
      <c r="C34" s="467"/>
      <c r="D34" s="232">
        <f t="shared" ref="D34:AA34" si="6">SUM(D13:D33)</f>
        <v>0</v>
      </c>
      <c r="E34" s="232">
        <f t="shared" si="6"/>
        <v>0</v>
      </c>
      <c r="F34" s="232">
        <f t="shared" si="6"/>
        <v>0</v>
      </c>
      <c r="G34" s="232">
        <f t="shared" si="6"/>
        <v>0</v>
      </c>
      <c r="H34" s="232">
        <f t="shared" si="6"/>
        <v>0</v>
      </c>
      <c r="I34" s="232">
        <f t="shared" si="6"/>
        <v>0</v>
      </c>
      <c r="J34" s="232">
        <f t="shared" si="6"/>
        <v>0</v>
      </c>
      <c r="K34" s="232">
        <f t="shared" si="6"/>
        <v>0</v>
      </c>
      <c r="L34" s="233">
        <f t="shared" si="6"/>
        <v>0</v>
      </c>
      <c r="M34" s="233">
        <f t="shared" si="6"/>
        <v>0</v>
      </c>
      <c r="N34" s="233">
        <f t="shared" si="6"/>
        <v>0</v>
      </c>
      <c r="O34" s="233">
        <f t="shared" si="6"/>
        <v>0</v>
      </c>
      <c r="P34" s="233">
        <f t="shared" si="6"/>
        <v>0</v>
      </c>
      <c r="Q34" s="233">
        <f t="shared" si="6"/>
        <v>0</v>
      </c>
      <c r="R34" s="233">
        <f t="shared" si="6"/>
        <v>0</v>
      </c>
      <c r="S34" s="233">
        <f t="shared" si="6"/>
        <v>0</v>
      </c>
      <c r="T34" s="233">
        <f t="shared" si="6"/>
        <v>0</v>
      </c>
      <c r="U34" s="233">
        <f t="shared" si="6"/>
        <v>0</v>
      </c>
      <c r="V34" s="233">
        <f t="shared" si="6"/>
        <v>0</v>
      </c>
      <c r="W34" s="233">
        <f t="shared" si="6"/>
        <v>0</v>
      </c>
      <c r="X34" s="233">
        <f t="shared" si="6"/>
        <v>0</v>
      </c>
      <c r="Y34" s="233">
        <f t="shared" si="6"/>
        <v>0</v>
      </c>
      <c r="Z34" s="233">
        <f t="shared" si="6"/>
        <v>0</v>
      </c>
      <c r="AA34" s="233">
        <f t="shared" si="6"/>
        <v>0</v>
      </c>
      <c r="AB34" s="224"/>
      <c r="AC34" s="224"/>
      <c r="AD34" s="224"/>
      <c r="AE34" s="224"/>
      <c r="AF34" s="224"/>
      <c r="AG34" s="224"/>
      <c r="AH34" s="224"/>
      <c r="AI34" s="224"/>
      <c r="AJ34" s="224"/>
      <c r="AK34" s="224"/>
      <c r="AL34" s="224"/>
      <c r="AM34" s="224"/>
      <c r="AN34" s="224"/>
      <c r="AO34" s="224"/>
      <c r="AP34" s="224"/>
      <c r="AQ34" s="224"/>
      <c r="AR34" s="224"/>
      <c r="AS34" s="224"/>
      <c r="AT34" s="224"/>
      <c r="AU34" s="224"/>
    </row>
    <row r="35" spans="1:47" ht="24.75" customHeight="1" x14ac:dyDescent="0.3">
      <c r="A35" s="229"/>
      <c r="B35" s="230"/>
      <c r="C35" s="230"/>
      <c r="D35" s="230"/>
      <c r="E35" s="229"/>
      <c r="F35" s="230"/>
      <c r="G35" s="229"/>
      <c r="H35" s="230"/>
      <c r="I35" s="229"/>
      <c r="J35" s="229"/>
      <c r="K35" s="229"/>
      <c r="L35" s="231"/>
      <c r="M35" s="231"/>
      <c r="N35" s="231"/>
      <c r="O35" s="231"/>
      <c r="P35" s="231"/>
      <c r="Q35" s="231"/>
      <c r="R35" s="231"/>
      <c r="S35" s="231"/>
      <c r="T35" s="231"/>
      <c r="U35" s="231"/>
      <c r="V35" s="231"/>
      <c r="W35" s="231"/>
      <c r="X35" s="231"/>
      <c r="Y35" s="231"/>
      <c r="Z35" s="231"/>
      <c r="AA35" s="231"/>
      <c r="AB35" s="217"/>
      <c r="AC35" s="217"/>
      <c r="AD35" s="217"/>
      <c r="AE35" s="217"/>
      <c r="AF35" s="217"/>
      <c r="AG35" s="217"/>
      <c r="AH35" s="217"/>
      <c r="AI35" s="217"/>
      <c r="AJ35" s="217"/>
      <c r="AK35" s="217"/>
      <c r="AL35" s="217"/>
      <c r="AM35" s="217"/>
      <c r="AN35" s="217"/>
      <c r="AO35" s="217"/>
      <c r="AP35" s="217"/>
      <c r="AQ35" s="217"/>
      <c r="AR35" s="217"/>
      <c r="AS35" s="217"/>
      <c r="AT35" s="217"/>
      <c r="AU35" s="217"/>
    </row>
    <row r="36" spans="1:47" ht="24.75" customHeight="1" x14ac:dyDescent="0.3">
      <c r="A36" s="229"/>
      <c r="B36" s="230"/>
      <c r="C36" s="230"/>
      <c r="D36" s="230"/>
      <c r="E36" s="229"/>
      <c r="F36" s="230"/>
      <c r="G36" s="229"/>
      <c r="H36" s="230"/>
      <c r="I36" s="229"/>
      <c r="J36" s="229"/>
      <c r="K36" s="229"/>
      <c r="L36" s="231"/>
      <c r="M36" s="231"/>
      <c r="N36" s="231"/>
      <c r="O36" s="231"/>
      <c r="P36" s="231"/>
      <c r="Q36" s="231"/>
      <c r="R36" s="231"/>
      <c r="S36" s="231"/>
      <c r="T36" s="231"/>
      <c r="U36" s="231"/>
      <c r="V36" s="231"/>
      <c r="W36" s="231"/>
      <c r="X36" s="231"/>
      <c r="Y36" s="231"/>
      <c r="Z36" s="231"/>
      <c r="AA36" s="231"/>
      <c r="AB36" s="217"/>
      <c r="AC36" s="217"/>
      <c r="AD36" s="217"/>
      <c r="AE36" s="217"/>
      <c r="AF36" s="217"/>
      <c r="AG36" s="217"/>
      <c r="AH36" s="217"/>
      <c r="AI36" s="217"/>
      <c r="AJ36" s="217"/>
      <c r="AK36" s="217"/>
      <c r="AL36" s="217"/>
      <c r="AM36" s="217"/>
      <c r="AN36" s="217"/>
      <c r="AO36" s="217"/>
      <c r="AP36" s="217"/>
      <c r="AQ36" s="217"/>
      <c r="AR36" s="217"/>
      <c r="AS36" s="217"/>
      <c r="AT36" s="217"/>
      <c r="AU36" s="217"/>
    </row>
    <row r="37" spans="1:47" ht="24.75" customHeight="1" x14ac:dyDescent="0.3">
      <c r="A37" s="229"/>
      <c r="B37" s="230"/>
      <c r="C37" s="230"/>
      <c r="D37" s="230"/>
      <c r="E37" s="229"/>
      <c r="F37" s="230"/>
      <c r="G37" s="229"/>
      <c r="H37" s="230"/>
      <c r="I37" s="229"/>
      <c r="J37" s="229"/>
      <c r="K37" s="229"/>
      <c r="L37" s="231"/>
      <c r="M37" s="231"/>
      <c r="N37" s="231"/>
      <c r="O37" s="231"/>
      <c r="P37" s="231"/>
      <c r="Q37" s="231"/>
      <c r="R37" s="231"/>
      <c r="S37" s="231"/>
      <c r="T37" s="231"/>
      <c r="U37" s="231"/>
      <c r="V37" s="231"/>
      <c r="W37" s="231"/>
      <c r="X37" s="231"/>
      <c r="Y37" s="231"/>
      <c r="Z37" s="231"/>
      <c r="AA37" s="231"/>
      <c r="AB37" s="217"/>
      <c r="AC37" s="217"/>
      <c r="AD37" s="217"/>
      <c r="AE37" s="217"/>
      <c r="AF37" s="217"/>
      <c r="AG37" s="217"/>
      <c r="AH37" s="217"/>
      <c r="AI37" s="217"/>
      <c r="AJ37" s="217"/>
      <c r="AK37" s="217"/>
      <c r="AL37" s="217"/>
      <c r="AM37" s="217"/>
      <c r="AN37" s="217"/>
      <c r="AO37" s="217"/>
      <c r="AP37" s="217"/>
      <c r="AQ37" s="217"/>
      <c r="AR37" s="217"/>
      <c r="AS37" s="217"/>
      <c r="AT37" s="217"/>
      <c r="AU37" s="217"/>
    </row>
    <row r="38" spans="1:47" ht="24.75" customHeight="1" x14ac:dyDescent="0.3">
      <c r="A38" s="229"/>
      <c r="B38" s="230"/>
      <c r="C38" s="230"/>
      <c r="D38" s="230"/>
      <c r="E38" s="229"/>
      <c r="F38" s="230"/>
      <c r="G38" s="229"/>
      <c r="H38" s="230"/>
      <c r="I38" s="229"/>
      <c r="J38" s="229"/>
      <c r="K38" s="229"/>
      <c r="L38" s="231"/>
      <c r="M38" s="231"/>
      <c r="N38" s="231"/>
      <c r="O38" s="231"/>
      <c r="P38" s="231"/>
      <c r="Q38" s="231"/>
      <c r="R38" s="231"/>
      <c r="S38" s="231"/>
      <c r="T38" s="231"/>
      <c r="U38" s="231"/>
      <c r="V38" s="231"/>
      <c r="W38" s="231"/>
      <c r="X38" s="231"/>
      <c r="Y38" s="231"/>
      <c r="Z38" s="231"/>
      <c r="AA38" s="231"/>
      <c r="AB38" s="217"/>
      <c r="AC38" s="217"/>
      <c r="AD38" s="217"/>
      <c r="AE38" s="217"/>
      <c r="AF38" s="217"/>
      <c r="AG38" s="217"/>
      <c r="AH38" s="217"/>
      <c r="AI38" s="217"/>
      <c r="AJ38" s="217"/>
      <c r="AK38" s="217"/>
      <c r="AL38" s="217"/>
      <c r="AM38" s="217"/>
      <c r="AN38" s="217"/>
      <c r="AO38" s="217"/>
      <c r="AP38" s="217"/>
      <c r="AQ38" s="217"/>
      <c r="AR38" s="217"/>
      <c r="AS38" s="217"/>
      <c r="AT38" s="217"/>
      <c r="AU38" s="217"/>
    </row>
    <row r="39" spans="1:47" ht="24.75" customHeight="1" x14ac:dyDescent="0.3">
      <c r="A39" s="229"/>
      <c r="B39" s="230"/>
      <c r="C39" s="229"/>
      <c r="D39" s="230"/>
      <c r="E39" s="229"/>
      <c r="F39" s="230"/>
      <c r="G39" s="229"/>
      <c r="H39" s="230"/>
      <c r="I39" s="229"/>
      <c r="J39" s="229"/>
      <c r="K39" s="229"/>
      <c r="L39" s="231"/>
      <c r="M39" s="231"/>
      <c r="N39" s="231"/>
      <c r="O39" s="231"/>
      <c r="P39" s="231"/>
      <c r="Q39" s="231"/>
      <c r="R39" s="231"/>
      <c r="S39" s="231"/>
      <c r="T39" s="231"/>
      <c r="U39" s="231"/>
      <c r="V39" s="231"/>
      <c r="W39" s="231"/>
      <c r="X39" s="231"/>
      <c r="Y39" s="231"/>
      <c r="Z39" s="231"/>
      <c r="AA39" s="231"/>
      <c r="AB39" s="217"/>
      <c r="AC39" s="217"/>
      <c r="AD39" s="217"/>
      <c r="AE39" s="217"/>
      <c r="AF39" s="217"/>
      <c r="AG39" s="217"/>
      <c r="AH39" s="217"/>
      <c r="AI39" s="217"/>
      <c r="AJ39" s="217"/>
      <c r="AK39" s="217"/>
      <c r="AL39" s="217"/>
      <c r="AM39" s="217"/>
      <c r="AN39" s="217"/>
      <c r="AO39" s="217"/>
      <c r="AP39" s="217"/>
      <c r="AQ39" s="217"/>
      <c r="AR39" s="217"/>
      <c r="AS39" s="217"/>
      <c r="AT39" s="217"/>
      <c r="AU39" s="217"/>
    </row>
    <row r="40" spans="1:47" ht="24.75" customHeight="1" x14ac:dyDescent="0.3">
      <c r="A40" s="229"/>
      <c r="B40" s="230"/>
      <c r="C40" s="229"/>
      <c r="D40" s="230"/>
      <c r="E40" s="229"/>
      <c r="F40" s="230"/>
      <c r="G40" s="229"/>
      <c r="H40" s="230"/>
      <c r="I40" s="229"/>
      <c r="J40" s="229"/>
      <c r="K40" s="229"/>
      <c r="L40" s="231"/>
      <c r="M40" s="231"/>
      <c r="N40" s="231"/>
      <c r="O40" s="231"/>
      <c r="P40" s="231"/>
      <c r="Q40" s="231"/>
      <c r="R40" s="231"/>
      <c r="S40" s="231"/>
      <c r="T40" s="231"/>
      <c r="U40" s="231"/>
      <c r="V40" s="231"/>
      <c r="W40" s="231"/>
      <c r="X40" s="231"/>
      <c r="Y40" s="231"/>
      <c r="Z40" s="231"/>
      <c r="AA40" s="231"/>
      <c r="AB40" s="217"/>
      <c r="AC40" s="217"/>
      <c r="AD40" s="217"/>
      <c r="AE40" s="217"/>
      <c r="AF40" s="217"/>
      <c r="AG40" s="217"/>
      <c r="AH40" s="217"/>
      <c r="AI40" s="217"/>
      <c r="AJ40" s="217"/>
      <c r="AK40" s="217"/>
      <c r="AL40" s="217"/>
      <c r="AM40" s="217"/>
      <c r="AN40" s="217"/>
      <c r="AO40" s="217"/>
      <c r="AP40" s="217"/>
      <c r="AQ40" s="217"/>
      <c r="AR40" s="217"/>
      <c r="AS40" s="217"/>
      <c r="AT40" s="217"/>
      <c r="AU40" s="217"/>
    </row>
    <row r="41" spans="1:47" ht="24.75" customHeight="1" x14ac:dyDescent="0.3">
      <c r="A41" s="229"/>
      <c r="B41" s="230"/>
      <c r="C41" s="229"/>
      <c r="D41" s="230"/>
      <c r="E41" s="229"/>
      <c r="F41" s="230"/>
      <c r="G41" s="229"/>
      <c r="H41" s="230"/>
      <c r="I41" s="229"/>
      <c r="J41" s="229"/>
      <c r="K41" s="229"/>
      <c r="L41" s="231"/>
      <c r="M41" s="231"/>
      <c r="N41" s="231"/>
      <c r="O41" s="231"/>
      <c r="P41" s="231"/>
      <c r="Q41" s="231"/>
      <c r="R41" s="231"/>
      <c r="S41" s="231"/>
      <c r="T41" s="231"/>
      <c r="U41" s="231"/>
      <c r="V41" s="231"/>
      <c r="W41" s="231"/>
      <c r="X41" s="231"/>
      <c r="Y41" s="231"/>
      <c r="Z41" s="231"/>
      <c r="AA41" s="231"/>
      <c r="AB41" s="217"/>
      <c r="AC41" s="217"/>
      <c r="AD41" s="217"/>
      <c r="AE41" s="217"/>
      <c r="AF41" s="217"/>
      <c r="AG41" s="217"/>
      <c r="AH41" s="217"/>
      <c r="AI41" s="217"/>
      <c r="AJ41" s="217"/>
      <c r="AK41" s="217"/>
      <c r="AL41" s="217"/>
      <c r="AM41" s="217"/>
      <c r="AN41" s="217"/>
      <c r="AO41" s="217"/>
      <c r="AP41" s="217"/>
      <c r="AQ41" s="217"/>
      <c r="AR41" s="217"/>
      <c r="AS41" s="217"/>
      <c r="AT41" s="217"/>
      <c r="AU41" s="217"/>
    </row>
    <row r="42" spans="1:47" ht="24.75" customHeight="1" x14ac:dyDescent="0.3">
      <c r="A42" s="229"/>
      <c r="B42" s="230"/>
      <c r="C42" s="229"/>
      <c r="D42" s="230"/>
      <c r="E42" s="229"/>
      <c r="F42" s="230"/>
      <c r="G42" s="229"/>
      <c r="H42" s="230"/>
      <c r="I42" s="229"/>
      <c r="J42" s="229"/>
      <c r="K42" s="229"/>
      <c r="L42" s="231"/>
      <c r="M42" s="231"/>
      <c r="N42" s="231"/>
      <c r="O42" s="231"/>
      <c r="P42" s="231"/>
      <c r="Q42" s="231"/>
      <c r="R42" s="231"/>
      <c r="S42" s="231"/>
      <c r="T42" s="231"/>
      <c r="U42" s="231"/>
      <c r="V42" s="231"/>
      <c r="W42" s="231"/>
      <c r="X42" s="231"/>
      <c r="Y42" s="231"/>
      <c r="Z42" s="231"/>
      <c r="AA42" s="231"/>
      <c r="AB42" s="217"/>
      <c r="AC42" s="217"/>
      <c r="AD42" s="217"/>
      <c r="AE42" s="217"/>
      <c r="AF42" s="217"/>
      <c r="AG42" s="217"/>
      <c r="AH42" s="217"/>
      <c r="AI42" s="217"/>
      <c r="AJ42" s="217"/>
      <c r="AK42" s="217"/>
      <c r="AL42" s="217"/>
      <c r="AM42" s="217"/>
      <c r="AN42" s="217"/>
      <c r="AO42" s="217"/>
      <c r="AP42" s="217"/>
      <c r="AQ42" s="217"/>
      <c r="AR42" s="217"/>
      <c r="AS42" s="217"/>
      <c r="AT42" s="217"/>
      <c r="AU42" s="217"/>
    </row>
    <row r="43" spans="1:47" ht="24.75" customHeight="1" x14ac:dyDescent="0.3">
      <c r="A43" s="229"/>
      <c r="B43" s="230"/>
      <c r="C43" s="229"/>
      <c r="D43" s="230"/>
      <c r="E43" s="229"/>
      <c r="F43" s="230"/>
      <c r="G43" s="229"/>
      <c r="H43" s="230"/>
      <c r="I43" s="229"/>
      <c r="J43" s="229"/>
      <c r="K43" s="229"/>
      <c r="L43" s="231"/>
      <c r="M43" s="231"/>
      <c r="N43" s="231"/>
      <c r="O43" s="231"/>
      <c r="P43" s="231"/>
      <c r="Q43" s="231"/>
      <c r="R43" s="231"/>
      <c r="S43" s="231"/>
      <c r="T43" s="231"/>
      <c r="U43" s="231"/>
      <c r="V43" s="231"/>
      <c r="W43" s="231"/>
      <c r="X43" s="231"/>
      <c r="Y43" s="231"/>
      <c r="Z43" s="231"/>
      <c r="AA43" s="231"/>
      <c r="AB43" s="217"/>
      <c r="AC43" s="217"/>
      <c r="AD43" s="217"/>
      <c r="AE43" s="217"/>
      <c r="AF43" s="217"/>
      <c r="AG43" s="217"/>
      <c r="AH43" s="217"/>
      <c r="AI43" s="217"/>
      <c r="AJ43" s="217"/>
      <c r="AK43" s="217"/>
      <c r="AL43" s="217"/>
      <c r="AM43" s="217"/>
      <c r="AN43" s="217"/>
      <c r="AO43" s="217"/>
      <c r="AP43" s="217"/>
      <c r="AQ43" s="217"/>
      <c r="AR43" s="217"/>
      <c r="AS43" s="217"/>
      <c r="AT43" s="217"/>
      <c r="AU43" s="217"/>
    </row>
    <row r="44" spans="1:47" ht="24.75" customHeight="1" x14ac:dyDescent="0.3">
      <c r="A44" s="229"/>
      <c r="B44" s="230"/>
      <c r="C44" s="229"/>
      <c r="D44" s="230"/>
      <c r="E44" s="229"/>
      <c r="F44" s="230"/>
      <c r="G44" s="229"/>
      <c r="H44" s="230"/>
      <c r="I44" s="229"/>
      <c r="J44" s="229"/>
      <c r="K44" s="229"/>
      <c r="L44" s="231"/>
      <c r="M44" s="231"/>
      <c r="N44" s="231"/>
      <c r="O44" s="231"/>
      <c r="P44" s="231"/>
      <c r="Q44" s="231"/>
      <c r="R44" s="231"/>
      <c r="S44" s="231"/>
      <c r="T44" s="231"/>
      <c r="U44" s="231"/>
      <c r="V44" s="231"/>
      <c r="W44" s="231"/>
      <c r="X44" s="231"/>
      <c r="Y44" s="231"/>
      <c r="Z44" s="231"/>
      <c r="AA44" s="231"/>
      <c r="AB44" s="217"/>
      <c r="AC44" s="217"/>
      <c r="AD44" s="217"/>
      <c r="AE44" s="217"/>
      <c r="AF44" s="217"/>
      <c r="AG44" s="217"/>
      <c r="AH44" s="217"/>
      <c r="AI44" s="217"/>
      <c r="AJ44" s="217"/>
      <c r="AK44" s="217"/>
      <c r="AL44" s="217"/>
      <c r="AM44" s="217"/>
      <c r="AN44" s="217"/>
      <c r="AO44" s="217"/>
      <c r="AP44" s="217"/>
      <c r="AQ44" s="217"/>
      <c r="AR44" s="217"/>
      <c r="AS44" s="217"/>
      <c r="AT44" s="217"/>
      <c r="AU44" s="217"/>
    </row>
    <row r="45" spans="1:47" ht="24.75" customHeight="1" x14ac:dyDescent="0.3">
      <c r="A45" s="229"/>
      <c r="B45" s="230"/>
      <c r="C45" s="229"/>
      <c r="D45" s="230"/>
      <c r="E45" s="229"/>
      <c r="F45" s="230"/>
      <c r="G45" s="229"/>
      <c r="H45" s="230"/>
      <c r="I45" s="229"/>
      <c r="J45" s="229"/>
      <c r="K45" s="229"/>
      <c r="L45" s="231"/>
      <c r="M45" s="231"/>
      <c r="N45" s="231"/>
      <c r="O45" s="231"/>
      <c r="P45" s="231"/>
      <c r="Q45" s="231"/>
      <c r="R45" s="231"/>
      <c r="S45" s="231"/>
      <c r="T45" s="231"/>
      <c r="U45" s="231"/>
      <c r="V45" s="231"/>
      <c r="W45" s="231"/>
      <c r="X45" s="231"/>
      <c r="Y45" s="231"/>
      <c r="Z45" s="231"/>
      <c r="AA45" s="231"/>
      <c r="AB45" s="217"/>
      <c r="AC45" s="217"/>
      <c r="AD45" s="217"/>
      <c r="AE45" s="217"/>
      <c r="AF45" s="217"/>
      <c r="AG45" s="217"/>
      <c r="AH45" s="217"/>
      <c r="AI45" s="217"/>
      <c r="AJ45" s="217"/>
      <c r="AK45" s="217"/>
      <c r="AL45" s="217"/>
      <c r="AM45" s="217"/>
      <c r="AN45" s="217"/>
      <c r="AO45" s="217"/>
      <c r="AP45" s="217"/>
      <c r="AQ45" s="217"/>
      <c r="AR45" s="217"/>
      <c r="AS45" s="217"/>
      <c r="AT45" s="217"/>
      <c r="AU45" s="217"/>
    </row>
    <row r="46" spans="1:47" ht="24.75" customHeight="1" x14ac:dyDescent="0.3">
      <c r="A46" s="229"/>
      <c r="B46" s="230"/>
      <c r="C46" s="229"/>
      <c r="D46" s="230"/>
      <c r="E46" s="229"/>
      <c r="F46" s="230"/>
      <c r="G46" s="229"/>
      <c r="H46" s="230"/>
      <c r="I46" s="229"/>
      <c r="J46" s="229"/>
      <c r="K46" s="229"/>
      <c r="L46" s="231"/>
      <c r="M46" s="231"/>
      <c r="N46" s="231"/>
      <c r="O46" s="231"/>
      <c r="P46" s="231"/>
      <c r="Q46" s="231"/>
      <c r="R46" s="231"/>
      <c r="S46" s="231"/>
      <c r="T46" s="231"/>
      <c r="U46" s="231"/>
      <c r="V46" s="231"/>
      <c r="W46" s="231"/>
      <c r="X46" s="231"/>
      <c r="Y46" s="231"/>
      <c r="Z46" s="231"/>
      <c r="AA46" s="231"/>
      <c r="AB46" s="217"/>
      <c r="AC46" s="217"/>
      <c r="AD46" s="217"/>
      <c r="AE46" s="217"/>
      <c r="AF46" s="217"/>
      <c r="AG46" s="217"/>
      <c r="AH46" s="217"/>
      <c r="AI46" s="217"/>
      <c r="AJ46" s="217"/>
      <c r="AK46" s="217"/>
      <c r="AL46" s="217"/>
      <c r="AM46" s="217"/>
      <c r="AN46" s="217"/>
      <c r="AO46" s="217"/>
      <c r="AP46" s="217"/>
      <c r="AQ46" s="217"/>
      <c r="AR46" s="217"/>
      <c r="AS46" s="217"/>
      <c r="AT46" s="217"/>
      <c r="AU46" s="217"/>
    </row>
    <row r="47" spans="1:47" ht="24.75" customHeight="1" x14ac:dyDescent="0.3">
      <c r="A47" s="229"/>
      <c r="B47" s="230"/>
      <c r="C47" s="229"/>
      <c r="D47" s="230"/>
      <c r="E47" s="229"/>
      <c r="F47" s="230"/>
      <c r="G47" s="229"/>
      <c r="H47" s="230"/>
      <c r="I47" s="229"/>
      <c r="J47" s="229"/>
      <c r="K47" s="229"/>
      <c r="L47" s="231"/>
      <c r="M47" s="231"/>
      <c r="N47" s="231"/>
      <c r="O47" s="231"/>
      <c r="P47" s="231"/>
      <c r="Q47" s="231"/>
      <c r="R47" s="231"/>
      <c r="S47" s="231"/>
      <c r="T47" s="231"/>
      <c r="U47" s="231"/>
      <c r="V47" s="231"/>
      <c r="W47" s="231"/>
      <c r="X47" s="231"/>
      <c r="Y47" s="231"/>
      <c r="Z47" s="231"/>
      <c r="AA47" s="231"/>
      <c r="AB47" s="217"/>
      <c r="AC47" s="217"/>
      <c r="AD47" s="217"/>
      <c r="AE47" s="217"/>
      <c r="AF47" s="217"/>
      <c r="AG47" s="217"/>
      <c r="AH47" s="217"/>
      <c r="AI47" s="217"/>
      <c r="AJ47" s="217"/>
      <c r="AK47" s="217"/>
      <c r="AL47" s="217"/>
      <c r="AM47" s="217"/>
      <c r="AN47" s="217"/>
      <c r="AO47" s="217"/>
      <c r="AP47" s="217"/>
      <c r="AQ47" s="217"/>
      <c r="AR47" s="217"/>
      <c r="AS47" s="217"/>
      <c r="AT47" s="217"/>
      <c r="AU47" s="217"/>
    </row>
    <row r="48" spans="1:47" ht="24.75" customHeight="1" x14ac:dyDescent="0.3">
      <c r="A48" s="229"/>
      <c r="B48" s="230"/>
      <c r="C48" s="229"/>
      <c r="D48" s="230"/>
      <c r="E48" s="229"/>
      <c r="F48" s="230"/>
      <c r="G48" s="229"/>
      <c r="H48" s="230"/>
      <c r="I48" s="229"/>
      <c r="J48" s="229"/>
      <c r="K48" s="229"/>
      <c r="L48" s="231"/>
      <c r="M48" s="231"/>
      <c r="N48" s="231"/>
      <c r="O48" s="231"/>
      <c r="P48" s="231"/>
      <c r="Q48" s="231"/>
      <c r="R48" s="231"/>
      <c r="S48" s="231"/>
      <c r="T48" s="231"/>
      <c r="U48" s="231"/>
      <c r="V48" s="231"/>
      <c r="W48" s="231"/>
      <c r="X48" s="231"/>
      <c r="Y48" s="231"/>
      <c r="Z48" s="231"/>
      <c r="AA48" s="231"/>
      <c r="AB48" s="217"/>
      <c r="AC48" s="217"/>
      <c r="AD48" s="217"/>
      <c r="AE48" s="217"/>
      <c r="AF48" s="217"/>
      <c r="AG48" s="217"/>
      <c r="AH48" s="217"/>
      <c r="AI48" s="217"/>
      <c r="AJ48" s="217"/>
      <c r="AK48" s="217"/>
      <c r="AL48" s="217"/>
      <c r="AM48" s="217"/>
      <c r="AN48" s="217"/>
      <c r="AO48" s="217"/>
      <c r="AP48" s="217"/>
      <c r="AQ48" s="217"/>
      <c r="AR48" s="217"/>
      <c r="AS48" s="217"/>
      <c r="AT48" s="217"/>
      <c r="AU48" s="217"/>
    </row>
    <row r="49" spans="1:47" ht="24.75" customHeight="1" x14ac:dyDescent="0.3">
      <c r="A49" s="229"/>
      <c r="B49" s="230"/>
      <c r="C49" s="229"/>
      <c r="D49" s="230"/>
      <c r="E49" s="229"/>
      <c r="F49" s="230"/>
      <c r="G49" s="229"/>
      <c r="H49" s="230"/>
      <c r="I49" s="229"/>
      <c r="J49" s="229"/>
      <c r="K49" s="229"/>
      <c r="L49" s="231"/>
      <c r="M49" s="231"/>
      <c r="N49" s="231"/>
      <c r="O49" s="231"/>
      <c r="P49" s="231"/>
      <c r="Q49" s="231"/>
      <c r="R49" s="231"/>
      <c r="S49" s="231"/>
      <c r="T49" s="231"/>
      <c r="U49" s="231"/>
      <c r="V49" s="231"/>
      <c r="W49" s="231"/>
      <c r="X49" s="231"/>
      <c r="Y49" s="231"/>
      <c r="Z49" s="231"/>
      <c r="AA49" s="231"/>
      <c r="AB49" s="217"/>
      <c r="AC49" s="217"/>
      <c r="AD49" s="217"/>
      <c r="AE49" s="217"/>
      <c r="AF49" s="217"/>
      <c r="AG49" s="217"/>
      <c r="AH49" s="217"/>
      <c r="AI49" s="217"/>
      <c r="AJ49" s="217"/>
      <c r="AK49" s="217"/>
      <c r="AL49" s="217"/>
      <c r="AM49" s="217"/>
      <c r="AN49" s="217"/>
      <c r="AO49" s="217"/>
      <c r="AP49" s="217"/>
      <c r="AQ49" s="217"/>
      <c r="AR49" s="217"/>
      <c r="AS49" s="217"/>
      <c r="AT49" s="217"/>
      <c r="AU49" s="217"/>
    </row>
    <row r="50" spans="1:47" ht="24.75" customHeight="1" x14ac:dyDescent="0.3">
      <c r="A50" s="229"/>
      <c r="B50" s="230"/>
      <c r="C50" s="229"/>
      <c r="D50" s="230"/>
      <c r="E50" s="229"/>
      <c r="F50" s="230"/>
      <c r="G50" s="229"/>
      <c r="H50" s="230"/>
      <c r="I50" s="229"/>
      <c r="J50" s="229"/>
      <c r="K50" s="229"/>
      <c r="L50" s="231"/>
      <c r="M50" s="231"/>
      <c r="N50" s="231"/>
      <c r="O50" s="231"/>
      <c r="P50" s="231"/>
      <c r="Q50" s="231"/>
      <c r="R50" s="231"/>
      <c r="S50" s="231"/>
      <c r="T50" s="231"/>
      <c r="U50" s="231"/>
      <c r="V50" s="231"/>
      <c r="W50" s="231"/>
      <c r="X50" s="231"/>
      <c r="Y50" s="231"/>
      <c r="Z50" s="231"/>
      <c r="AA50" s="231"/>
      <c r="AB50" s="217"/>
      <c r="AC50" s="217"/>
      <c r="AD50" s="217"/>
      <c r="AE50" s="217"/>
      <c r="AF50" s="217"/>
      <c r="AG50" s="217"/>
      <c r="AH50" s="217"/>
      <c r="AI50" s="217"/>
      <c r="AJ50" s="217"/>
      <c r="AK50" s="217"/>
      <c r="AL50" s="217"/>
      <c r="AM50" s="217"/>
      <c r="AN50" s="217"/>
      <c r="AO50" s="217"/>
      <c r="AP50" s="217"/>
      <c r="AQ50" s="217"/>
      <c r="AR50" s="217"/>
      <c r="AS50" s="217"/>
      <c r="AT50" s="217"/>
      <c r="AU50" s="217"/>
    </row>
    <row r="51" spans="1:47" ht="24.75" customHeight="1" x14ac:dyDescent="0.3">
      <c r="A51" s="229"/>
      <c r="B51" s="230"/>
      <c r="C51" s="229"/>
      <c r="D51" s="230"/>
      <c r="E51" s="229"/>
      <c r="F51" s="230"/>
      <c r="G51" s="229"/>
      <c r="H51" s="230"/>
      <c r="I51" s="229"/>
      <c r="J51" s="229"/>
      <c r="K51" s="229"/>
      <c r="L51" s="231"/>
      <c r="M51" s="231"/>
      <c r="N51" s="231"/>
      <c r="O51" s="231"/>
      <c r="P51" s="231"/>
      <c r="Q51" s="231"/>
      <c r="R51" s="231"/>
      <c r="S51" s="231"/>
      <c r="T51" s="231"/>
      <c r="U51" s="231"/>
      <c r="V51" s="231"/>
      <c r="W51" s="231"/>
      <c r="X51" s="231"/>
      <c r="Y51" s="231"/>
      <c r="Z51" s="231"/>
      <c r="AA51" s="231"/>
      <c r="AB51" s="217"/>
      <c r="AC51" s="217"/>
      <c r="AD51" s="217"/>
      <c r="AE51" s="217"/>
      <c r="AF51" s="217"/>
      <c r="AG51" s="217"/>
      <c r="AH51" s="217"/>
      <c r="AI51" s="217"/>
      <c r="AJ51" s="217"/>
      <c r="AK51" s="217"/>
      <c r="AL51" s="217"/>
      <c r="AM51" s="217"/>
      <c r="AN51" s="217"/>
      <c r="AO51" s="217"/>
      <c r="AP51" s="217"/>
      <c r="AQ51" s="217"/>
      <c r="AR51" s="217"/>
      <c r="AS51" s="217"/>
      <c r="AT51" s="217"/>
      <c r="AU51" s="217"/>
    </row>
    <row r="52" spans="1:47" ht="24.75" customHeight="1" x14ac:dyDescent="0.3">
      <c r="A52" s="229"/>
      <c r="B52" s="230"/>
      <c r="C52" s="229"/>
      <c r="D52" s="230"/>
      <c r="E52" s="229"/>
      <c r="F52" s="230"/>
      <c r="G52" s="229"/>
      <c r="H52" s="230"/>
      <c r="I52" s="229"/>
      <c r="J52" s="229"/>
      <c r="K52" s="229"/>
      <c r="L52" s="231"/>
      <c r="M52" s="231"/>
      <c r="N52" s="231"/>
      <c r="O52" s="231"/>
      <c r="P52" s="231"/>
      <c r="Q52" s="231"/>
      <c r="R52" s="231"/>
      <c r="S52" s="231"/>
      <c r="T52" s="231"/>
      <c r="U52" s="231"/>
      <c r="V52" s="231"/>
      <c r="W52" s="231"/>
      <c r="X52" s="231"/>
      <c r="Y52" s="231"/>
      <c r="Z52" s="231"/>
      <c r="AA52" s="231"/>
      <c r="AB52" s="217"/>
      <c r="AC52" s="217"/>
      <c r="AD52" s="217"/>
      <c r="AE52" s="217"/>
      <c r="AF52" s="217"/>
      <c r="AG52" s="217"/>
      <c r="AH52" s="217"/>
      <c r="AI52" s="217"/>
      <c r="AJ52" s="217"/>
      <c r="AK52" s="217"/>
      <c r="AL52" s="217"/>
      <c r="AM52" s="217"/>
      <c r="AN52" s="217"/>
      <c r="AO52" s="217"/>
      <c r="AP52" s="217"/>
      <c r="AQ52" s="217"/>
      <c r="AR52" s="217"/>
      <c r="AS52" s="217"/>
      <c r="AT52" s="217"/>
      <c r="AU52" s="217"/>
    </row>
    <row r="53" spans="1:47" ht="24.75" customHeight="1" x14ac:dyDescent="0.3">
      <c r="A53" s="229"/>
      <c r="B53" s="230"/>
      <c r="C53" s="229"/>
      <c r="D53" s="230"/>
      <c r="E53" s="229"/>
      <c r="F53" s="230"/>
      <c r="G53" s="229"/>
      <c r="H53" s="230"/>
      <c r="I53" s="229"/>
      <c r="J53" s="229"/>
      <c r="K53" s="229"/>
      <c r="L53" s="231"/>
      <c r="M53" s="231"/>
      <c r="N53" s="231"/>
      <c r="O53" s="231"/>
      <c r="P53" s="231"/>
      <c r="Q53" s="231"/>
      <c r="R53" s="231"/>
      <c r="S53" s="231"/>
      <c r="T53" s="231"/>
      <c r="U53" s="231"/>
      <c r="V53" s="231"/>
      <c r="W53" s="231"/>
      <c r="X53" s="231"/>
      <c r="Y53" s="231"/>
      <c r="Z53" s="231"/>
      <c r="AA53" s="231"/>
      <c r="AB53" s="217"/>
      <c r="AC53" s="217"/>
      <c r="AD53" s="217"/>
      <c r="AE53" s="217"/>
      <c r="AF53" s="217"/>
      <c r="AG53" s="217"/>
      <c r="AH53" s="217"/>
      <c r="AI53" s="217"/>
      <c r="AJ53" s="217"/>
      <c r="AK53" s="217"/>
      <c r="AL53" s="217"/>
      <c r="AM53" s="217"/>
      <c r="AN53" s="217"/>
      <c r="AO53" s="217"/>
      <c r="AP53" s="217"/>
      <c r="AQ53" s="217"/>
      <c r="AR53" s="217"/>
      <c r="AS53" s="217"/>
      <c r="AT53" s="217"/>
      <c r="AU53" s="217"/>
    </row>
    <row r="54" spans="1:47" ht="24.75" customHeight="1" x14ac:dyDescent="0.3">
      <c r="A54" s="229"/>
      <c r="B54" s="230"/>
      <c r="C54" s="229"/>
      <c r="D54" s="230"/>
      <c r="E54" s="229"/>
      <c r="F54" s="230"/>
      <c r="G54" s="229"/>
      <c r="H54" s="230"/>
      <c r="I54" s="229"/>
      <c r="J54" s="229"/>
      <c r="K54" s="229"/>
      <c r="L54" s="231"/>
      <c r="M54" s="231"/>
      <c r="N54" s="231"/>
      <c r="O54" s="231"/>
      <c r="P54" s="231"/>
      <c r="Q54" s="231"/>
      <c r="R54" s="231"/>
      <c r="S54" s="231"/>
      <c r="T54" s="231"/>
      <c r="U54" s="231"/>
      <c r="V54" s="231"/>
      <c r="W54" s="231"/>
      <c r="X54" s="231"/>
      <c r="Y54" s="231"/>
      <c r="Z54" s="231"/>
      <c r="AA54" s="231"/>
      <c r="AB54" s="217"/>
      <c r="AC54" s="217"/>
      <c r="AD54" s="217"/>
      <c r="AE54" s="217"/>
      <c r="AF54" s="217"/>
      <c r="AG54" s="217"/>
      <c r="AH54" s="217"/>
      <c r="AI54" s="217"/>
      <c r="AJ54" s="217"/>
      <c r="AK54" s="217"/>
      <c r="AL54" s="217"/>
      <c r="AM54" s="217"/>
      <c r="AN54" s="217"/>
      <c r="AO54" s="217"/>
      <c r="AP54" s="217"/>
      <c r="AQ54" s="217"/>
      <c r="AR54" s="217"/>
      <c r="AS54" s="217"/>
      <c r="AT54" s="217"/>
      <c r="AU54" s="217"/>
    </row>
    <row r="55" spans="1:47" ht="24.75" customHeight="1" x14ac:dyDescent="0.3">
      <c r="A55" s="229"/>
      <c r="B55" s="230"/>
      <c r="C55" s="229"/>
      <c r="D55" s="230"/>
      <c r="E55" s="229"/>
      <c r="F55" s="230"/>
      <c r="G55" s="229"/>
      <c r="H55" s="230"/>
      <c r="I55" s="229"/>
      <c r="J55" s="229"/>
      <c r="K55" s="229"/>
      <c r="L55" s="231"/>
      <c r="M55" s="231"/>
      <c r="N55" s="231"/>
      <c r="O55" s="231"/>
      <c r="P55" s="231"/>
      <c r="Q55" s="231"/>
      <c r="R55" s="231"/>
      <c r="S55" s="231"/>
      <c r="T55" s="231"/>
      <c r="U55" s="231"/>
      <c r="V55" s="231"/>
      <c r="W55" s="231"/>
      <c r="X55" s="231"/>
      <c r="Y55" s="231"/>
      <c r="Z55" s="231"/>
      <c r="AA55" s="231"/>
      <c r="AB55" s="217"/>
      <c r="AC55" s="217"/>
      <c r="AD55" s="217"/>
      <c r="AE55" s="217"/>
      <c r="AF55" s="217"/>
      <c r="AG55" s="217"/>
      <c r="AH55" s="217"/>
      <c r="AI55" s="217"/>
      <c r="AJ55" s="217"/>
      <c r="AK55" s="217"/>
      <c r="AL55" s="217"/>
      <c r="AM55" s="217"/>
      <c r="AN55" s="217"/>
      <c r="AO55" s="217"/>
      <c r="AP55" s="217"/>
      <c r="AQ55" s="217"/>
      <c r="AR55" s="217"/>
      <c r="AS55" s="217"/>
      <c r="AT55" s="217"/>
      <c r="AU55" s="217"/>
    </row>
    <row r="56" spans="1:47" ht="24.75" customHeight="1" x14ac:dyDescent="0.3">
      <c r="A56" s="229"/>
      <c r="B56" s="230"/>
      <c r="C56" s="229"/>
      <c r="D56" s="230"/>
      <c r="E56" s="229"/>
      <c r="F56" s="230"/>
      <c r="G56" s="229"/>
      <c r="H56" s="230"/>
      <c r="I56" s="229"/>
      <c r="J56" s="229"/>
      <c r="K56" s="229"/>
      <c r="L56" s="231"/>
      <c r="M56" s="231"/>
      <c r="N56" s="231"/>
      <c r="O56" s="231"/>
      <c r="P56" s="231"/>
      <c r="Q56" s="231"/>
      <c r="R56" s="231"/>
      <c r="S56" s="231"/>
      <c r="T56" s="231"/>
      <c r="U56" s="231"/>
      <c r="V56" s="231"/>
      <c r="W56" s="231"/>
      <c r="X56" s="231"/>
      <c r="Y56" s="231"/>
      <c r="Z56" s="231"/>
      <c r="AA56" s="231"/>
      <c r="AB56" s="217"/>
      <c r="AC56" s="217"/>
      <c r="AD56" s="217"/>
      <c r="AE56" s="217"/>
      <c r="AF56" s="217"/>
      <c r="AG56" s="217"/>
      <c r="AH56" s="217"/>
      <c r="AI56" s="217"/>
      <c r="AJ56" s="217"/>
      <c r="AK56" s="217"/>
      <c r="AL56" s="217"/>
      <c r="AM56" s="217"/>
      <c r="AN56" s="217"/>
      <c r="AO56" s="217"/>
      <c r="AP56" s="217"/>
      <c r="AQ56" s="217"/>
      <c r="AR56" s="217"/>
      <c r="AS56" s="217"/>
      <c r="AT56" s="217"/>
      <c r="AU56" s="217"/>
    </row>
    <row r="57" spans="1:47" ht="24.75" customHeight="1" x14ac:dyDescent="0.3">
      <c r="A57" s="229"/>
      <c r="B57" s="230"/>
      <c r="C57" s="229"/>
      <c r="D57" s="230"/>
      <c r="E57" s="229"/>
      <c r="F57" s="230"/>
      <c r="G57" s="229"/>
      <c r="H57" s="230"/>
      <c r="I57" s="229"/>
      <c r="J57" s="229"/>
      <c r="K57" s="229"/>
      <c r="L57" s="231"/>
      <c r="M57" s="231"/>
      <c r="N57" s="231"/>
      <c r="O57" s="231"/>
      <c r="P57" s="231"/>
      <c r="Q57" s="231"/>
      <c r="R57" s="231"/>
      <c r="S57" s="231"/>
      <c r="T57" s="231"/>
      <c r="U57" s="231"/>
      <c r="V57" s="231"/>
      <c r="W57" s="231"/>
      <c r="X57" s="231"/>
      <c r="Y57" s="231"/>
      <c r="Z57" s="231"/>
      <c r="AA57" s="231"/>
      <c r="AB57" s="217"/>
      <c r="AC57" s="217"/>
      <c r="AD57" s="217"/>
      <c r="AE57" s="217"/>
      <c r="AF57" s="217"/>
      <c r="AG57" s="217"/>
      <c r="AH57" s="217"/>
      <c r="AI57" s="217"/>
      <c r="AJ57" s="217"/>
      <c r="AK57" s="217"/>
      <c r="AL57" s="217"/>
      <c r="AM57" s="217"/>
      <c r="AN57" s="217"/>
      <c r="AO57" s="217"/>
      <c r="AP57" s="217"/>
      <c r="AQ57" s="217"/>
      <c r="AR57" s="217"/>
      <c r="AS57" s="217"/>
      <c r="AT57" s="217"/>
      <c r="AU57" s="217"/>
    </row>
    <row r="58" spans="1:47" ht="14.25" customHeight="1" x14ac:dyDescent="0.3">
      <c r="A58" s="217"/>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7"/>
      <c r="AP58" s="217"/>
      <c r="AQ58" s="217"/>
      <c r="AR58" s="217"/>
      <c r="AS58" s="217"/>
      <c r="AT58" s="217"/>
      <c r="AU58" s="217"/>
    </row>
    <row r="59" spans="1:47" ht="14.25" customHeight="1" x14ac:dyDescent="0.3">
      <c r="A59" s="217"/>
      <c r="B59" s="217"/>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c r="AQ59" s="217"/>
      <c r="AR59" s="217"/>
      <c r="AS59" s="217"/>
      <c r="AT59" s="217"/>
      <c r="AU59" s="217"/>
    </row>
    <row r="60" spans="1:47" ht="14.25" customHeight="1" x14ac:dyDescent="0.3">
      <c r="A60" s="217"/>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217"/>
      <c r="AP60" s="217"/>
      <c r="AQ60" s="217"/>
      <c r="AR60" s="217"/>
      <c r="AS60" s="217"/>
      <c r="AT60" s="217"/>
      <c r="AU60" s="217"/>
    </row>
    <row r="61" spans="1:47" ht="14.25" customHeight="1" x14ac:dyDescent="0.3">
      <c r="A61" s="217"/>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c r="AO61" s="217"/>
      <c r="AP61" s="217"/>
      <c r="AQ61" s="217"/>
      <c r="AR61" s="217"/>
      <c r="AS61" s="217"/>
      <c r="AT61" s="217"/>
      <c r="AU61" s="217"/>
    </row>
    <row r="62" spans="1:47" ht="14.25" customHeight="1" x14ac:dyDescent="0.3">
      <c r="A62" s="217"/>
      <c r="B62" s="217"/>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c r="AC62" s="217"/>
      <c r="AD62" s="217"/>
      <c r="AE62" s="217"/>
      <c r="AF62" s="217"/>
      <c r="AG62" s="217"/>
      <c r="AH62" s="217"/>
      <c r="AI62" s="217"/>
      <c r="AJ62" s="217"/>
      <c r="AK62" s="217"/>
      <c r="AL62" s="217"/>
      <c r="AM62" s="217"/>
      <c r="AN62" s="217"/>
      <c r="AO62" s="217"/>
      <c r="AP62" s="217"/>
      <c r="AQ62" s="217"/>
      <c r="AR62" s="217"/>
      <c r="AS62" s="217"/>
      <c r="AT62" s="217"/>
      <c r="AU62" s="217"/>
    </row>
    <row r="63" spans="1:47" ht="14.25" customHeight="1" x14ac:dyDescent="0.3">
      <c r="A63" s="217"/>
      <c r="B63" s="217"/>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c r="AC63" s="217"/>
      <c r="AD63" s="217"/>
      <c r="AE63" s="217"/>
      <c r="AF63" s="217"/>
      <c r="AG63" s="217"/>
      <c r="AH63" s="217"/>
      <c r="AI63" s="217"/>
      <c r="AJ63" s="217"/>
      <c r="AK63" s="217"/>
      <c r="AL63" s="217"/>
      <c r="AM63" s="217"/>
      <c r="AN63" s="217"/>
      <c r="AO63" s="217"/>
      <c r="AP63" s="217"/>
      <c r="AQ63" s="217"/>
      <c r="AR63" s="217"/>
      <c r="AS63" s="217"/>
      <c r="AT63" s="217"/>
      <c r="AU63" s="217"/>
    </row>
    <row r="64" spans="1:47" ht="14.25" customHeight="1" x14ac:dyDescent="0.3">
      <c r="A64" s="217"/>
      <c r="B64" s="217"/>
      <c r="C64" s="217"/>
      <c r="D64" s="217"/>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c r="AC64" s="217"/>
      <c r="AD64" s="217"/>
      <c r="AE64" s="217"/>
      <c r="AF64" s="217"/>
      <c r="AG64" s="217"/>
      <c r="AH64" s="217"/>
      <c r="AI64" s="217"/>
      <c r="AJ64" s="217"/>
      <c r="AK64" s="217"/>
      <c r="AL64" s="217"/>
      <c r="AM64" s="217"/>
      <c r="AN64" s="217"/>
      <c r="AO64" s="217"/>
      <c r="AP64" s="217"/>
      <c r="AQ64" s="217"/>
      <c r="AR64" s="217"/>
      <c r="AS64" s="217"/>
      <c r="AT64" s="217"/>
      <c r="AU64" s="217"/>
    </row>
    <row r="65" spans="1:47" ht="14.25" customHeight="1" x14ac:dyDescent="0.3">
      <c r="A65" s="217"/>
      <c r="B65" s="217"/>
      <c r="C65" s="217"/>
      <c r="D65" s="217"/>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7"/>
      <c r="AL65" s="217"/>
      <c r="AM65" s="217"/>
      <c r="AN65" s="217"/>
      <c r="AO65" s="217"/>
      <c r="AP65" s="217"/>
      <c r="AQ65" s="217"/>
      <c r="AR65" s="217"/>
      <c r="AS65" s="217"/>
      <c r="AT65" s="217"/>
      <c r="AU65" s="217"/>
    </row>
    <row r="66" spans="1:47" ht="14.25" customHeight="1" x14ac:dyDescent="0.3">
      <c r="A66" s="217"/>
      <c r="B66" s="217"/>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c r="AE66" s="217"/>
      <c r="AF66" s="217"/>
      <c r="AG66" s="217"/>
      <c r="AH66" s="217"/>
      <c r="AI66" s="217"/>
      <c r="AJ66" s="217"/>
      <c r="AK66" s="217"/>
      <c r="AL66" s="217"/>
      <c r="AM66" s="217"/>
      <c r="AN66" s="217"/>
      <c r="AO66" s="217"/>
      <c r="AP66" s="217"/>
      <c r="AQ66" s="217"/>
      <c r="AR66" s="217"/>
      <c r="AS66" s="217"/>
      <c r="AT66" s="217"/>
      <c r="AU66" s="217"/>
    </row>
    <row r="67" spans="1:47" ht="14.25" customHeight="1" x14ac:dyDescent="0.3">
      <c r="A67" s="217"/>
      <c r="B67" s="217"/>
      <c r="C67" s="217"/>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17"/>
      <c r="AI67" s="217"/>
      <c r="AJ67" s="217"/>
      <c r="AK67" s="217"/>
      <c r="AL67" s="217"/>
      <c r="AM67" s="217"/>
      <c r="AN67" s="217"/>
      <c r="AO67" s="217"/>
      <c r="AP67" s="217"/>
      <c r="AQ67" s="217"/>
      <c r="AR67" s="217"/>
      <c r="AS67" s="217"/>
      <c r="AT67" s="217"/>
      <c r="AU67" s="217"/>
    </row>
    <row r="68" spans="1:47" ht="14.25" customHeight="1" x14ac:dyDescent="0.3">
      <c r="A68" s="217"/>
      <c r="B68" s="217"/>
      <c r="C68" s="217"/>
      <c r="D68" s="217"/>
      <c r="E68" s="217"/>
      <c r="F68" s="217"/>
      <c r="G68" s="217"/>
      <c r="H68" s="217"/>
      <c r="I68" s="217"/>
      <c r="J68" s="217"/>
      <c r="K68" s="217"/>
      <c r="L68" s="217"/>
      <c r="M68" s="217"/>
      <c r="N68" s="217"/>
      <c r="O68" s="217"/>
      <c r="P68" s="217"/>
      <c r="Q68" s="217"/>
      <c r="R68" s="217"/>
      <c r="S68" s="217"/>
      <c r="T68" s="217"/>
      <c r="U68" s="217"/>
      <c r="V68" s="217"/>
      <c r="W68" s="217"/>
      <c r="X68" s="217"/>
      <c r="Y68" s="217"/>
      <c r="Z68" s="217"/>
      <c r="AA68" s="217"/>
      <c r="AB68" s="217"/>
      <c r="AC68" s="217"/>
      <c r="AD68" s="217"/>
      <c r="AE68" s="217"/>
      <c r="AF68" s="217"/>
      <c r="AG68" s="217"/>
      <c r="AH68" s="217"/>
      <c r="AI68" s="217"/>
      <c r="AJ68" s="217"/>
      <c r="AK68" s="217"/>
      <c r="AL68" s="217"/>
      <c r="AM68" s="217"/>
      <c r="AN68" s="217"/>
      <c r="AO68" s="217"/>
      <c r="AP68" s="217"/>
      <c r="AQ68" s="217"/>
      <c r="AR68" s="217"/>
      <c r="AS68" s="217"/>
      <c r="AT68" s="217"/>
      <c r="AU68" s="217"/>
    </row>
    <row r="69" spans="1:47" ht="14.25" customHeight="1" x14ac:dyDescent="0.3">
      <c r="A69" s="217"/>
      <c r="B69" s="217"/>
      <c r="C69" s="217"/>
      <c r="D69" s="217"/>
      <c r="E69" s="217"/>
      <c r="F69" s="217"/>
      <c r="G69" s="217"/>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217"/>
      <c r="AL69" s="217"/>
      <c r="AM69" s="217"/>
      <c r="AN69" s="217"/>
      <c r="AO69" s="217"/>
      <c r="AP69" s="217"/>
      <c r="AQ69" s="217"/>
      <c r="AR69" s="217"/>
      <c r="AS69" s="217"/>
      <c r="AT69" s="217"/>
      <c r="AU69" s="217"/>
    </row>
    <row r="70" spans="1:47" ht="14.25" customHeight="1" x14ac:dyDescent="0.3">
      <c r="A70" s="217"/>
      <c r="B70" s="217"/>
      <c r="C70" s="217"/>
      <c r="D70" s="217"/>
      <c r="E70" s="217"/>
      <c r="F70" s="217"/>
      <c r="G70" s="217"/>
      <c r="H70" s="217"/>
      <c r="I70" s="217"/>
      <c r="J70" s="217"/>
      <c r="K70" s="217"/>
      <c r="L70" s="217"/>
      <c r="M70" s="217"/>
      <c r="N70" s="217"/>
      <c r="O70" s="217"/>
      <c r="P70" s="217"/>
      <c r="Q70" s="217"/>
      <c r="R70" s="217"/>
      <c r="S70" s="217"/>
      <c r="T70" s="217"/>
      <c r="U70" s="217"/>
      <c r="V70" s="217"/>
      <c r="W70" s="217"/>
      <c r="X70" s="217"/>
      <c r="Y70" s="217"/>
      <c r="Z70" s="217"/>
      <c r="AA70" s="217"/>
      <c r="AB70" s="217"/>
      <c r="AC70" s="217"/>
      <c r="AD70" s="217"/>
      <c r="AE70" s="217"/>
      <c r="AF70" s="217"/>
      <c r="AG70" s="217"/>
      <c r="AH70" s="217"/>
      <c r="AI70" s="217"/>
      <c r="AJ70" s="217"/>
      <c r="AK70" s="217"/>
      <c r="AL70" s="217"/>
      <c r="AM70" s="217"/>
      <c r="AN70" s="217"/>
      <c r="AO70" s="217"/>
      <c r="AP70" s="217"/>
      <c r="AQ70" s="217"/>
      <c r="AR70" s="217"/>
      <c r="AS70" s="217"/>
      <c r="AT70" s="217"/>
      <c r="AU70" s="217"/>
    </row>
    <row r="71" spans="1:47" ht="14.25" customHeight="1" x14ac:dyDescent="0.3">
      <c r="A71" s="217"/>
      <c r="B71" s="217"/>
      <c r="C71" s="217"/>
      <c r="D71" s="217"/>
      <c r="E71" s="217"/>
      <c r="F71" s="217"/>
      <c r="G71" s="217"/>
      <c r="H71" s="217"/>
      <c r="I71" s="217"/>
      <c r="J71" s="217"/>
      <c r="K71" s="217"/>
      <c r="L71" s="217"/>
      <c r="M71" s="217"/>
      <c r="N71" s="217"/>
      <c r="O71" s="217"/>
      <c r="P71" s="217"/>
      <c r="Q71" s="217"/>
      <c r="R71" s="217"/>
      <c r="S71" s="217"/>
      <c r="T71" s="217"/>
      <c r="U71" s="217"/>
      <c r="V71" s="217"/>
      <c r="W71" s="217"/>
      <c r="X71" s="217"/>
      <c r="Y71" s="217"/>
      <c r="Z71" s="217"/>
      <c r="AA71" s="217"/>
      <c r="AB71" s="217"/>
      <c r="AC71" s="217"/>
      <c r="AD71" s="217"/>
      <c r="AE71" s="217"/>
      <c r="AF71" s="217"/>
      <c r="AG71" s="217"/>
      <c r="AH71" s="217"/>
      <c r="AI71" s="217"/>
      <c r="AJ71" s="217"/>
      <c r="AK71" s="217"/>
      <c r="AL71" s="217"/>
      <c r="AM71" s="217"/>
      <c r="AN71" s="217"/>
      <c r="AO71" s="217"/>
      <c r="AP71" s="217"/>
      <c r="AQ71" s="217"/>
      <c r="AR71" s="217"/>
      <c r="AS71" s="217"/>
      <c r="AT71" s="217"/>
      <c r="AU71" s="217"/>
    </row>
    <row r="72" spans="1:47" ht="14.25" customHeight="1" x14ac:dyDescent="0.3">
      <c r="A72" s="217"/>
      <c r="B72" s="217"/>
      <c r="C72" s="217"/>
      <c r="D72" s="217"/>
      <c r="E72" s="217"/>
      <c r="F72" s="217"/>
      <c r="G72" s="217"/>
      <c r="H72" s="217"/>
      <c r="I72" s="217"/>
      <c r="J72" s="217"/>
      <c r="K72" s="217"/>
      <c r="L72" s="217"/>
      <c r="M72" s="217"/>
      <c r="N72" s="217"/>
      <c r="O72" s="217"/>
      <c r="P72" s="217"/>
      <c r="Q72" s="217"/>
      <c r="R72" s="217"/>
      <c r="S72" s="217"/>
      <c r="T72" s="217"/>
      <c r="U72" s="217"/>
      <c r="V72" s="217"/>
      <c r="W72" s="217"/>
      <c r="X72" s="217"/>
      <c r="Y72" s="217"/>
      <c r="Z72" s="217"/>
      <c r="AA72" s="217"/>
      <c r="AB72" s="217"/>
      <c r="AC72" s="217"/>
      <c r="AD72" s="217"/>
      <c r="AE72" s="217"/>
      <c r="AF72" s="217"/>
      <c r="AG72" s="217"/>
      <c r="AH72" s="217"/>
      <c r="AI72" s="217"/>
      <c r="AJ72" s="217"/>
      <c r="AK72" s="217"/>
      <c r="AL72" s="217"/>
      <c r="AM72" s="217"/>
      <c r="AN72" s="217"/>
      <c r="AO72" s="217"/>
      <c r="AP72" s="217"/>
      <c r="AQ72" s="217"/>
      <c r="AR72" s="217"/>
      <c r="AS72" s="217"/>
      <c r="AT72" s="217"/>
      <c r="AU72" s="217"/>
    </row>
    <row r="73" spans="1:47" ht="14.25" customHeight="1" x14ac:dyDescent="0.3">
      <c r="A73" s="217"/>
      <c r="B73" s="217"/>
      <c r="C73" s="217"/>
      <c r="D73" s="217"/>
      <c r="E73" s="217"/>
      <c r="F73" s="217"/>
      <c r="G73" s="217"/>
      <c r="H73" s="217"/>
      <c r="I73" s="217"/>
      <c r="J73" s="217"/>
      <c r="K73" s="217"/>
      <c r="L73" s="217"/>
      <c r="M73" s="217"/>
      <c r="N73" s="217"/>
      <c r="O73" s="217"/>
      <c r="P73" s="217"/>
      <c r="Q73" s="217"/>
      <c r="R73" s="217"/>
      <c r="S73" s="217"/>
      <c r="T73" s="217"/>
      <c r="U73" s="217"/>
      <c r="V73" s="217"/>
      <c r="W73" s="217"/>
      <c r="X73" s="217"/>
      <c r="Y73" s="217"/>
      <c r="Z73" s="217"/>
      <c r="AA73" s="217"/>
      <c r="AB73" s="217"/>
      <c r="AC73" s="217"/>
      <c r="AD73" s="217"/>
      <c r="AE73" s="217"/>
      <c r="AF73" s="217"/>
      <c r="AG73" s="217"/>
      <c r="AH73" s="217"/>
      <c r="AI73" s="217"/>
      <c r="AJ73" s="217"/>
      <c r="AK73" s="217"/>
      <c r="AL73" s="217"/>
      <c r="AM73" s="217"/>
      <c r="AN73" s="217"/>
      <c r="AO73" s="217"/>
      <c r="AP73" s="217"/>
      <c r="AQ73" s="217"/>
      <c r="AR73" s="217"/>
      <c r="AS73" s="217"/>
      <c r="AT73" s="217"/>
      <c r="AU73" s="217"/>
    </row>
    <row r="74" spans="1:47" ht="14.25" customHeight="1" x14ac:dyDescent="0.3">
      <c r="A74" s="217"/>
      <c r="B74" s="217"/>
      <c r="C74" s="217"/>
      <c r="D74" s="217"/>
      <c r="E74" s="217"/>
      <c r="F74" s="217"/>
      <c r="G74" s="217"/>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217"/>
      <c r="AL74" s="217"/>
      <c r="AM74" s="217"/>
      <c r="AN74" s="217"/>
      <c r="AO74" s="217"/>
      <c r="AP74" s="217"/>
      <c r="AQ74" s="217"/>
      <c r="AR74" s="217"/>
      <c r="AS74" s="217"/>
      <c r="AT74" s="217"/>
      <c r="AU74" s="217"/>
    </row>
    <row r="75" spans="1:47" ht="14.25" customHeight="1" x14ac:dyDescent="0.3">
      <c r="A75" s="217"/>
      <c r="B75" s="217"/>
      <c r="C75" s="217"/>
      <c r="D75" s="217"/>
      <c r="E75" s="217"/>
      <c r="F75" s="217"/>
      <c r="G75" s="217"/>
      <c r="H75" s="217"/>
      <c r="I75" s="217"/>
      <c r="J75" s="217"/>
      <c r="K75" s="217"/>
      <c r="L75" s="217"/>
      <c r="M75" s="217"/>
      <c r="N75" s="217"/>
      <c r="O75" s="217"/>
      <c r="P75" s="217"/>
      <c r="Q75" s="217"/>
      <c r="R75" s="217"/>
      <c r="S75" s="217"/>
      <c r="T75" s="217"/>
      <c r="U75" s="217"/>
      <c r="V75" s="217"/>
      <c r="W75" s="217"/>
      <c r="X75" s="217"/>
      <c r="Y75" s="217"/>
      <c r="Z75" s="217"/>
      <c r="AA75" s="217"/>
      <c r="AB75" s="217"/>
      <c r="AC75" s="217"/>
      <c r="AD75" s="217"/>
      <c r="AE75" s="217"/>
      <c r="AF75" s="217"/>
      <c r="AG75" s="217"/>
      <c r="AH75" s="217"/>
      <c r="AI75" s="217"/>
      <c r="AJ75" s="217"/>
      <c r="AK75" s="217"/>
      <c r="AL75" s="217"/>
      <c r="AM75" s="217"/>
      <c r="AN75" s="217"/>
      <c r="AO75" s="217"/>
      <c r="AP75" s="217"/>
      <c r="AQ75" s="217"/>
      <c r="AR75" s="217"/>
      <c r="AS75" s="217"/>
      <c r="AT75" s="217"/>
      <c r="AU75" s="217"/>
    </row>
    <row r="76" spans="1:47" ht="14.25" customHeight="1" x14ac:dyDescent="0.3">
      <c r="A76" s="217"/>
      <c r="B76" s="217"/>
      <c r="C76" s="217"/>
      <c r="D76" s="217"/>
      <c r="E76" s="217"/>
      <c r="F76" s="217"/>
      <c r="G76" s="217"/>
      <c r="H76" s="217"/>
      <c r="I76" s="217"/>
      <c r="J76" s="217"/>
      <c r="K76" s="217"/>
      <c r="L76" s="217"/>
      <c r="M76" s="217"/>
      <c r="N76" s="217"/>
      <c r="O76" s="217"/>
      <c r="P76" s="217"/>
      <c r="Q76" s="217"/>
      <c r="R76" s="217"/>
      <c r="S76" s="217"/>
      <c r="T76" s="217"/>
      <c r="U76" s="217"/>
      <c r="V76" s="217"/>
      <c r="W76" s="217"/>
      <c r="X76" s="217"/>
      <c r="Y76" s="217"/>
      <c r="Z76" s="217"/>
      <c r="AA76" s="217"/>
      <c r="AB76" s="217"/>
      <c r="AC76" s="217"/>
      <c r="AD76" s="217"/>
      <c r="AE76" s="217"/>
      <c r="AF76" s="217"/>
      <c r="AG76" s="217"/>
      <c r="AH76" s="217"/>
      <c r="AI76" s="217"/>
      <c r="AJ76" s="217"/>
      <c r="AK76" s="217"/>
      <c r="AL76" s="217"/>
      <c r="AM76" s="217"/>
      <c r="AN76" s="217"/>
      <c r="AO76" s="217"/>
      <c r="AP76" s="217"/>
      <c r="AQ76" s="217"/>
      <c r="AR76" s="217"/>
      <c r="AS76" s="217"/>
      <c r="AT76" s="217"/>
      <c r="AU76" s="217"/>
    </row>
    <row r="77" spans="1:47" ht="14.25" customHeight="1" x14ac:dyDescent="0.3">
      <c r="A77" s="217"/>
      <c r="B77" s="217"/>
      <c r="C77" s="217"/>
      <c r="D77" s="217"/>
      <c r="E77" s="217"/>
      <c r="F77" s="217"/>
      <c r="G77" s="217"/>
      <c r="H77" s="217"/>
      <c r="I77" s="217"/>
      <c r="J77" s="217"/>
      <c r="K77" s="217"/>
      <c r="L77" s="217"/>
      <c r="M77" s="217"/>
      <c r="N77" s="217"/>
      <c r="O77" s="217"/>
      <c r="P77" s="217"/>
      <c r="Q77" s="217"/>
      <c r="R77" s="217"/>
      <c r="S77" s="217"/>
      <c r="T77" s="217"/>
      <c r="U77" s="217"/>
      <c r="V77" s="217"/>
      <c r="W77" s="217"/>
      <c r="X77" s="217"/>
      <c r="Y77" s="217"/>
      <c r="Z77" s="217"/>
      <c r="AA77" s="217"/>
      <c r="AB77" s="217"/>
      <c r="AC77" s="217"/>
      <c r="AD77" s="217"/>
      <c r="AE77" s="217"/>
      <c r="AF77" s="217"/>
      <c r="AG77" s="217"/>
      <c r="AH77" s="217"/>
      <c r="AI77" s="217"/>
      <c r="AJ77" s="217"/>
      <c r="AK77" s="217"/>
      <c r="AL77" s="217"/>
      <c r="AM77" s="217"/>
      <c r="AN77" s="217"/>
      <c r="AO77" s="217"/>
      <c r="AP77" s="217"/>
      <c r="AQ77" s="217"/>
      <c r="AR77" s="217"/>
      <c r="AS77" s="217"/>
      <c r="AT77" s="217"/>
      <c r="AU77" s="217"/>
    </row>
    <row r="78" spans="1:47" ht="14.25" customHeight="1" x14ac:dyDescent="0.3">
      <c r="A78" s="217"/>
      <c r="B78" s="217"/>
      <c r="C78" s="217"/>
      <c r="D78" s="217"/>
      <c r="E78" s="217"/>
      <c r="F78" s="217"/>
      <c r="G78" s="217"/>
      <c r="H78" s="217"/>
      <c r="I78" s="217"/>
      <c r="J78" s="217"/>
      <c r="K78" s="217"/>
      <c r="L78" s="217"/>
      <c r="M78" s="217"/>
      <c r="N78" s="217"/>
      <c r="O78" s="217"/>
      <c r="P78" s="217"/>
      <c r="Q78" s="217"/>
      <c r="R78" s="217"/>
      <c r="S78" s="217"/>
      <c r="T78" s="217"/>
      <c r="U78" s="217"/>
      <c r="V78" s="217"/>
      <c r="W78" s="217"/>
      <c r="X78" s="217"/>
      <c r="Y78" s="217"/>
      <c r="Z78" s="217"/>
      <c r="AA78" s="217"/>
      <c r="AB78" s="217"/>
      <c r="AC78" s="217"/>
      <c r="AD78" s="217"/>
      <c r="AE78" s="217"/>
      <c r="AF78" s="217"/>
      <c r="AG78" s="217"/>
      <c r="AH78" s="217"/>
      <c r="AI78" s="217"/>
      <c r="AJ78" s="217"/>
      <c r="AK78" s="217"/>
      <c r="AL78" s="217"/>
      <c r="AM78" s="217"/>
      <c r="AN78" s="217"/>
      <c r="AO78" s="217"/>
      <c r="AP78" s="217"/>
      <c r="AQ78" s="217"/>
      <c r="AR78" s="217"/>
      <c r="AS78" s="217"/>
      <c r="AT78" s="217"/>
      <c r="AU78" s="217"/>
    </row>
    <row r="79" spans="1:47" ht="14.25" customHeight="1" x14ac:dyDescent="0.3">
      <c r="A79" s="217"/>
      <c r="B79" s="217"/>
      <c r="C79" s="217"/>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c r="AB79" s="217"/>
      <c r="AC79" s="217"/>
      <c r="AD79" s="217"/>
      <c r="AE79" s="217"/>
      <c r="AF79" s="217"/>
      <c r="AG79" s="217"/>
      <c r="AH79" s="217"/>
      <c r="AI79" s="217"/>
      <c r="AJ79" s="217"/>
      <c r="AK79" s="217"/>
      <c r="AL79" s="217"/>
      <c r="AM79" s="217"/>
      <c r="AN79" s="217"/>
      <c r="AO79" s="217"/>
      <c r="AP79" s="217"/>
      <c r="AQ79" s="217"/>
      <c r="AR79" s="217"/>
      <c r="AS79" s="217"/>
      <c r="AT79" s="217"/>
      <c r="AU79" s="217"/>
    </row>
    <row r="80" spans="1:47" ht="14.25" customHeight="1" x14ac:dyDescent="0.3">
      <c r="A80" s="217"/>
      <c r="B80" s="217"/>
      <c r="C80" s="217"/>
      <c r="D80" s="217"/>
      <c r="E80" s="217"/>
      <c r="F80" s="217"/>
      <c r="G80" s="217"/>
      <c r="H80" s="217"/>
      <c r="I80" s="217"/>
      <c r="J80" s="217"/>
      <c r="K80" s="217"/>
      <c r="L80" s="217"/>
      <c r="M80" s="217"/>
      <c r="N80" s="217"/>
      <c r="O80" s="217"/>
      <c r="P80" s="217"/>
      <c r="Q80" s="217"/>
      <c r="R80" s="217"/>
      <c r="S80" s="217"/>
      <c r="T80" s="217"/>
      <c r="U80" s="217"/>
      <c r="V80" s="217"/>
      <c r="W80" s="217"/>
      <c r="X80" s="217"/>
      <c r="Y80" s="217"/>
      <c r="Z80" s="217"/>
      <c r="AA80" s="217"/>
      <c r="AB80" s="217"/>
      <c r="AC80" s="217"/>
      <c r="AD80" s="217"/>
      <c r="AE80" s="217"/>
      <c r="AF80" s="217"/>
      <c r="AG80" s="217"/>
      <c r="AH80" s="217"/>
      <c r="AI80" s="217"/>
      <c r="AJ80" s="217"/>
      <c r="AK80" s="217"/>
      <c r="AL80" s="217"/>
      <c r="AM80" s="217"/>
      <c r="AN80" s="217"/>
      <c r="AO80" s="217"/>
      <c r="AP80" s="217"/>
      <c r="AQ80" s="217"/>
      <c r="AR80" s="217"/>
      <c r="AS80" s="217"/>
      <c r="AT80" s="217"/>
      <c r="AU80" s="217"/>
    </row>
    <row r="81" spans="1:47" ht="14.25" customHeight="1" x14ac:dyDescent="0.3">
      <c r="A81" s="217"/>
      <c r="B81" s="217"/>
      <c r="C81" s="217"/>
      <c r="D81" s="217"/>
      <c r="E81" s="217"/>
      <c r="F81" s="217"/>
      <c r="G81" s="217"/>
      <c r="H81" s="217"/>
      <c r="I81" s="217"/>
      <c r="J81" s="217"/>
      <c r="K81" s="217"/>
      <c r="L81" s="217"/>
      <c r="M81" s="217"/>
      <c r="N81" s="217"/>
      <c r="O81" s="217"/>
      <c r="P81" s="217"/>
      <c r="Q81" s="217"/>
      <c r="R81" s="217"/>
      <c r="S81" s="217"/>
      <c r="T81" s="217"/>
      <c r="U81" s="217"/>
      <c r="V81" s="217"/>
      <c r="W81" s="217"/>
      <c r="X81" s="217"/>
      <c r="Y81" s="217"/>
      <c r="Z81" s="217"/>
      <c r="AA81" s="217"/>
      <c r="AB81" s="217"/>
      <c r="AC81" s="217"/>
      <c r="AD81" s="217"/>
      <c r="AE81" s="217"/>
      <c r="AF81" s="217"/>
      <c r="AG81" s="217"/>
      <c r="AH81" s="217"/>
      <c r="AI81" s="217"/>
      <c r="AJ81" s="217"/>
      <c r="AK81" s="217"/>
      <c r="AL81" s="217"/>
      <c r="AM81" s="217"/>
      <c r="AN81" s="217"/>
      <c r="AO81" s="217"/>
      <c r="AP81" s="217"/>
      <c r="AQ81" s="217"/>
      <c r="AR81" s="217"/>
      <c r="AS81" s="217"/>
      <c r="AT81" s="217"/>
      <c r="AU81" s="217"/>
    </row>
    <row r="82" spans="1:47" ht="14.25" customHeight="1" x14ac:dyDescent="0.3">
      <c r="A82" s="217"/>
      <c r="B82" s="217"/>
      <c r="C82" s="217"/>
      <c r="D82" s="217"/>
      <c r="E82" s="217"/>
      <c r="F82" s="217"/>
      <c r="G82" s="217"/>
      <c r="H82" s="217"/>
      <c r="I82" s="217"/>
      <c r="J82" s="217"/>
      <c r="K82" s="217"/>
      <c r="L82" s="217"/>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7"/>
      <c r="AK82" s="217"/>
      <c r="AL82" s="217"/>
      <c r="AM82" s="217"/>
      <c r="AN82" s="217"/>
      <c r="AO82" s="217"/>
      <c r="AP82" s="217"/>
      <c r="AQ82" s="217"/>
      <c r="AR82" s="217"/>
      <c r="AS82" s="217"/>
      <c r="AT82" s="217"/>
      <c r="AU82" s="217"/>
    </row>
    <row r="83" spans="1:47" ht="14.25" customHeight="1" x14ac:dyDescent="0.3">
      <c r="A83" s="217"/>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7"/>
      <c r="AK83" s="217"/>
      <c r="AL83" s="217"/>
      <c r="AM83" s="217"/>
      <c r="AN83" s="217"/>
      <c r="AO83" s="217"/>
      <c r="AP83" s="217"/>
      <c r="AQ83" s="217"/>
      <c r="AR83" s="217"/>
      <c r="AS83" s="217"/>
      <c r="AT83" s="217"/>
      <c r="AU83" s="217"/>
    </row>
    <row r="84" spans="1:47" ht="14.25" customHeight="1" x14ac:dyDescent="0.3">
      <c r="A84" s="217"/>
      <c r="B84" s="217"/>
      <c r="C84" s="217"/>
      <c r="D84" s="217"/>
      <c r="E84" s="217"/>
      <c r="F84" s="217"/>
      <c r="G84" s="217"/>
      <c r="H84" s="217"/>
      <c r="I84" s="217"/>
      <c r="J84" s="217"/>
      <c r="K84" s="217"/>
      <c r="L84" s="217"/>
      <c r="M84" s="217"/>
      <c r="N84" s="217"/>
      <c r="O84" s="217"/>
      <c r="P84" s="217"/>
      <c r="Q84" s="217"/>
      <c r="R84" s="217"/>
      <c r="S84" s="217"/>
      <c r="T84" s="217"/>
      <c r="U84" s="217"/>
      <c r="V84" s="217"/>
      <c r="W84" s="217"/>
      <c r="X84" s="217"/>
      <c r="Y84" s="217"/>
      <c r="Z84" s="217"/>
      <c r="AA84" s="217"/>
      <c r="AB84" s="217"/>
      <c r="AC84" s="217"/>
      <c r="AD84" s="217"/>
      <c r="AE84" s="217"/>
      <c r="AF84" s="217"/>
      <c r="AG84" s="217"/>
      <c r="AH84" s="217"/>
      <c r="AI84" s="217"/>
      <c r="AJ84" s="217"/>
      <c r="AK84" s="217"/>
      <c r="AL84" s="217"/>
      <c r="AM84" s="217"/>
      <c r="AN84" s="217"/>
      <c r="AO84" s="217"/>
      <c r="AP84" s="217"/>
      <c r="AQ84" s="217"/>
      <c r="AR84" s="217"/>
      <c r="AS84" s="217"/>
      <c r="AT84" s="217"/>
      <c r="AU84" s="217"/>
    </row>
    <row r="85" spans="1:47" ht="14.25" customHeight="1" x14ac:dyDescent="0.3">
      <c r="A85" s="217"/>
      <c r="B85" s="217"/>
      <c r="C85" s="217"/>
      <c r="D85" s="217"/>
      <c r="E85" s="217"/>
      <c r="F85" s="217"/>
      <c r="G85" s="217"/>
      <c r="H85" s="217"/>
      <c r="I85" s="217"/>
      <c r="J85" s="217"/>
      <c r="K85" s="217"/>
      <c r="L85" s="217"/>
      <c r="M85" s="217"/>
      <c r="N85" s="217"/>
      <c r="O85" s="217"/>
      <c r="P85" s="217"/>
      <c r="Q85" s="217"/>
      <c r="R85" s="217"/>
      <c r="S85" s="217"/>
      <c r="T85" s="217"/>
      <c r="U85" s="217"/>
      <c r="V85" s="217"/>
      <c r="W85" s="217"/>
      <c r="X85" s="217"/>
      <c r="Y85" s="217"/>
      <c r="Z85" s="217"/>
      <c r="AA85" s="217"/>
      <c r="AB85" s="217"/>
      <c r="AC85" s="217"/>
      <c r="AD85" s="217"/>
      <c r="AE85" s="217"/>
      <c r="AF85" s="217"/>
      <c r="AG85" s="217"/>
      <c r="AH85" s="217"/>
      <c r="AI85" s="217"/>
      <c r="AJ85" s="217"/>
      <c r="AK85" s="217"/>
      <c r="AL85" s="217"/>
      <c r="AM85" s="217"/>
      <c r="AN85" s="217"/>
      <c r="AO85" s="217"/>
      <c r="AP85" s="217"/>
      <c r="AQ85" s="217"/>
      <c r="AR85" s="217"/>
      <c r="AS85" s="217"/>
      <c r="AT85" s="217"/>
      <c r="AU85" s="217"/>
    </row>
    <row r="86" spans="1:47" ht="14.25" customHeight="1" x14ac:dyDescent="0.3">
      <c r="A86" s="217"/>
      <c r="B86" s="217"/>
      <c r="C86" s="217"/>
      <c r="D86" s="217"/>
      <c r="E86" s="217"/>
      <c r="F86" s="217"/>
      <c r="G86" s="217"/>
      <c r="H86" s="217"/>
      <c r="I86" s="217"/>
      <c r="J86" s="217"/>
      <c r="K86" s="217"/>
      <c r="L86" s="217"/>
      <c r="M86" s="217"/>
      <c r="N86" s="217"/>
      <c r="O86" s="217"/>
      <c r="P86" s="217"/>
      <c r="Q86" s="217"/>
      <c r="R86" s="217"/>
      <c r="S86" s="217"/>
      <c r="T86" s="217"/>
      <c r="U86" s="217"/>
      <c r="V86" s="217"/>
      <c r="W86" s="217"/>
      <c r="X86" s="217"/>
      <c r="Y86" s="217"/>
      <c r="Z86" s="217"/>
      <c r="AA86" s="217"/>
      <c r="AB86" s="217"/>
      <c r="AC86" s="217"/>
      <c r="AD86" s="217"/>
      <c r="AE86" s="217"/>
      <c r="AF86" s="217"/>
      <c r="AG86" s="217"/>
      <c r="AH86" s="217"/>
      <c r="AI86" s="217"/>
      <c r="AJ86" s="217"/>
      <c r="AK86" s="217"/>
      <c r="AL86" s="217"/>
      <c r="AM86" s="217"/>
      <c r="AN86" s="217"/>
      <c r="AO86" s="217"/>
      <c r="AP86" s="217"/>
      <c r="AQ86" s="217"/>
      <c r="AR86" s="217"/>
      <c r="AS86" s="217"/>
      <c r="AT86" s="217"/>
      <c r="AU86" s="217"/>
    </row>
    <row r="87" spans="1:47" ht="14.25" customHeight="1" x14ac:dyDescent="0.3">
      <c r="A87" s="217"/>
      <c r="B87" s="217"/>
      <c r="C87" s="217"/>
      <c r="D87" s="217"/>
      <c r="E87" s="217"/>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217"/>
      <c r="AF87" s="217"/>
      <c r="AG87" s="217"/>
      <c r="AH87" s="217"/>
      <c r="AI87" s="217"/>
      <c r="AJ87" s="217"/>
      <c r="AK87" s="217"/>
      <c r="AL87" s="217"/>
      <c r="AM87" s="217"/>
      <c r="AN87" s="217"/>
      <c r="AO87" s="217"/>
      <c r="AP87" s="217"/>
      <c r="AQ87" s="217"/>
      <c r="AR87" s="217"/>
      <c r="AS87" s="217"/>
      <c r="AT87" s="217"/>
      <c r="AU87" s="217"/>
    </row>
    <row r="88" spans="1:47" ht="14.25" customHeight="1" x14ac:dyDescent="0.3">
      <c r="A88" s="217"/>
      <c r="B88" s="217"/>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217"/>
      <c r="AF88" s="217"/>
      <c r="AG88" s="217"/>
      <c r="AH88" s="217"/>
      <c r="AI88" s="217"/>
      <c r="AJ88" s="217"/>
      <c r="AK88" s="217"/>
      <c r="AL88" s="217"/>
      <c r="AM88" s="217"/>
      <c r="AN88" s="217"/>
      <c r="AO88" s="217"/>
      <c r="AP88" s="217"/>
      <c r="AQ88" s="217"/>
      <c r="AR88" s="217"/>
      <c r="AS88" s="217"/>
      <c r="AT88" s="217"/>
      <c r="AU88" s="217"/>
    </row>
    <row r="89" spans="1:47" ht="14.25" customHeight="1" x14ac:dyDescent="0.3">
      <c r="A89" s="217"/>
      <c r="B89" s="217"/>
      <c r="C89" s="217"/>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7"/>
      <c r="AH89" s="217"/>
      <c r="AI89" s="217"/>
      <c r="AJ89" s="217"/>
      <c r="AK89" s="217"/>
      <c r="AL89" s="217"/>
      <c r="AM89" s="217"/>
      <c r="AN89" s="217"/>
      <c r="AO89" s="217"/>
      <c r="AP89" s="217"/>
      <c r="AQ89" s="217"/>
      <c r="AR89" s="217"/>
      <c r="AS89" s="217"/>
      <c r="AT89" s="217"/>
      <c r="AU89" s="217"/>
    </row>
    <row r="90" spans="1:47" ht="14.25" customHeight="1" x14ac:dyDescent="0.3">
      <c r="A90" s="217"/>
      <c r="B90" s="217"/>
      <c r="C90" s="217"/>
      <c r="D90" s="217"/>
      <c r="E90" s="217"/>
      <c r="F90" s="217"/>
      <c r="G90" s="217"/>
      <c r="H90" s="217"/>
      <c r="I90" s="217"/>
      <c r="J90" s="217"/>
      <c r="K90" s="217"/>
      <c r="L90" s="217"/>
      <c r="M90" s="217"/>
      <c r="N90" s="217"/>
      <c r="O90" s="217"/>
      <c r="P90" s="217"/>
      <c r="Q90" s="217"/>
      <c r="R90" s="217"/>
      <c r="S90" s="217"/>
      <c r="T90" s="217"/>
      <c r="U90" s="217"/>
      <c r="V90" s="217"/>
      <c r="W90" s="217"/>
      <c r="X90" s="217"/>
      <c r="Y90" s="217"/>
      <c r="Z90" s="217"/>
      <c r="AA90" s="217"/>
      <c r="AB90" s="217"/>
      <c r="AC90" s="217"/>
      <c r="AD90" s="217"/>
      <c r="AE90" s="217"/>
      <c r="AF90" s="217"/>
      <c r="AG90" s="217"/>
      <c r="AH90" s="217"/>
      <c r="AI90" s="217"/>
      <c r="AJ90" s="217"/>
      <c r="AK90" s="217"/>
      <c r="AL90" s="217"/>
      <c r="AM90" s="217"/>
      <c r="AN90" s="217"/>
      <c r="AO90" s="217"/>
      <c r="AP90" s="217"/>
      <c r="AQ90" s="217"/>
      <c r="AR90" s="217"/>
      <c r="AS90" s="217"/>
      <c r="AT90" s="217"/>
      <c r="AU90" s="217"/>
    </row>
    <row r="91" spans="1:47" ht="14.25" customHeight="1" x14ac:dyDescent="0.3">
      <c r="A91" s="217"/>
      <c r="B91" s="217"/>
      <c r="C91" s="217"/>
      <c r="D91" s="217"/>
      <c r="E91" s="217"/>
      <c r="F91" s="217"/>
      <c r="G91" s="217"/>
      <c r="H91" s="217"/>
      <c r="I91" s="217"/>
      <c r="J91" s="217"/>
      <c r="K91" s="217"/>
      <c r="L91" s="217"/>
      <c r="M91" s="217"/>
      <c r="N91" s="217"/>
      <c r="O91" s="217"/>
      <c r="P91" s="217"/>
      <c r="Q91" s="217"/>
      <c r="R91" s="217"/>
      <c r="S91" s="217"/>
      <c r="T91" s="217"/>
      <c r="U91" s="217"/>
      <c r="V91" s="217"/>
      <c r="W91" s="217"/>
      <c r="X91" s="217"/>
      <c r="Y91" s="217"/>
      <c r="Z91" s="217"/>
      <c r="AA91" s="217"/>
      <c r="AB91" s="217"/>
      <c r="AC91" s="217"/>
      <c r="AD91" s="217"/>
      <c r="AE91" s="217"/>
      <c r="AF91" s="217"/>
      <c r="AG91" s="217"/>
      <c r="AH91" s="217"/>
      <c r="AI91" s="217"/>
      <c r="AJ91" s="217"/>
      <c r="AK91" s="217"/>
      <c r="AL91" s="217"/>
      <c r="AM91" s="217"/>
      <c r="AN91" s="217"/>
      <c r="AO91" s="217"/>
      <c r="AP91" s="217"/>
      <c r="AQ91" s="217"/>
      <c r="AR91" s="217"/>
      <c r="AS91" s="217"/>
      <c r="AT91" s="217"/>
      <c r="AU91" s="217"/>
    </row>
    <row r="92" spans="1:47" ht="14.25" customHeight="1" x14ac:dyDescent="0.3">
      <c r="A92" s="217"/>
      <c r="B92" s="217"/>
      <c r="C92" s="217"/>
      <c r="D92" s="217"/>
      <c r="E92" s="217"/>
      <c r="F92" s="217"/>
      <c r="G92" s="217"/>
      <c r="H92" s="217"/>
      <c r="I92" s="217"/>
      <c r="J92" s="217"/>
      <c r="K92" s="217"/>
      <c r="L92" s="217"/>
      <c r="M92" s="217"/>
      <c r="N92" s="217"/>
      <c r="O92" s="217"/>
      <c r="P92" s="217"/>
      <c r="Q92" s="217"/>
      <c r="R92" s="217"/>
      <c r="S92" s="217"/>
      <c r="T92" s="217"/>
      <c r="U92" s="217"/>
      <c r="V92" s="217"/>
      <c r="W92" s="217"/>
      <c r="X92" s="217"/>
      <c r="Y92" s="217"/>
      <c r="Z92" s="217"/>
      <c r="AA92" s="217"/>
      <c r="AB92" s="217"/>
      <c r="AC92" s="217"/>
      <c r="AD92" s="217"/>
      <c r="AE92" s="217"/>
      <c r="AF92" s="217"/>
      <c r="AG92" s="217"/>
      <c r="AH92" s="217"/>
      <c r="AI92" s="217"/>
      <c r="AJ92" s="217"/>
      <c r="AK92" s="217"/>
      <c r="AL92" s="217"/>
      <c r="AM92" s="217"/>
      <c r="AN92" s="217"/>
      <c r="AO92" s="217"/>
      <c r="AP92" s="217"/>
      <c r="AQ92" s="217"/>
      <c r="AR92" s="217"/>
      <c r="AS92" s="217"/>
      <c r="AT92" s="217"/>
      <c r="AU92" s="217"/>
    </row>
    <row r="93" spans="1:47" ht="14.25" customHeight="1" x14ac:dyDescent="0.3">
      <c r="A93" s="217"/>
      <c r="B93" s="217"/>
      <c r="C93" s="217"/>
      <c r="D93" s="217"/>
      <c r="E93" s="217"/>
      <c r="F93" s="217"/>
      <c r="G93" s="217"/>
      <c r="H93" s="217"/>
      <c r="I93" s="217"/>
      <c r="J93" s="217"/>
      <c r="K93" s="217"/>
      <c r="L93" s="217"/>
      <c r="M93" s="217"/>
      <c r="N93" s="217"/>
      <c r="O93" s="217"/>
      <c r="P93" s="217"/>
      <c r="Q93" s="217"/>
      <c r="R93" s="217"/>
      <c r="S93" s="217"/>
      <c r="T93" s="217"/>
      <c r="U93" s="217"/>
      <c r="V93" s="217"/>
      <c r="W93" s="217"/>
      <c r="X93" s="217"/>
      <c r="Y93" s="217"/>
      <c r="Z93" s="217"/>
      <c r="AA93" s="217"/>
      <c r="AB93" s="217"/>
      <c r="AC93" s="217"/>
      <c r="AD93" s="217"/>
      <c r="AE93" s="217"/>
      <c r="AF93" s="217"/>
      <c r="AG93" s="217"/>
      <c r="AH93" s="217"/>
      <c r="AI93" s="217"/>
      <c r="AJ93" s="217"/>
      <c r="AK93" s="217"/>
      <c r="AL93" s="217"/>
      <c r="AM93" s="217"/>
      <c r="AN93" s="217"/>
      <c r="AO93" s="217"/>
      <c r="AP93" s="217"/>
      <c r="AQ93" s="217"/>
      <c r="AR93" s="217"/>
      <c r="AS93" s="217"/>
      <c r="AT93" s="217"/>
      <c r="AU93" s="217"/>
    </row>
    <row r="94" spans="1:47" ht="14.25" customHeight="1" x14ac:dyDescent="0.3">
      <c r="A94" s="217"/>
      <c r="B94" s="217"/>
      <c r="C94" s="217"/>
      <c r="D94" s="217"/>
      <c r="E94" s="217"/>
      <c r="F94" s="217"/>
      <c r="G94" s="217"/>
      <c r="H94" s="217"/>
      <c r="I94" s="217"/>
      <c r="J94" s="217"/>
      <c r="K94" s="217"/>
      <c r="L94" s="217"/>
      <c r="M94" s="217"/>
      <c r="N94" s="217"/>
      <c r="O94" s="217"/>
      <c r="P94" s="217"/>
      <c r="Q94" s="217"/>
      <c r="R94" s="217"/>
      <c r="S94" s="217"/>
      <c r="T94" s="217"/>
      <c r="U94" s="217"/>
      <c r="V94" s="217"/>
      <c r="W94" s="217"/>
      <c r="X94" s="217"/>
      <c r="Y94" s="217"/>
      <c r="Z94" s="217"/>
      <c r="AA94" s="217"/>
      <c r="AB94" s="217"/>
      <c r="AC94" s="217"/>
      <c r="AD94" s="217"/>
      <c r="AE94" s="217"/>
      <c r="AF94" s="217"/>
      <c r="AG94" s="217"/>
      <c r="AH94" s="217"/>
      <c r="AI94" s="217"/>
      <c r="AJ94" s="217"/>
      <c r="AK94" s="217"/>
      <c r="AL94" s="217"/>
      <c r="AM94" s="217"/>
      <c r="AN94" s="217"/>
      <c r="AO94" s="217"/>
      <c r="AP94" s="217"/>
      <c r="AQ94" s="217"/>
      <c r="AR94" s="217"/>
      <c r="AS94" s="217"/>
      <c r="AT94" s="217"/>
      <c r="AU94" s="217"/>
    </row>
    <row r="95" spans="1:47" ht="14.25" customHeight="1" x14ac:dyDescent="0.3">
      <c r="A95" s="217"/>
      <c r="B95" s="217"/>
      <c r="C95" s="217"/>
      <c r="D95" s="217"/>
      <c r="E95" s="217"/>
      <c r="F95" s="217"/>
      <c r="G95" s="217"/>
      <c r="H95" s="217"/>
      <c r="I95" s="217"/>
      <c r="J95" s="217"/>
      <c r="K95" s="217"/>
      <c r="L95" s="217"/>
      <c r="M95" s="217"/>
      <c r="N95" s="217"/>
      <c r="O95" s="217"/>
      <c r="P95" s="217"/>
      <c r="Q95" s="217"/>
      <c r="R95" s="217"/>
      <c r="S95" s="217"/>
      <c r="T95" s="217"/>
      <c r="U95" s="217"/>
      <c r="V95" s="217"/>
      <c r="W95" s="217"/>
      <c r="X95" s="217"/>
      <c r="Y95" s="217"/>
      <c r="Z95" s="217"/>
      <c r="AA95" s="217"/>
      <c r="AB95" s="217"/>
      <c r="AC95" s="217"/>
      <c r="AD95" s="217"/>
      <c r="AE95" s="217"/>
      <c r="AF95" s="217"/>
      <c r="AG95" s="217"/>
      <c r="AH95" s="217"/>
      <c r="AI95" s="217"/>
      <c r="AJ95" s="217"/>
      <c r="AK95" s="217"/>
      <c r="AL95" s="217"/>
      <c r="AM95" s="217"/>
      <c r="AN95" s="217"/>
      <c r="AO95" s="217"/>
      <c r="AP95" s="217"/>
      <c r="AQ95" s="217"/>
      <c r="AR95" s="217"/>
      <c r="AS95" s="217"/>
      <c r="AT95" s="217"/>
      <c r="AU95" s="217"/>
    </row>
    <row r="96" spans="1:47" ht="14.25" customHeight="1" x14ac:dyDescent="0.3">
      <c r="A96" s="217"/>
      <c r="B96" s="217"/>
      <c r="C96" s="217"/>
      <c r="D96" s="217"/>
      <c r="E96" s="217"/>
      <c r="F96" s="217"/>
      <c r="G96" s="217"/>
      <c r="H96" s="217"/>
      <c r="I96" s="217"/>
      <c r="J96" s="217"/>
      <c r="K96" s="217"/>
      <c r="L96" s="217"/>
      <c r="M96" s="217"/>
      <c r="N96" s="217"/>
      <c r="O96" s="217"/>
      <c r="P96" s="217"/>
      <c r="Q96" s="217"/>
      <c r="R96" s="217"/>
      <c r="S96" s="217"/>
      <c r="T96" s="217"/>
      <c r="U96" s="217"/>
      <c r="V96" s="217"/>
      <c r="W96" s="217"/>
      <c r="X96" s="217"/>
      <c r="Y96" s="217"/>
      <c r="Z96" s="217"/>
      <c r="AA96" s="217"/>
      <c r="AB96" s="217"/>
      <c r="AC96" s="217"/>
      <c r="AD96" s="217"/>
      <c r="AE96" s="217"/>
      <c r="AF96" s="217"/>
      <c r="AG96" s="217"/>
      <c r="AH96" s="217"/>
      <c r="AI96" s="217"/>
      <c r="AJ96" s="217"/>
      <c r="AK96" s="217"/>
      <c r="AL96" s="217"/>
      <c r="AM96" s="217"/>
      <c r="AN96" s="217"/>
      <c r="AO96" s="217"/>
      <c r="AP96" s="217"/>
      <c r="AQ96" s="217"/>
      <c r="AR96" s="217"/>
      <c r="AS96" s="217"/>
      <c r="AT96" s="217"/>
      <c r="AU96" s="217"/>
    </row>
    <row r="97" spans="1:47" ht="14.25" customHeight="1" x14ac:dyDescent="0.3">
      <c r="A97" s="217"/>
      <c r="B97" s="217"/>
      <c r="C97" s="217"/>
      <c r="D97" s="217"/>
      <c r="E97" s="217"/>
      <c r="F97" s="217"/>
      <c r="G97" s="217"/>
      <c r="H97" s="217"/>
      <c r="I97" s="217"/>
      <c r="J97" s="217"/>
      <c r="K97" s="217"/>
      <c r="L97" s="217"/>
      <c r="M97" s="217"/>
      <c r="N97" s="217"/>
      <c r="O97" s="217"/>
      <c r="P97" s="217"/>
      <c r="Q97" s="217"/>
      <c r="R97" s="217"/>
      <c r="S97" s="217"/>
      <c r="T97" s="217"/>
      <c r="U97" s="217"/>
      <c r="V97" s="217"/>
      <c r="W97" s="217"/>
      <c r="X97" s="217"/>
      <c r="Y97" s="217"/>
      <c r="Z97" s="217"/>
      <c r="AA97" s="217"/>
      <c r="AB97" s="217"/>
      <c r="AC97" s="217"/>
      <c r="AD97" s="217"/>
      <c r="AE97" s="217"/>
      <c r="AF97" s="217"/>
      <c r="AG97" s="217"/>
      <c r="AH97" s="217"/>
      <c r="AI97" s="217"/>
      <c r="AJ97" s="217"/>
      <c r="AK97" s="217"/>
      <c r="AL97" s="217"/>
      <c r="AM97" s="217"/>
      <c r="AN97" s="217"/>
      <c r="AO97" s="217"/>
      <c r="AP97" s="217"/>
      <c r="AQ97" s="217"/>
      <c r="AR97" s="217"/>
      <c r="AS97" s="217"/>
      <c r="AT97" s="217"/>
      <c r="AU97" s="217"/>
    </row>
    <row r="98" spans="1:47" ht="14.25" customHeight="1" x14ac:dyDescent="0.3">
      <c r="A98" s="217"/>
      <c r="B98" s="217"/>
      <c r="C98" s="217"/>
      <c r="D98" s="217"/>
      <c r="E98" s="217"/>
      <c r="F98" s="217"/>
      <c r="G98" s="217"/>
      <c r="H98" s="217"/>
      <c r="I98" s="217"/>
      <c r="J98" s="217"/>
      <c r="K98" s="217"/>
      <c r="L98" s="217"/>
      <c r="M98" s="217"/>
      <c r="N98" s="217"/>
      <c r="O98" s="217"/>
      <c r="P98" s="217"/>
      <c r="Q98" s="217"/>
      <c r="R98" s="217"/>
      <c r="S98" s="217"/>
      <c r="T98" s="217"/>
      <c r="U98" s="217"/>
      <c r="V98" s="217"/>
      <c r="W98" s="217"/>
      <c r="X98" s="217"/>
      <c r="Y98" s="217"/>
      <c r="Z98" s="217"/>
      <c r="AA98" s="217"/>
      <c r="AB98" s="217"/>
      <c r="AC98" s="217"/>
      <c r="AD98" s="217"/>
      <c r="AE98" s="217"/>
      <c r="AF98" s="217"/>
      <c r="AG98" s="217"/>
      <c r="AH98" s="217"/>
      <c r="AI98" s="217"/>
      <c r="AJ98" s="217"/>
      <c r="AK98" s="217"/>
      <c r="AL98" s="217"/>
      <c r="AM98" s="217"/>
      <c r="AN98" s="217"/>
      <c r="AO98" s="217"/>
      <c r="AP98" s="217"/>
      <c r="AQ98" s="217"/>
      <c r="AR98" s="217"/>
      <c r="AS98" s="217"/>
      <c r="AT98" s="217"/>
      <c r="AU98" s="217"/>
    </row>
    <row r="99" spans="1:47" ht="14.25" customHeight="1" x14ac:dyDescent="0.3">
      <c r="A99" s="217"/>
      <c r="B99" s="217"/>
      <c r="C99" s="217"/>
      <c r="D99" s="217"/>
      <c r="E99" s="217"/>
      <c r="F99" s="217"/>
      <c r="G99" s="217"/>
      <c r="H99" s="217"/>
      <c r="I99" s="217"/>
      <c r="J99" s="217"/>
      <c r="K99" s="217"/>
      <c r="L99" s="217"/>
      <c r="M99" s="217"/>
      <c r="N99" s="217"/>
      <c r="O99" s="217"/>
      <c r="P99" s="217"/>
      <c r="Q99" s="217"/>
      <c r="R99" s="217"/>
      <c r="S99" s="217"/>
      <c r="T99" s="217"/>
      <c r="U99" s="217"/>
      <c r="V99" s="217"/>
      <c r="W99" s="217"/>
      <c r="X99" s="217"/>
      <c r="Y99" s="217"/>
      <c r="Z99" s="217"/>
      <c r="AA99" s="217"/>
      <c r="AB99" s="217"/>
      <c r="AC99" s="217"/>
      <c r="AD99" s="217"/>
      <c r="AE99" s="217"/>
      <c r="AF99" s="217"/>
      <c r="AG99" s="217"/>
      <c r="AH99" s="217"/>
      <c r="AI99" s="217"/>
      <c r="AJ99" s="217"/>
      <c r="AK99" s="217"/>
      <c r="AL99" s="217"/>
      <c r="AM99" s="217"/>
      <c r="AN99" s="217"/>
      <c r="AO99" s="217"/>
      <c r="AP99" s="217"/>
      <c r="AQ99" s="217"/>
      <c r="AR99" s="217"/>
      <c r="AS99" s="217"/>
      <c r="AT99" s="217"/>
      <c r="AU99" s="217"/>
    </row>
    <row r="100" spans="1:47" ht="14.25" customHeight="1" x14ac:dyDescent="0.3">
      <c r="A100" s="217"/>
      <c r="B100" s="217"/>
      <c r="C100" s="217"/>
      <c r="D100" s="217"/>
      <c r="E100" s="217"/>
      <c r="F100" s="217"/>
      <c r="G100" s="217"/>
      <c r="H100" s="217"/>
      <c r="I100" s="217"/>
      <c r="J100" s="217"/>
      <c r="K100" s="217"/>
      <c r="L100" s="217"/>
      <c r="M100" s="217"/>
      <c r="N100" s="217"/>
      <c r="O100" s="217"/>
      <c r="P100" s="217"/>
      <c r="Q100" s="217"/>
      <c r="R100" s="217"/>
      <c r="S100" s="217"/>
      <c r="T100" s="217"/>
      <c r="U100" s="217"/>
      <c r="V100" s="217"/>
      <c r="W100" s="217"/>
      <c r="X100" s="217"/>
      <c r="Y100" s="217"/>
      <c r="Z100" s="217"/>
      <c r="AA100" s="217"/>
      <c r="AB100" s="217"/>
      <c r="AC100" s="217"/>
      <c r="AD100" s="217"/>
      <c r="AE100" s="217"/>
      <c r="AF100" s="217"/>
      <c r="AG100" s="217"/>
      <c r="AH100" s="217"/>
      <c r="AI100" s="217"/>
      <c r="AJ100" s="217"/>
      <c r="AK100" s="217"/>
      <c r="AL100" s="217"/>
      <c r="AM100" s="217"/>
      <c r="AN100" s="217"/>
      <c r="AO100" s="217"/>
      <c r="AP100" s="217"/>
      <c r="AQ100" s="217"/>
      <c r="AR100" s="217"/>
      <c r="AS100" s="217"/>
      <c r="AT100" s="217"/>
      <c r="AU100" s="217"/>
    </row>
    <row r="101" spans="1:47" ht="14.25" customHeight="1" x14ac:dyDescent="0.3">
      <c r="A101" s="217"/>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7"/>
      <c r="AK101" s="217"/>
      <c r="AL101" s="217"/>
      <c r="AM101" s="217"/>
      <c r="AN101" s="217"/>
      <c r="AO101" s="217"/>
      <c r="AP101" s="217"/>
      <c r="AQ101" s="217"/>
      <c r="AR101" s="217"/>
      <c r="AS101" s="217"/>
      <c r="AT101" s="217"/>
      <c r="AU101" s="217"/>
    </row>
    <row r="102" spans="1:47" ht="14.25" customHeight="1" x14ac:dyDescent="0.3">
      <c r="A102" s="217"/>
      <c r="B102" s="217"/>
      <c r="C102" s="217"/>
      <c r="D102" s="217"/>
      <c r="E102" s="217"/>
      <c r="F102" s="217"/>
      <c r="G102" s="217"/>
      <c r="H102" s="217"/>
      <c r="I102" s="217"/>
      <c r="J102" s="217"/>
      <c r="K102" s="217"/>
      <c r="L102" s="217"/>
      <c r="M102" s="217"/>
      <c r="N102" s="217"/>
      <c r="O102" s="217"/>
      <c r="P102" s="217"/>
      <c r="Q102" s="217"/>
      <c r="R102" s="217"/>
      <c r="S102" s="217"/>
      <c r="T102" s="217"/>
      <c r="U102" s="217"/>
      <c r="V102" s="217"/>
      <c r="W102" s="217"/>
      <c r="X102" s="217"/>
      <c r="Y102" s="217"/>
      <c r="Z102" s="217"/>
      <c r="AA102" s="217"/>
      <c r="AB102" s="217"/>
      <c r="AC102" s="217"/>
      <c r="AD102" s="217"/>
      <c r="AE102" s="217"/>
      <c r="AF102" s="217"/>
      <c r="AG102" s="217"/>
      <c r="AH102" s="217"/>
      <c r="AI102" s="217"/>
      <c r="AJ102" s="217"/>
      <c r="AK102" s="217"/>
      <c r="AL102" s="217"/>
      <c r="AM102" s="217"/>
      <c r="AN102" s="217"/>
      <c r="AO102" s="217"/>
      <c r="AP102" s="217"/>
      <c r="AQ102" s="217"/>
      <c r="AR102" s="217"/>
      <c r="AS102" s="217"/>
      <c r="AT102" s="217"/>
      <c r="AU102" s="217"/>
    </row>
    <row r="103" spans="1:47" ht="14.25" customHeight="1" x14ac:dyDescent="0.3">
      <c r="A103" s="217"/>
      <c r="B103" s="217"/>
      <c r="C103" s="217"/>
      <c r="D103" s="217"/>
      <c r="E103" s="217"/>
      <c r="F103" s="217"/>
      <c r="G103" s="217"/>
      <c r="H103" s="217"/>
      <c r="I103" s="217"/>
      <c r="J103" s="217"/>
      <c r="K103" s="217"/>
      <c r="L103" s="217"/>
      <c r="M103" s="217"/>
      <c r="N103" s="217"/>
      <c r="O103" s="217"/>
      <c r="P103" s="217"/>
      <c r="Q103" s="217"/>
      <c r="R103" s="217"/>
      <c r="S103" s="217"/>
      <c r="T103" s="217"/>
      <c r="U103" s="217"/>
      <c r="V103" s="217"/>
      <c r="W103" s="217"/>
      <c r="X103" s="217"/>
      <c r="Y103" s="217"/>
      <c r="Z103" s="217"/>
      <c r="AA103" s="217"/>
      <c r="AB103" s="217"/>
      <c r="AC103" s="217"/>
      <c r="AD103" s="217"/>
      <c r="AE103" s="217"/>
      <c r="AF103" s="217"/>
      <c r="AG103" s="217"/>
      <c r="AH103" s="217"/>
      <c r="AI103" s="217"/>
      <c r="AJ103" s="217"/>
      <c r="AK103" s="217"/>
      <c r="AL103" s="217"/>
      <c r="AM103" s="217"/>
      <c r="AN103" s="217"/>
      <c r="AO103" s="217"/>
      <c r="AP103" s="217"/>
      <c r="AQ103" s="217"/>
      <c r="AR103" s="217"/>
      <c r="AS103" s="217"/>
      <c r="AT103" s="217"/>
      <c r="AU103" s="217"/>
    </row>
    <row r="104" spans="1:47" ht="14.25" customHeight="1" x14ac:dyDescent="0.3">
      <c r="A104" s="217"/>
      <c r="B104" s="217"/>
      <c r="C104" s="217"/>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c r="AC104" s="217"/>
      <c r="AD104" s="217"/>
      <c r="AE104" s="217"/>
      <c r="AF104" s="217"/>
      <c r="AG104" s="217"/>
      <c r="AH104" s="217"/>
      <c r="AI104" s="217"/>
      <c r="AJ104" s="217"/>
      <c r="AK104" s="217"/>
      <c r="AL104" s="217"/>
      <c r="AM104" s="217"/>
      <c r="AN104" s="217"/>
      <c r="AO104" s="217"/>
      <c r="AP104" s="217"/>
      <c r="AQ104" s="217"/>
      <c r="AR104" s="217"/>
      <c r="AS104" s="217"/>
      <c r="AT104" s="217"/>
      <c r="AU104" s="217"/>
    </row>
    <row r="105" spans="1:47" ht="14.25" customHeight="1" x14ac:dyDescent="0.3">
      <c r="A105" s="217"/>
      <c r="B105" s="217"/>
      <c r="C105" s="217"/>
      <c r="D105" s="217"/>
      <c r="E105" s="217"/>
      <c r="F105" s="217"/>
      <c r="G105" s="217"/>
      <c r="H105" s="217"/>
      <c r="I105" s="217"/>
      <c r="J105" s="217"/>
      <c r="K105" s="217"/>
      <c r="L105" s="217"/>
      <c r="M105" s="217"/>
      <c r="N105" s="217"/>
      <c r="O105" s="217"/>
      <c r="P105" s="217"/>
      <c r="Q105" s="217"/>
      <c r="R105" s="217"/>
      <c r="S105" s="217"/>
      <c r="T105" s="217"/>
      <c r="U105" s="217"/>
      <c r="V105" s="217"/>
      <c r="W105" s="217"/>
      <c r="X105" s="217"/>
      <c r="Y105" s="217"/>
      <c r="Z105" s="217"/>
      <c r="AA105" s="217"/>
      <c r="AB105" s="217"/>
      <c r="AC105" s="217"/>
      <c r="AD105" s="217"/>
      <c r="AE105" s="217"/>
      <c r="AF105" s="217"/>
      <c r="AG105" s="217"/>
      <c r="AH105" s="217"/>
      <c r="AI105" s="217"/>
      <c r="AJ105" s="217"/>
      <c r="AK105" s="217"/>
      <c r="AL105" s="217"/>
      <c r="AM105" s="217"/>
      <c r="AN105" s="217"/>
      <c r="AO105" s="217"/>
      <c r="AP105" s="217"/>
      <c r="AQ105" s="217"/>
      <c r="AR105" s="217"/>
      <c r="AS105" s="217"/>
      <c r="AT105" s="217"/>
      <c r="AU105" s="217"/>
    </row>
    <row r="106" spans="1:47" ht="14.25" customHeight="1" x14ac:dyDescent="0.3">
      <c r="A106" s="217"/>
      <c r="B106" s="217"/>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17"/>
      <c r="AC106" s="217"/>
      <c r="AD106" s="217"/>
      <c r="AE106" s="217"/>
      <c r="AF106" s="217"/>
      <c r="AG106" s="217"/>
      <c r="AH106" s="217"/>
      <c r="AI106" s="217"/>
      <c r="AJ106" s="217"/>
      <c r="AK106" s="217"/>
      <c r="AL106" s="217"/>
      <c r="AM106" s="217"/>
      <c r="AN106" s="217"/>
      <c r="AO106" s="217"/>
      <c r="AP106" s="217"/>
      <c r="AQ106" s="217"/>
      <c r="AR106" s="217"/>
      <c r="AS106" s="217"/>
      <c r="AT106" s="217"/>
      <c r="AU106" s="217"/>
    </row>
    <row r="107" spans="1:47" ht="14.25" customHeight="1" x14ac:dyDescent="0.3">
      <c r="A107" s="217"/>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c r="AH107" s="217"/>
      <c r="AI107" s="217"/>
      <c r="AJ107" s="217"/>
      <c r="AK107" s="217"/>
      <c r="AL107" s="217"/>
      <c r="AM107" s="217"/>
      <c r="AN107" s="217"/>
      <c r="AO107" s="217"/>
      <c r="AP107" s="217"/>
      <c r="AQ107" s="217"/>
      <c r="AR107" s="217"/>
      <c r="AS107" s="217"/>
      <c r="AT107" s="217"/>
      <c r="AU107" s="217"/>
    </row>
    <row r="108" spans="1:47" ht="14.25" customHeight="1" x14ac:dyDescent="0.3">
      <c r="A108" s="217"/>
      <c r="B108" s="217"/>
      <c r="C108" s="217"/>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c r="AA108" s="217"/>
      <c r="AB108" s="217"/>
      <c r="AC108" s="217"/>
      <c r="AD108" s="217"/>
      <c r="AE108" s="217"/>
      <c r="AF108" s="217"/>
      <c r="AG108" s="217"/>
      <c r="AH108" s="217"/>
      <c r="AI108" s="217"/>
      <c r="AJ108" s="217"/>
      <c r="AK108" s="217"/>
      <c r="AL108" s="217"/>
      <c r="AM108" s="217"/>
      <c r="AN108" s="217"/>
      <c r="AO108" s="217"/>
      <c r="AP108" s="217"/>
      <c r="AQ108" s="217"/>
      <c r="AR108" s="217"/>
      <c r="AS108" s="217"/>
      <c r="AT108" s="217"/>
      <c r="AU108" s="217"/>
    </row>
    <row r="109" spans="1:47" ht="14.25" customHeight="1" x14ac:dyDescent="0.3">
      <c r="A109" s="217"/>
      <c r="B109" s="217"/>
      <c r="C109" s="217"/>
      <c r="D109" s="217"/>
      <c r="E109" s="217"/>
      <c r="F109" s="217"/>
      <c r="G109" s="217"/>
      <c r="H109" s="217"/>
      <c r="I109" s="217"/>
      <c r="J109" s="217"/>
      <c r="K109" s="217"/>
      <c r="L109" s="217"/>
      <c r="M109" s="217"/>
      <c r="N109" s="217"/>
      <c r="O109" s="217"/>
      <c r="P109" s="217"/>
      <c r="Q109" s="217"/>
      <c r="R109" s="217"/>
      <c r="S109" s="217"/>
      <c r="T109" s="217"/>
      <c r="U109" s="217"/>
      <c r="V109" s="217"/>
      <c r="W109" s="217"/>
      <c r="X109" s="217"/>
      <c r="Y109" s="217"/>
      <c r="Z109" s="217"/>
      <c r="AA109" s="217"/>
      <c r="AB109" s="217"/>
      <c r="AC109" s="217"/>
      <c r="AD109" s="217"/>
      <c r="AE109" s="217"/>
      <c r="AF109" s="217"/>
      <c r="AG109" s="217"/>
      <c r="AH109" s="217"/>
      <c r="AI109" s="217"/>
      <c r="AJ109" s="217"/>
      <c r="AK109" s="217"/>
      <c r="AL109" s="217"/>
      <c r="AM109" s="217"/>
      <c r="AN109" s="217"/>
      <c r="AO109" s="217"/>
      <c r="AP109" s="217"/>
      <c r="AQ109" s="217"/>
      <c r="AR109" s="217"/>
      <c r="AS109" s="217"/>
      <c r="AT109" s="217"/>
      <c r="AU109" s="217"/>
    </row>
    <row r="110" spans="1:47" ht="14.25" customHeight="1" x14ac:dyDescent="0.3">
      <c r="A110" s="217"/>
      <c r="B110" s="217"/>
      <c r="C110" s="217"/>
      <c r="D110" s="217"/>
      <c r="E110" s="217"/>
      <c r="F110" s="217"/>
      <c r="G110" s="217"/>
      <c r="H110" s="217"/>
      <c r="I110" s="217"/>
      <c r="J110" s="217"/>
      <c r="K110" s="217"/>
      <c r="L110" s="217"/>
      <c r="M110" s="217"/>
      <c r="N110" s="217"/>
      <c r="O110" s="217"/>
      <c r="P110" s="217"/>
      <c r="Q110" s="217"/>
      <c r="R110" s="217"/>
      <c r="S110" s="217"/>
      <c r="T110" s="217"/>
      <c r="U110" s="217"/>
      <c r="V110" s="217"/>
      <c r="W110" s="217"/>
      <c r="X110" s="217"/>
      <c r="Y110" s="217"/>
      <c r="Z110" s="217"/>
      <c r="AA110" s="217"/>
      <c r="AB110" s="217"/>
      <c r="AC110" s="217"/>
      <c r="AD110" s="217"/>
      <c r="AE110" s="217"/>
      <c r="AF110" s="217"/>
      <c r="AG110" s="217"/>
      <c r="AH110" s="217"/>
      <c r="AI110" s="217"/>
      <c r="AJ110" s="217"/>
      <c r="AK110" s="217"/>
      <c r="AL110" s="217"/>
      <c r="AM110" s="217"/>
      <c r="AN110" s="217"/>
      <c r="AO110" s="217"/>
      <c r="AP110" s="217"/>
      <c r="AQ110" s="217"/>
      <c r="AR110" s="217"/>
      <c r="AS110" s="217"/>
      <c r="AT110" s="217"/>
      <c r="AU110" s="217"/>
    </row>
    <row r="111" spans="1:47" ht="14.25" customHeight="1" x14ac:dyDescent="0.3">
      <c r="A111" s="217"/>
      <c r="B111" s="217"/>
      <c r="C111" s="217"/>
      <c r="D111" s="217"/>
      <c r="E111" s="217"/>
      <c r="F111" s="217"/>
      <c r="G111" s="217"/>
      <c r="H111" s="217"/>
      <c r="I111" s="217"/>
      <c r="J111" s="217"/>
      <c r="K111" s="217"/>
      <c r="L111" s="217"/>
      <c r="M111" s="217"/>
      <c r="N111" s="217"/>
      <c r="O111" s="217"/>
      <c r="P111" s="217"/>
      <c r="Q111" s="217"/>
      <c r="R111" s="217"/>
      <c r="S111" s="217"/>
      <c r="T111" s="217"/>
      <c r="U111" s="217"/>
      <c r="V111" s="217"/>
      <c r="W111" s="217"/>
      <c r="X111" s="217"/>
      <c r="Y111" s="217"/>
      <c r="Z111" s="217"/>
      <c r="AA111" s="217"/>
      <c r="AB111" s="217"/>
      <c r="AC111" s="217"/>
      <c r="AD111" s="217"/>
      <c r="AE111" s="217"/>
      <c r="AF111" s="217"/>
      <c r="AG111" s="217"/>
      <c r="AH111" s="217"/>
      <c r="AI111" s="217"/>
      <c r="AJ111" s="217"/>
      <c r="AK111" s="217"/>
      <c r="AL111" s="217"/>
      <c r="AM111" s="217"/>
      <c r="AN111" s="217"/>
      <c r="AO111" s="217"/>
      <c r="AP111" s="217"/>
      <c r="AQ111" s="217"/>
      <c r="AR111" s="217"/>
      <c r="AS111" s="217"/>
      <c r="AT111" s="217"/>
      <c r="AU111" s="217"/>
    </row>
    <row r="112" spans="1:47" ht="14.25" customHeight="1" x14ac:dyDescent="0.3">
      <c r="A112" s="217"/>
      <c r="B112" s="217"/>
      <c r="C112" s="217"/>
      <c r="D112" s="217"/>
      <c r="E112" s="217"/>
      <c r="F112" s="217"/>
      <c r="G112" s="217"/>
      <c r="H112" s="217"/>
      <c r="I112" s="217"/>
      <c r="J112" s="217"/>
      <c r="K112" s="217"/>
      <c r="L112" s="217"/>
      <c r="M112" s="217"/>
      <c r="N112" s="217"/>
      <c r="O112" s="217"/>
      <c r="P112" s="217"/>
      <c r="Q112" s="217"/>
      <c r="R112" s="217"/>
      <c r="S112" s="217"/>
      <c r="T112" s="217"/>
      <c r="U112" s="217"/>
      <c r="V112" s="217"/>
      <c r="W112" s="217"/>
      <c r="X112" s="217"/>
      <c r="Y112" s="217"/>
      <c r="Z112" s="217"/>
      <c r="AA112" s="217"/>
      <c r="AB112" s="217"/>
      <c r="AC112" s="217"/>
      <c r="AD112" s="217"/>
      <c r="AE112" s="217"/>
      <c r="AF112" s="217"/>
      <c r="AG112" s="217"/>
      <c r="AH112" s="217"/>
      <c r="AI112" s="217"/>
      <c r="AJ112" s="217"/>
      <c r="AK112" s="217"/>
      <c r="AL112" s="217"/>
      <c r="AM112" s="217"/>
      <c r="AN112" s="217"/>
      <c r="AO112" s="217"/>
      <c r="AP112" s="217"/>
      <c r="AQ112" s="217"/>
      <c r="AR112" s="217"/>
      <c r="AS112" s="217"/>
      <c r="AT112" s="217"/>
      <c r="AU112" s="217"/>
    </row>
    <row r="113" spans="1:47" ht="14.25" customHeight="1" x14ac:dyDescent="0.3">
      <c r="A113" s="217"/>
      <c r="B113" s="217"/>
      <c r="C113" s="217"/>
      <c r="D113" s="217"/>
      <c r="E113" s="217"/>
      <c r="F113" s="217"/>
      <c r="G113" s="217"/>
      <c r="H113" s="217"/>
      <c r="I113" s="217"/>
      <c r="J113" s="217"/>
      <c r="K113" s="217"/>
      <c r="L113" s="217"/>
      <c r="M113" s="217"/>
      <c r="N113" s="217"/>
      <c r="O113" s="217"/>
      <c r="P113" s="217"/>
      <c r="Q113" s="217"/>
      <c r="R113" s="217"/>
      <c r="S113" s="217"/>
      <c r="T113" s="217"/>
      <c r="U113" s="217"/>
      <c r="V113" s="217"/>
      <c r="W113" s="217"/>
      <c r="X113" s="217"/>
      <c r="Y113" s="217"/>
      <c r="Z113" s="217"/>
      <c r="AA113" s="217"/>
      <c r="AB113" s="217"/>
      <c r="AC113" s="217"/>
      <c r="AD113" s="217"/>
      <c r="AE113" s="217"/>
      <c r="AF113" s="217"/>
      <c r="AG113" s="217"/>
      <c r="AH113" s="217"/>
      <c r="AI113" s="217"/>
      <c r="AJ113" s="217"/>
      <c r="AK113" s="217"/>
      <c r="AL113" s="217"/>
      <c r="AM113" s="217"/>
      <c r="AN113" s="217"/>
      <c r="AO113" s="217"/>
      <c r="AP113" s="217"/>
      <c r="AQ113" s="217"/>
      <c r="AR113" s="217"/>
      <c r="AS113" s="217"/>
      <c r="AT113" s="217"/>
      <c r="AU113" s="217"/>
    </row>
    <row r="114" spans="1:47" ht="14.25" customHeight="1" x14ac:dyDescent="0.3">
      <c r="A114" s="217"/>
      <c r="B114" s="217"/>
      <c r="C114" s="217"/>
      <c r="D114" s="217"/>
      <c r="E114" s="217"/>
      <c r="F114" s="217"/>
      <c r="G114" s="217"/>
      <c r="H114" s="217"/>
      <c r="I114" s="217"/>
      <c r="J114" s="217"/>
      <c r="K114" s="217"/>
      <c r="L114" s="217"/>
      <c r="M114" s="217"/>
      <c r="N114" s="217"/>
      <c r="O114" s="217"/>
      <c r="P114" s="217"/>
      <c r="Q114" s="217"/>
      <c r="R114" s="217"/>
      <c r="S114" s="217"/>
      <c r="T114" s="217"/>
      <c r="U114" s="217"/>
      <c r="V114" s="217"/>
      <c r="W114" s="217"/>
      <c r="X114" s="217"/>
      <c r="Y114" s="217"/>
      <c r="Z114" s="217"/>
      <c r="AA114" s="217"/>
      <c r="AB114" s="217"/>
      <c r="AC114" s="217"/>
      <c r="AD114" s="217"/>
      <c r="AE114" s="217"/>
      <c r="AF114" s="217"/>
      <c r="AG114" s="217"/>
      <c r="AH114" s="217"/>
      <c r="AI114" s="217"/>
      <c r="AJ114" s="217"/>
      <c r="AK114" s="217"/>
      <c r="AL114" s="217"/>
      <c r="AM114" s="217"/>
      <c r="AN114" s="217"/>
      <c r="AO114" s="217"/>
      <c r="AP114" s="217"/>
      <c r="AQ114" s="217"/>
      <c r="AR114" s="217"/>
      <c r="AS114" s="217"/>
      <c r="AT114" s="217"/>
      <c r="AU114" s="217"/>
    </row>
    <row r="115" spans="1:47" ht="14.25" customHeight="1" x14ac:dyDescent="0.3">
      <c r="A115" s="217"/>
      <c r="B115" s="217"/>
      <c r="C115" s="217"/>
      <c r="D115" s="217"/>
      <c r="E115" s="217"/>
      <c r="F115" s="217"/>
      <c r="G115" s="217"/>
      <c r="H115" s="217"/>
      <c r="I115" s="217"/>
      <c r="J115" s="217"/>
      <c r="K115" s="217"/>
      <c r="L115" s="217"/>
      <c r="M115" s="217"/>
      <c r="N115" s="217"/>
      <c r="O115" s="217"/>
      <c r="P115" s="217"/>
      <c r="Q115" s="217"/>
      <c r="R115" s="217"/>
      <c r="S115" s="217"/>
      <c r="T115" s="217"/>
      <c r="U115" s="217"/>
      <c r="V115" s="217"/>
      <c r="W115" s="217"/>
      <c r="X115" s="217"/>
      <c r="Y115" s="217"/>
      <c r="Z115" s="217"/>
      <c r="AA115" s="217"/>
      <c r="AB115" s="217"/>
      <c r="AC115" s="217"/>
      <c r="AD115" s="217"/>
      <c r="AE115" s="217"/>
      <c r="AF115" s="217"/>
      <c r="AG115" s="217"/>
      <c r="AH115" s="217"/>
      <c r="AI115" s="217"/>
      <c r="AJ115" s="217"/>
      <c r="AK115" s="217"/>
      <c r="AL115" s="217"/>
      <c r="AM115" s="217"/>
      <c r="AN115" s="217"/>
      <c r="AO115" s="217"/>
      <c r="AP115" s="217"/>
      <c r="AQ115" s="217"/>
      <c r="AR115" s="217"/>
      <c r="AS115" s="217"/>
      <c r="AT115" s="217"/>
      <c r="AU115" s="217"/>
    </row>
    <row r="116" spans="1:47" ht="14.25" customHeight="1" x14ac:dyDescent="0.3">
      <c r="A116" s="217"/>
      <c r="B116" s="217"/>
      <c r="C116" s="217"/>
      <c r="D116" s="217"/>
      <c r="E116" s="217"/>
      <c r="F116" s="217"/>
      <c r="G116" s="217"/>
      <c r="H116" s="217"/>
      <c r="I116" s="217"/>
      <c r="J116" s="217"/>
      <c r="K116" s="217"/>
      <c r="L116" s="217"/>
      <c r="M116" s="217"/>
      <c r="N116" s="217"/>
      <c r="O116" s="217"/>
      <c r="P116" s="217"/>
      <c r="Q116" s="217"/>
      <c r="R116" s="217"/>
      <c r="S116" s="217"/>
      <c r="T116" s="217"/>
      <c r="U116" s="217"/>
      <c r="V116" s="217"/>
      <c r="W116" s="217"/>
      <c r="X116" s="217"/>
      <c r="Y116" s="217"/>
      <c r="Z116" s="217"/>
      <c r="AA116" s="217"/>
      <c r="AB116" s="217"/>
      <c r="AC116" s="217"/>
      <c r="AD116" s="217"/>
      <c r="AE116" s="217"/>
      <c r="AF116" s="217"/>
      <c r="AG116" s="217"/>
      <c r="AH116" s="217"/>
      <c r="AI116" s="217"/>
      <c r="AJ116" s="217"/>
      <c r="AK116" s="217"/>
      <c r="AL116" s="217"/>
      <c r="AM116" s="217"/>
      <c r="AN116" s="217"/>
      <c r="AO116" s="217"/>
      <c r="AP116" s="217"/>
      <c r="AQ116" s="217"/>
      <c r="AR116" s="217"/>
      <c r="AS116" s="217"/>
      <c r="AT116" s="217"/>
      <c r="AU116" s="217"/>
    </row>
    <row r="117" spans="1:47" ht="14.25" customHeight="1" x14ac:dyDescent="0.3">
      <c r="A117" s="217"/>
      <c r="B117" s="217"/>
      <c r="C117" s="217"/>
      <c r="D117" s="217"/>
      <c r="E117" s="217"/>
      <c r="F117" s="217"/>
      <c r="G117" s="217"/>
      <c r="H117" s="217"/>
      <c r="I117" s="217"/>
      <c r="J117" s="217"/>
      <c r="K117" s="217"/>
      <c r="L117" s="217"/>
      <c r="M117" s="217"/>
      <c r="N117" s="217"/>
      <c r="O117" s="217"/>
      <c r="P117" s="217"/>
      <c r="Q117" s="217"/>
      <c r="R117" s="217"/>
      <c r="S117" s="217"/>
      <c r="T117" s="217"/>
      <c r="U117" s="217"/>
      <c r="V117" s="217"/>
      <c r="W117" s="217"/>
      <c r="X117" s="217"/>
      <c r="Y117" s="217"/>
      <c r="Z117" s="217"/>
      <c r="AA117" s="217"/>
      <c r="AB117" s="217"/>
      <c r="AC117" s="217"/>
      <c r="AD117" s="217"/>
      <c r="AE117" s="217"/>
      <c r="AF117" s="217"/>
      <c r="AG117" s="217"/>
      <c r="AH117" s="217"/>
      <c r="AI117" s="217"/>
      <c r="AJ117" s="217"/>
      <c r="AK117" s="217"/>
      <c r="AL117" s="217"/>
      <c r="AM117" s="217"/>
      <c r="AN117" s="217"/>
      <c r="AO117" s="217"/>
      <c r="AP117" s="217"/>
      <c r="AQ117" s="217"/>
      <c r="AR117" s="217"/>
      <c r="AS117" s="217"/>
      <c r="AT117" s="217"/>
      <c r="AU117" s="217"/>
    </row>
    <row r="118" spans="1:47" ht="14.25" customHeight="1" x14ac:dyDescent="0.3">
      <c r="A118" s="217"/>
      <c r="B118" s="217"/>
      <c r="C118" s="217"/>
      <c r="D118" s="217"/>
      <c r="E118" s="217"/>
      <c r="F118" s="217"/>
      <c r="G118" s="217"/>
      <c r="H118" s="217"/>
      <c r="I118" s="217"/>
      <c r="J118" s="217"/>
      <c r="K118" s="217"/>
      <c r="L118" s="217"/>
      <c r="M118" s="217"/>
      <c r="N118" s="217"/>
      <c r="O118" s="217"/>
      <c r="P118" s="217"/>
      <c r="Q118" s="217"/>
      <c r="R118" s="217"/>
      <c r="S118" s="217"/>
      <c r="T118" s="217"/>
      <c r="U118" s="217"/>
      <c r="V118" s="217"/>
      <c r="W118" s="217"/>
      <c r="X118" s="217"/>
      <c r="Y118" s="217"/>
      <c r="Z118" s="217"/>
      <c r="AA118" s="217"/>
      <c r="AB118" s="217"/>
      <c r="AC118" s="217"/>
      <c r="AD118" s="217"/>
      <c r="AE118" s="217"/>
      <c r="AF118" s="217"/>
      <c r="AG118" s="217"/>
      <c r="AH118" s="217"/>
      <c r="AI118" s="217"/>
      <c r="AJ118" s="217"/>
      <c r="AK118" s="217"/>
      <c r="AL118" s="217"/>
      <c r="AM118" s="217"/>
      <c r="AN118" s="217"/>
      <c r="AO118" s="217"/>
      <c r="AP118" s="217"/>
      <c r="AQ118" s="217"/>
      <c r="AR118" s="217"/>
      <c r="AS118" s="217"/>
      <c r="AT118" s="217"/>
      <c r="AU118" s="217"/>
    </row>
    <row r="119" spans="1:47" ht="14.25" customHeight="1" x14ac:dyDescent="0.3">
      <c r="A119" s="217"/>
      <c r="B119" s="217"/>
      <c r="C119" s="217"/>
      <c r="D119" s="217"/>
      <c r="E119" s="217"/>
      <c r="F119" s="217"/>
      <c r="G119" s="217"/>
      <c r="H119" s="217"/>
      <c r="I119" s="217"/>
      <c r="J119" s="217"/>
      <c r="K119" s="217"/>
      <c r="L119" s="217"/>
      <c r="M119" s="217"/>
      <c r="N119" s="217"/>
      <c r="O119" s="217"/>
      <c r="P119" s="217"/>
      <c r="Q119" s="217"/>
      <c r="R119" s="217"/>
      <c r="S119" s="217"/>
      <c r="T119" s="217"/>
      <c r="U119" s="217"/>
      <c r="V119" s="217"/>
      <c r="W119" s="217"/>
      <c r="X119" s="217"/>
      <c r="Y119" s="217"/>
      <c r="Z119" s="217"/>
      <c r="AA119" s="217"/>
      <c r="AB119" s="217"/>
      <c r="AC119" s="217"/>
      <c r="AD119" s="217"/>
      <c r="AE119" s="217"/>
      <c r="AF119" s="217"/>
      <c r="AG119" s="217"/>
      <c r="AH119" s="217"/>
      <c r="AI119" s="217"/>
      <c r="AJ119" s="217"/>
      <c r="AK119" s="217"/>
      <c r="AL119" s="217"/>
      <c r="AM119" s="217"/>
      <c r="AN119" s="217"/>
      <c r="AO119" s="217"/>
      <c r="AP119" s="217"/>
      <c r="AQ119" s="217"/>
      <c r="AR119" s="217"/>
      <c r="AS119" s="217"/>
      <c r="AT119" s="217"/>
      <c r="AU119" s="217"/>
    </row>
    <row r="120" spans="1:47" ht="14.25" customHeight="1" x14ac:dyDescent="0.3">
      <c r="A120" s="217"/>
      <c r="B120" s="217"/>
      <c r="C120" s="217"/>
      <c r="D120" s="217"/>
      <c r="E120" s="217"/>
      <c r="F120" s="217"/>
      <c r="G120" s="217"/>
      <c r="H120" s="217"/>
      <c r="I120" s="217"/>
      <c r="J120" s="217"/>
      <c r="K120" s="217"/>
      <c r="L120" s="217"/>
      <c r="M120" s="217"/>
      <c r="N120" s="217"/>
      <c r="O120" s="217"/>
      <c r="P120" s="217"/>
      <c r="Q120" s="217"/>
      <c r="R120" s="217"/>
      <c r="S120" s="217"/>
      <c r="T120" s="217"/>
      <c r="U120" s="217"/>
      <c r="V120" s="217"/>
      <c r="W120" s="217"/>
      <c r="X120" s="217"/>
      <c r="Y120" s="217"/>
      <c r="Z120" s="217"/>
      <c r="AA120" s="217"/>
      <c r="AB120" s="217"/>
      <c r="AC120" s="217"/>
      <c r="AD120" s="217"/>
      <c r="AE120" s="217"/>
      <c r="AF120" s="217"/>
      <c r="AG120" s="217"/>
      <c r="AH120" s="217"/>
      <c r="AI120" s="217"/>
      <c r="AJ120" s="217"/>
      <c r="AK120" s="217"/>
      <c r="AL120" s="217"/>
      <c r="AM120" s="217"/>
      <c r="AN120" s="217"/>
      <c r="AO120" s="217"/>
      <c r="AP120" s="217"/>
      <c r="AQ120" s="217"/>
      <c r="AR120" s="217"/>
      <c r="AS120" s="217"/>
      <c r="AT120" s="217"/>
      <c r="AU120" s="217"/>
    </row>
    <row r="121" spans="1:47" ht="14.25" customHeight="1" x14ac:dyDescent="0.3">
      <c r="A121" s="217"/>
      <c r="B121" s="217"/>
      <c r="C121" s="217"/>
      <c r="D121" s="217"/>
      <c r="E121" s="217"/>
      <c r="F121" s="217"/>
      <c r="G121" s="217"/>
      <c r="H121" s="217"/>
      <c r="I121" s="217"/>
      <c r="J121" s="217"/>
      <c r="K121" s="217"/>
      <c r="L121" s="217"/>
      <c r="M121" s="217"/>
      <c r="N121" s="217"/>
      <c r="O121" s="217"/>
      <c r="P121" s="217"/>
      <c r="Q121" s="217"/>
      <c r="R121" s="217"/>
      <c r="S121" s="217"/>
      <c r="T121" s="217"/>
      <c r="U121" s="217"/>
      <c r="V121" s="217"/>
      <c r="W121" s="217"/>
      <c r="X121" s="217"/>
      <c r="Y121" s="217"/>
      <c r="Z121" s="217"/>
      <c r="AA121" s="217"/>
      <c r="AB121" s="217"/>
      <c r="AC121" s="217"/>
      <c r="AD121" s="217"/>
      <c r="AE121" s="217"/>
      <c r="AF121" s="217"/>
      <c r="AG121" s="217"/>
      <c r="AH121" s="217"/>
      <c r="AI121" s="217"/>
      <c r="AJ121" s="217"/>
      <c r="AK121" s="217"/>
      <c r="AL121" s="217"/>
      <c r="AM121" s="217"/>
      <c r="AN121" s="217"/>
      <c r="AO121" s="217"/>
      <c r="AP121" s="217"/>
      <c r="AQ121" s="217"/>
      <c r="AR121" s="217"/>
      <c r="AS121" s="217"/>
      <c r="AT121" s="217"/>
      <c r="AU121" s="217"/>
    </row>
    <row r="122" spans="1:47" ht="14.25" customHeight="1" x14ac:dyDescent="0.3">
      <c r="A122" s="217"/>
      <c r="B122" s="217"/>
      <c r="C122" s="217"/>
      <c r="D122" s="217"/>
      <c r="E122" s="217"/>
      <c r="F122" s="217"/>
      <c r="G122" s="217"/>
      <c r="H122" s="217"/>
      <c r="I122" s="217"/>
      <c r="J122" s="217"/>
      <c r="K122" s="217"/>
      <c r="L122" s="217"/>
      <c r="M122" s="217"/>
      <c r="N122" s="217"/>
      <c r="O122" s="217"/>
      <c r="P122" s="217"/>
      <c r="Q122" s="217"/>
      <c r="R122" s="217"/>
      <c r="S122" s="217"/>
      <c r="T122" s="217"/>
      <c r="U122" s="217"/>
      <c r="V122" s="217"/>
      <c r="W122" s="217"/>
      <c r="X122" s="217"/>
      <c r="Y122" s="217"/>
      <c r="Z122" s="217"/>
      <c r="AA122" s="217"/>
      <c r="AB122" s="217"/>
      <c r="AC122" s="217"/>
      <c r="AD122" s="217"/>
      <c r="AE122" s="217"/>
      <c r="AF122" s="217"/>
      <c r="AG122" s="217"/>
      <c r="AH122" s="217"/>
      <c r="AI122" s="217"/>
      <c r="AJ122" s="217"/>
      <c r="AK122" s="217"/>
      <c r="AL122" s="217"/>
      <c r="AM122" s="217"/>
      <c r="AN122" s="217"/>
      <c r="AO122" s="217"/>
      <c r="AP122" s="217"/>
      <c r="AQ122" s="217"/>
      <c r="AR122" s="217"/>
      <c r="AS122" s="217"/>
      <c r="AT122" s="217"/>
      <c r="AU122" s="217"/>
    </row>
    <row r="123" spans="1:47" ht="14.25" customHeight="1" x14ac:dyDescent="0.3">
      <c r="A123" s="217"/>
      <c r="B123" s="217"/>
      <c r="C123" s="217"/>
      <c r="D123" s="217"/>
      <c r="E123" s="217"/>
      <c r="F123" s="217"/>
      <c r="G123" s="217"/>
      <c r="H123" s="217"/>
      <c r="I123" s="217"/>
      <c r="J123" s="217"/>
      <c r="K123" s="217"/>
      <c r="L123" s="217"/>
      <c r="M123" s="217"/>
      <c r="N123" s="217"/>
      <c r="O123" s="217"/>
      <c r="P123" s="217"/>
      <c r="Q123" s="217"/>
      <c r="R123" s="217"/>
      <c r="S123" s="217"/>
      <c r="T123" s="217"/>
      <c r="U123" s="217"/>
      <c r="V123" s="217"/>
      <c r="W123" s="217"/>
      <c r="X123" s="217"/>
      <c r="Y123" s="217"/>
      <c r="Z123" s="217"/>
      <c r="AA123" s="217"/>
      <c r="AB123" s="217"/>
      <c r="AC123" s="217"/>
      <c r="AD123" s="217"/>
      <c r="AE123" s="217"/>
      <c r="AF123" s="217"/>
      <c r="AG123" s="217"/>
      <c r="AH123" s="217"/>
      <c r="AI123" s="217"/>
      <c r="AJ123" s="217"/>
      <c r="AK123" s="217"/>
      <c r="AL123" s="217"/>
      <c r="AM123" s="217"/>
      <c r="AN123" s="217"/>
      <c r="AO123" s="217"/>
      <c r="AP123" s="217"/>
      <c r="AQ123" s="217"/>
      <c r="AR123" s="217"/>
      <c r="AS123" s="217"/>
      <c r="AT123" s="217"/>
      <c r="AU123" s="217"/>
    </row>
    <row r="124" spans="1:47" ht="14.25" customHeight="1" x14ac:dyDescent="0.3">
      <c r="A124" s="217"/>
      <c r="B124" s="217"/>
      <c r="C124" s="217"/>
      <c r="D124" s="217"/>
      <c r="E124" s="217"/>
      <c r="F124" s="217"/>
      <c r="G124" s="217"/>
      <c r="H124" s="217"/>
      <c r="I124" s="217"/>
      <c r="J124" s="217"/>
      <c r="K124" s="217"/>
      <c r="L124" s="217"/>
      <c r="M124" s="217"/>
      <c r="N124" s="217"/>
      <c r="O124" s="217"/>
      <c r="P124" s="217"/>
      <c r="Q124" s="217"/>
      <c r="R124" s="217"/>
      <c r="S124" s="217"/>
      <c r="T124" s="217"/>
      <c r="U124" s="217"/>
      <c r="V124" s="217"/>
      <c r="W124" s="217"/>
      <c r="X124" s="217"/>
      <c r="Y124" s="217"/>
      <c r="Z124" s="217"/>
      <c r="AA124" s="217"/>
      <c r="AB124" s="217"/>
      <c r="AC124" s="217"/>
      <c r="AD124" s="217"/>
      <c r="AE124" s="217"/>
      <c r="AF124" s="217"/>
      <c r="AG124" s="217"/>
      <c r="AH124" s="217"/>
      <c r="AI124" s="217"/>
      <c r="AJ124" s="217"/>
      <c r="AK124" s="217"/>
      <c r="AL124" s="217"/>
      <c r="AM124" s="217"/>
      <c r="AN124" s="217"/>
      <c r="AO124" s="217"/>
      <c r="AP124" s="217"/>
      <c r="AQ124" s="217"/>
      <c r="AR124" s="217"/>
      <c r="AS124" s="217"/>
      <c r="AT124" s="217"/>
      <c r="AU124" s="217"/>
    </row>
    <row r="125" spans="1:47" ht="14.25" customHeight="1" x14ac:dyDescent="0.3">
      <c r="A125" s="217"/>
      <c r="B125" s="217"/>
      <c r="C125" s="217"/>
      <c r="D125" s="217"/>
      <c r="E125" s="217"/>
      <c r="F125" s="217"/>
      <c r="G125" s="217"/>
      <c r="H125" s="217"/>
      <c r="I125" s="217"/>
      <c r="J125" s="217"/>
      <c r="K125" s="217"/>
      <c r="L125" s="217"/>
      <c r="M125" s="217"/>
      <c r="N125" s="217"/>
      <c r="O125" s="217"/>
      <c r="P125" s="217"/>
      <c r="Q125" s="217"/>
      <c r="R125" s="217"/>
      <c r="S125" s="217"/>
      <c r="T125" s="217"/>
      <c r="U125" s="217"/>
      <c r="V125" s="217"/>
      <c r="W125" s="217"/>
      <c r="X125" s="217"/>
      <c r="Y125" s="217"/>
      <c r="Z125" s="217"/>
      <c r="AA125" s="217"/>
      <c r="AB125" s="217"/>
      <c r="AC125" s="217"/>
      <c r="AD125" s="217"/>
      <c r="AE125" s="217"/>
      <c r="AF125" s="217"/>
      <c r="AG125" s="217"/>
      <c r="AH125" s="217"/>
      <c r="AI125" s="217"/>
      <c r="AJ125" s="217"/>
      <c r="AK125" s="217"/>
      <c r="AL125" s="217"/>
      <c r="AM125" s="217"/>
      <c r="AN125" s="217"/>
      <c r="AO125" s="217"/>
      <c r="AP125" s="217"/>
      <c r="AQ125" s="217"/>
      <c r="AR125" s="217"/>
      <c r="AS125" s="217"/>
      <c r="AT125" s="217"/>
      <c r="AU125" s="217"/>
    </row>
    <row r="126" spans="1:47" ht="14.25" customHeight="1" x14ac:dyDescent="0.3">
      <c r="A126" s="217"/>
      <c r="B126" s="217"/>
      <c r="C126" s="217"/>
      <c r="D126" s="217"/>
      <c r="E126" s="217"/>
      <c r="F126" s="217"/>
      <c r="G126" s="217"/>
      <c r="H126" s="217"/>
      <c r="I126" s="217"/>
      <c r="J126" s="217"/>
      <c r="K126" s="217"/>
      <c r="L126" s="217"/>
      <c r="M126" s="217"/>
      <c r="N126" s="217"/>
      <c r="O126" s="217"/>
      <c r="P126" s="217"/>
      <c r="Q126" s="217"/>
      <c r="R126" s="217"/>
      <c r="S126" s="217"/>
      <c r="T126" s="217"/>
      <c r="U126" s="217"/>
      <c r="V126" s="217"/>
      <c r="W126" s="217"/>
      <c r="X126" s="217"/>
      <c r="Y126" s="217"/>
      <c r="Z126" s="217"/>
      <c r="AA126" s="217"/>
      <c r="AB126" s="217"/>
      <c r="AC126" s="217"/>
      <c r="AD126" s="217"/>
      <c r="AE126" s="217"/>
      <c r="AF126" s="217"/>
      <c r="AG126" s="217"/>
      <c r="AH126" s="217"/>
      <c r="AI126" s="217"/>
      <c r="AJ126" s="217"/>
      <c r="AK126" s="217"/>
      <c r="AL126" s="217"/>
      <c r="AM126" s="217"/>
      <c r="AN126" s="217"/>
      <c r="AO126" s="217"/>
      <c r="AP126" s="217"/>
      <c r="AQ126" s="217"/>
      <c r="AR126" s="217"/>
      <c r="AS126" s="217"/>
      <c r="AT126" s="217"/>
      <c r="AU126" s="217"/>
    </row>
    <row r="127" spans="1:47" ht="14.25" customHeight="1" x14ac:dyDescent="0.3">
      <c r="A127" s="217"/>
      <c r="B127" s="217"/>
      <c r="C127" s="217"/>
      <c r="D127" s="217"/>
      <c r="E127" s="217"/>
      <c r="F127" s="217"/>
      <c r="G127" s="217"/>
      <c r="H127" s="217"/>
      <c r="I127" s="217"/>
      <c r="J127" s="217"/>
      <c r="K127" s="217"/>
      <c r="L127" s="217"/>
      <c r="M127" s="217"/>
      <c r="N127" s="217"/>
      <c r="O127" s="217"/>
      <c r="P127" s="217"/>
      <c r="Q127" s="217"/>
      <c r="R127" s="217"/>
      <c r="S127" s="217"/>
      <c r="T127" s="217"/>
      <c r="U127" s="217"/>
      <c r="V127" s="217"/>
      <c r="W127" s="217"/>
      <c r="X127" s="217"/>
      <c r="Y127" s="217"/>
      <c r="Z127" s="217"/>
      <c r="AA127" s="217"/>
      <c r="AB127" s="217"/>
      <c r="AC127" s="217"/>
      <c r="AD127" s="217"/>
      <c r="AE127" s="217"/>
      <c r="AF127" s="217"/>
      <c r="AG127" s="217"/>
      <c r="AH127" s="217"/>
      <c r="AI127" s="217"/>
      <c r="AJ127" s="217"/>
      <c r="AK127" s="217"/>
      <c r="AL127" s="217"/>
      <c r="AM127" s="217"/>
      <c r="AN127" s="217"/>
      <c r="AO127" s="217"/>
      <c r="AP127" s="217"/>
      <c r="AQ127" s="217"/>
      <c r="AR127" s="217"/>
      <c r="AS127" s="217"/>
      <c r="AT127" s="217"/>
      <c r="AU127" s="217"/>
    </row>
    <row r="128" spans="1:47" ht="14.25" customHeight="1" x14ac:dyDescent="0.3">
      <c r="A128" s="217"/>
      <c r="B128" s="217"/>
      <c r="C128" s="217"/>
      <c r="D128" s="217"/>
      <c r="E128" s="217"/>
      <c r="F128" s="217"/>
      <c r="G128" s="217"/>
      <c r="H128" s="217"/>
      <c r="I128" s="217"/>
      <c r="J128" s="217"/>
      <c r="K128" s="217"/>
      <c r="L128" s="217"/>
      <c r="M128" s="217"/>
      <c r="N128" s="217"/>
      <c r="O128" s="217"/>
      <c r="P128" s="217"/>
      <c r="Q128" s="217"/>
      <c r="R128" s="217"/>
      <c r="S128" s="217"/>
      <c r="T128" s="217"/>
      <c r="U128" s="217"/>
      <c r="V128" s="217"/>
      <c r="W128" s="217"/>
      <c r="X128" s="217"/>
      <c r="Y128" s="217"/>
      <c r="Z128" s="217"/>
      <c r="AA128" s="217"/>
      <c r="AB128" s="217"/>
      <c r="AC128" s="217"/>
      <c r="AD128" s="217"/>
      <c r="AE128" s="217"/>
      <c r="AF128" s="217"/>
      <c r="AG128" s="217"/>
      <c r="AH128" s="217"/>
      <c r="AI128" s="217"/>
      <c r="AJ128" s="217"/>
      <c r="AK128" s="217"/>
      <c r="AL128" s="217"/>
      <c r="AM128" s="217"/>
      <c r="AN128" s="217"/>
      <c r="AO128" s="217"/>
      <c r="AP128" s="217"/>
      <c r="AQ128" s="217"/>
      <c r="AR128" s="217"/>
      <c r="AS128" s="217"/>
      <c r="AT128" s="217"/>
      <c r="AU128" s="217"/>
    </row>
    <row r="129" spans="1:47" ht="14.25" customHeight="1" x14ac:dyDescent="0.3">
      <c r="A129" s="217"/>
      <c r="B129" s="217"/>
      <c r="C129" s="217"/>
      <c r="D129" s="217"/>
      <c r="E129" s="217"/>
      <c r="F129" s="217"/>
      <c r="G129" s="217"/>
      <c r="H129" s="217"/>
      <c r="I129" s="217"/>
      <c r="J129" s="217"/>
      <c r="K129" s="217"/>
      <c r="L129" s="217"/>
      <c r="M129" s="217"/>
      <c r="N129" s="217"/>
      <c r="O129" s="217"/>
      <c r="P129" s="217"/>
      <c r="Q129" s="217"/>
      <c r="R129" s="217"/>
      <c r="S129" s="217"/>
      <c r="T129" s="217"/>
      <c r="U129" s="217"/>
      <c r="V129" s="217"/>
      <c r="W129" s="217"/>
      <c r="X129" s="217"/>
      <c r="Y129" s="217"/>
      <c r="Z129" s="217"/>
      <c r="AA129" s="217"/>
      <c r="AB129" s="217"/>
      <c r="AC129" s="217"/>
      <c r="AD129" s="217"/>
      <c r="AE129" s="217"/>
      <c r="AF129" s="217"/>
      <c r="AG129" s="217"/>
      <c r="AH129" s="217"/>
      <c r="AI129" s="217"/>
      <c r="AJ129" s="217"/>
      <c r="AK129" s="217"/>
      <c r="AL129" s="217"/>
      <c r="AM129" s="217"/>
      <c r="AN129" s="217"/>
      <c r="AO129" s="217"/>
      <c r="AP129" s="217"/>
      <c r="AQ129" s="217"/>
      <c r="AR129" s="217"/>
      <c r="AS129" s="217"/>
      <c r="AT129" s="217"/>
      <c r="AU129" s="217"/>
    </row>
    <row r="130" spans="1:47" ht="14.25" customHeight="1" x14ac:dyDescent="0.3">
      <c r="A130" s="217"/>
      <c r="B130" s="217"/>
      <c r="C130" s="217"/>
      <c r="D130" s="217"/>
      <c r="E130" s="217"/>
      <c r="F130" s="217"/>
      <c r="G130" s="217"/>
      <c r="H130" s="217"/>
      <c r="I130" s="217"/>
      <c r="J130" s="217"/>
      <c r="K130" s="217"/>
      <c r="L130" s="217"/>
      <c r="M130" s="217"/>
      <c r="N130" s="217"/>
      <c r="O130" s="217"/>
      <c r="P130" s="217"/>
      <c r="Q130" s="217"/>
      <c r="R130" s="217"/>
      <c r="S130" s="217"/>
      <c r="T130" s="217"/>
      <c r="U130" s="217"/>
      <c r="V130" s="217"/>
      <c r="W130" s="217"/>
      <c r="X130" s="217"/>
      <c r="Y130" s="217"/>
      <c r="Z130" s="217"/>
      <c r="AA130" s="217"/>
      <c r="AB130" s="217"/>
      <c r="AC130" s="217"/>
      <c r="AD130" s="217"/>
      <c r="AE130" s="217"/>
      <c r="AF130" s="217"/>
      <c r="AG130" s="217"/>
      <c r="AH130" s="217"/>
      <c r="AI130" s="217"/>
      <c r="AJ130" s="217"/>
      <c r="AK130" s="217"/>
      <c r="AL130" s="217"/>
      <c r="AM130" s="217"/>
      <c r="AN130" s="217"/>
      <c r="AO130" s="217"/>
      <c r="AP130" s="217"/>
      <c r="AQ130" s="217"/>
      <c r="AR130" s="217"/>
      <c r="AS130" s="217"/>
      <c r="AT130" s="217"/>
      <c r="AU130" s="217"/>
    </row>
    <row r="131" spans="1:47" ht="14.25" customHeight="1" x14ac:dyDescent="0.3">
      <c r="A131" s="217"/>
      <c r="B131" s="217"/>
      <c r="C131" s="217"/>
      <c r="D131" s="217"/>
      <c r="E131" s="217"/>
      <c r="F131" s="217"/>
      <c r="G131" s="217"/>
      <c r="H131" s="217"/>
      <c r="I131" s="217"/>
      <c r="J131" s="217"/>
      <c r="K131" s="217"/>
      <c r="L131" s="217"/>
      <c r="M131" s="217"/>
      <c r="N131" s="217"/>
      <c r="O131" s="217"/>
      <c r="P131" s="217"/>
      <c r="Q131" s="217"/>
      <c r="R131" s="217"/>
      <c r="S131" s="217"/>
      <c r="T131" s="217"/>
      <c r="U131" s="217"/>
      <c r="V131" s="217"/>
      <c r="W131" s="217"/>
      <c r="X131" s="217"/>
      <c r="Y131" s="217"/>
      <c r="Z131" s="217"/>
      <c r="AA131" s="217"/>
      <c r="AB131" s="217"/>
      <c r="AC131" s="217"/>
      <c r="AD131" s="217"/>
      <c r="AE131" s="217"/>
      <c r="AF131" s="217"/>
      <c r="AG131" s="217"/>
      <c r="AH131" s="217"/>
      <c r="AI131" s="217"/>
      <c r="AJ131" s="217"/>
      <c r="AK131" s="217"/>
      <c r="AL131" s="217"/>
      <c r="AM131" s="217"/>
      <c r="AN131" s="217"/>
      <c r="AO131" s="217"/>
      <c r="AP131" s="217"/>
      <c r="AQ131" s="217"/>
      <c r="AR131" s="217"/>
      <c r="AS131" s="217"/>
      <c r="AT131" s="217"/>
      <c r="AU131" s="217"/>
    </row>
    <row r="132" spans="1:47" ht="14.25" customHeight="1" x14ac:dyDescent="0.3">
      <c r="A132" s="217"/>
      <c r="B132" s="217"/>
      <c r="C132" s="217"/>
      <c r="D132" s="217"/>
      <c r="E132" s="217"/>
      <c r="F132" s="217"/>
      <c r="G132" s="217"/>
      <c r="H132" s="217"/>
      <c r="I132" s="217"/>
      <c r="J132" s="217"/>
      <c r="K132" s="217"/>
      <c r="L132" s="217"/>
      <c r="M132" s="217"/>
      <c r="N132" s="217"/>
      <c r="O132" s="217"/>
      <c r="P132" s="217"/>
      <c r="Q132" s="217"/>
      <c r="R132" s="217"/>
      <c r="S132" s="217"/>
      <c r="T132" s="217"/>
      <c r="U132" s="217"/>
      <c r="V132" s="217"/>
      <c r="W132" s="217"/>
      <c r="X132" s="217"/>
      <c r="Y132" s="217"/>
      <c r="Z132" s="217"/>
      <c r="AA132" s="217"/>
      <c r="AB132" s="217"/>
      <c r="AC132" s="217"/>
      <c r="AD132" s="217"/>
      <c r="AE132" s="217"/>
      <c r="AF132" s="217"/>
      <c r="AG132" s="217"/>
      <c r="AH132" s="217"/>
      <c r="AI132" s="217"/>
      <c r="AJ132" s="217"/>
      <c r="AK132" s="217"/>
      <c r="AL132" s="217"/>
      <c r="AM132" s="217"/>
      <c r="AN132" s="217"/>
      <c r="AO132" s="217"/>
      <c r="AP132" s="217"/>
      <c r="AQ132" s="217"/>
      <c r="AR132" s="217"/>
      <c r="AS132" s="217"/>
      <c r="AT132" s="217"/>
      <c r="AU132" s="217"/>
    </row>
    <row r="133" spans="1:47" ht="14.25" customHeight="1" x14ac:dyDescent="0.3">
      <c r="A133" s="217"/>
      <c r="B133" s="217"/>
      <c r="C133" s="217"/>
      <c r="D133" s="217"/>
      <c r="E133" s="217"/>
      <c r="F133" s="217"/>
      <c r="G133" s="217"/>
      <c r="H133" s="217"/>
      <c r="I133" s="217"/>
      <c r="J133" s="217"/>
      <c r="K133" s="217"/>
      <c r="L133" s="217"/>
      <c r="M133" s="217"/>
      <c r="N133" s="217"/>
      <c r="O133" s="217"/>
      <c r="P133" s="217"/>
      <c r="Q133" s="217"/>
      <c r="R133" s="217"/>
      <c r="S133" s="217"/>
      <c r="T133" s="217"/>
      <c r="U133" s="217"/>
      <c r="V133" s="217"/>
      <c r="W133" s="217"/>
      <c r="X133" s="217"/>
      <c r="Y133" s="217"/>
      <c r="Z133" s="217"/>
      <c r="AA133" s="217"/>
      <c r="AB133" s="217"/>
      <c r="AC133" s="217"/>
      <c r="AD133" s="217"/>
      <c r="AE133" s="217"/>
      <c r="AF133" s="217"/>
      <c r="AG133" s="217"/>
      <c r="AH133" s="217"/>
      <c r="AI133" s="217"/>
      <c r="AJ133" s="217"/>
      <c r="AK133" s="217"/>
      <c r="AL133" s="217"/>
      <c r="AM133" s="217"/>
      <c r="AN133" s="217"/>
      <c r="AO133" s="217"/>
      <c r="AP133" s="217"/>
      <c r="AQ133" s="217"/>
      <c r="AR133" s="217"/>
      <c r="AS133" s="217"/>
      <c r="AT133" s="217"/>
      <c r="AU133" s="217"/>
    </row>
    <row r="134" spans="1:47" ht="14.25" customHeight="1" x14ac:dyDescent="0.3">
      <c r="A134" s="217"/>
      <c r="B134" s="217"/>
      <c r="C134" s="217"/>
      <c r="D134" s="217"/>
      <c r="E134" s="217"/>
      <c r="F134" s="217"/>
      <c r="G134" s="217"/>
      <c r="H134" s="217"/>
      <c r="I134" s="217"/>
      <c r="J134" s="217"/>
      <c r="K134" s="217"/>
      <c r="L134" s="217"/>
      <c r="M134" s="217"/>
      <c r="N134" s="217"/>
      <c r="O134" s="217"/>
      <c r="P134" s="217"/>
      <c r="Q134" s="217"/>
      <c r="R134" s="217"/>
      <c r="S134" s="217"/>
      <c r="T134" s="217"/>
      <c r="U134" s="217"/>
      <c r="V134" s="217"/>
      <c r="W134" s="217"/>
      <c r="X134" s="217"/>
      <c r="Y134" s="217"/>
      <c r="Z134" s="217"/>
      <c r="AA134" s="217"/>
      <c r="AB134" s="217"/>
      <c r="AC134" s="217"/>
      <c r="AD134" s="217"/>
      <c r="AE134" s="217"/>
      <c r="AF134" s="217"/>
      <c r="AG134" s="217"/>
      <c r="AH134" s="217"/>
      <c r="AI134" s="217"/>
      <c r="AJ134" s="217"/>
      <c r="AK134" s="217"/>
      <c r="AL134" s="217"/>
      <c r="AM134" s="217"/>
      <c r="AN134" s="217"/>
      <c r="AO134" s="217"/>
      <c r="AP134" s="217"/>
      <c r="AQ134" s="217"/>
      <c r="AR134" s="217"/>
      <c r="AS134" s="217"/>
      <c r="AT134" s="217"/>
      <c r="AU134" s="217"/>
    </row>
    <row r="135" spans="1:47" ht="14.25" customHeight="1" x14ac:dyDescent="0.3">
      <c r="A135" s="217"/>
      <c r="B135" s="217"/>
      <c r="C135" s="217"/>
      <c r="D135" s="217"/>
      <c r="E135" s="217"/>
      <c r="F135" s="217"/>
      <c r="G135" s="217"/>
      <c r="H135" s="217"/>
      <c r="I135" s="217"/>
      <c r="J135" s="217"/>
      <c r="K135" s="217"/>
      <c r="L135" s="217"/>
      <c r="M135" s="217"/>
      <c r="N135" s="217"/>
      <c r="O135" s="217"/>
      <c r="P135" s="217"/>
      <c r="Q135" s="217"/>
      <c r="R135" s="217"/>
      <c r="S135" s="217"/>
      <c r="T135" s="217"/>
      <c r="U135" s="217"/>
      <c r="V135" s="217"/>
      <c r="W135" s="217"/>
      <c r="X135" s="217"/>
      <c r="Y135" s="217"/>
      <c r="Z135" s="217"/>
      <c r="AA135" s="217"/>
      <c r="AB135" s="217"/>
      <c r="AC135" s="217"/>
      <c r="AD135" s="217"/>
      <c r="AE135" s="217"/>
      <c r="AF135" s="217"/>
      <c r="AG135" s="217"/>
      <c r="AH135" s="217"/>
      <c r="AI135" s="217"/>
      <c r="AJ135" s="217"/>
      <c r="AK135" s="217"/>
      <c r="AL135" s="217"/>
      <c r="AM135" s="217"/>
      <c r="AN135" s="217"/>
      <c r="AO135" s="217"/>
      <c r="AP135" s="217"/>
      <c r="AQ135" s="217"/>
      <c r="AR135" s="217"/>
      <c r="AS135" s="217"/>
      <c r="AT135" s="217"/>
      <c r="AU135" s="217"/>
    </row>
    <row r="136" spans="1:47" ht="14.25" customHeight="1" x14ac:dyDescent="0.3">
      <c r="A136" s="217"/>
      <c r="B136" s="217"/>
      <c r="C136" s="217"/>
      <c r="D136" s="217"/>
      <c r="E136" s="217"/>
      <c r="F136" s="217"/>
      <c r="G136" s="217"/>
      <c r="H136" s="217"/>
      <c r="I136" s="217"/>
      <c r="J136" s="217"/>
      <c r="K136" s="217"/>
      <c r="L136" s="217"/>
      <c r="M136" s="217"/>
      <c r="N136" s="217"/>
      <c r="O136" s="217"/>
      <c r="P136" s="217"/>
      <c r="Q136" s="217"/>
      <c r="R136" s="217"/>
      <c r="S136" s="217"/>
      <c r="T136" s="217"/>
      <c r="U136" s="217"/>
      <c r="V136" s="217"/>
      <c r="W136" s="217"/>
      <c r="X136" s="217"/>
      <c r="Y136" s="217"/>
      <c r="Z136" s="217"/>
      <c r="AA136" s="217"/>
      <c r="AB136" s="217"/>
      <c r="AC136" s="217"/>
      <c r="AD136" s="217"/>
      <c r="AE136" s="217"/>
      <c r="AF136" s="217"/>
      <c r="AG136" s="217"/>
      <c r="AH136" s="217"/>
      <c r="AI136" s="217"/>
      <c r="AJ136" s="217"/>
      <c r="AK136" s="217"/>
      <c r="AL136" s="217"/>
      <c r="AM136" s="217"/>
      <c r="AN136" s="217"/>
      <c r="AO136" s="217"/>
      <c r="AP136" s="217"/>
      <c r="AQ136" s="217"/>
      <c r="AR136" s="217"/>
      <c r="AS136" s="217"/>
      <c r="AT136" s="217"/>
      <c r="AU136" s="217"/>
    </row>
    <row r="137" spans="1:47" ht="14.25" customHeight="1" x14ac:dyDescent="0.3">
      <c r="A137" s="217"/>
      <c r="B137" s="217"/>
      <c r="C137" s="217"/>
      <c r="D137" s="217"/>
      <c r="E137" s="217"/>
      <c r="F137" s="217"/>
      <c r="G137" s="217"/>
      <c r="H137" s="217"/>
      <c r="I137" s="217"/>
      <c r="J137" s="217"/>
      <c r="K137" s="217"/>
      <c r="L137" s="217"/>
      <c r="M137" s="217"/>
      <c r="N137" s="217"/>
      <c r="O137" s="217"/>
      <c r="P137" s="217"/>
      <c r="Q137" s="217"/>
      <c r="R137" s="217"/>
      <c r="S137" s="217"/>
      <c r="T137" s="217"/>
      <c r="U137" s="217"/>
      <c r="V137" s="217"/>
      <c r="W137" s="217"/>
      <c r="X137" s="217"/>
      <c r="Y137" s="217"/>
      <c r="Z137" s="217"/>
      <c r="AA137" s="217"/>
      <c r="AB137" s="217"/>
      <c r="AC137" s="217"/>
      <c r="AD137" s="217"/>
      <c r="AE137" s="217"/>
      <c r="AF137" s="217"/>
      <c r="AG137" s="217"/>
      <c r="AH137" s="217"/>
      <c r="AI137" s="217"/>
      <c r="AJ137" s="217"/>
      <c r="AK137" s="217"/>
      <c r="AL137" s="217"/>
      <c r="AM137" s="217"/>
      <c r="AN137" s="217"/>
      <c r="AO137" s="217"/>
      <c r="AP137" s="217"/>
      <c r="AQ137" s="217"/>
      <c r="AR137" s="217"/>
      <c r="AS137" s="217"/>
      <c r="AT137" s="217"/>
      <c r="AU137" s="217"/>
    </row>
    <row r="138" spans="1:47" ht="14.25" customHeight="1" x14ac:dyDescent="0.3">
      <c r="A138" s="217"/>
      <c r="B138" s="217"/>
      <c r="C138" s="217"/>
      <c r="D138" s="217"/>
      <c r="E138" s="217"/>
      <c r="F138" s="217"/>
      <c r="G138" s="217"/>
      <c r="H138" s="217"/>
      <c r="I138" s="217"/>
      <c r="J138" s="217"/>
      <c r="K138" s="217"/>
      <c r="L138" s="217"/>
      <c r="M138" s="217"/>
      <c r="N138" s="217"/>
      <c r="O138" s="217"/>
      <c r="P138" s="217"/>
      <c r="Q138" s="217"/>
      <c r="R138" s="217"/>
      <c r="S138" s="217"/>
      <c r="T138" s="217"/>
      <c r="U138" s="217"/>
      <c r="V138" s="217"/>
      <c r="W138" s="217"/>
      <c r="X138" s="217"/>
      <c r="Y138" s="217"/>
      <c r="Z138" s="217"/>
      <c r="AA138" s="217"/>
      <c r="AB138" s="217"/>
      <c r="AC138" s="217"/>
      <c r="AD138" s="217"/>
      <c r="AE138" s="217"/>
      <c r="AF138" s="217"/>
      <c r="AG138" s="217"/>
      <c r="AH138" s="217"/>
      <c r="AI138" s="217"/>
      <c r="AJ138" s="217"/>
      <c r="AK138" s="217"/>
      <c r="AL138" s="217"/>
      <c r="AM138" s="217"/>
      <c r="AN138" s="217"/>
      <c r="AO138" s="217"/>
      <c r="AP138" s="217"/>
      <c r="AQ138" s="217"/>
      <c r="AR138" s="217"/>
      <c r="AS138" s="217"/>
      <c r="AT138" s="217"/>
      <c r="AU138" s="217"/>
    </row>
    <row r="139" spans="1:47" ht="14.25" customHeight="1" x14ac:dyDescent="0.3">
      <c r="A139" s="217"/>
      <c r="B139" s="217"/>
      <c r="C139" s="217"/>
      <c r="D139" s="217"/>
      <c r="E139" s="217"/>
      <c r="F139" s="217"/>
      <c r="G139" s="217"/>
      <c r="H139" s="217"/>
      <c r="I139" s="217"/>
      <c r="J139" s="217"/>
      <c r="K139" s="217"/>
      <c r="L139" s="217"/>
      <c r="M139" s="217"/>
      <c r="N139" s="217"/>
      <c r="O139" s="217"/>
      <c r="P139" s="217"/>
      <c r="Q139" s="217"/>
      <c r="R139" s="217"/>
      <c r="S139" s="217"/>
      <c r="T139" s="217"/>
      <c r="U139" s="217"/>
      <c r="V139" s="217"/>
      <c r="W139" s="217"/>
      <c r="X139" s="217"/>
      <c r="Y139" s="217"/>
      <c r="Z139" s="217"/>
      <c r="AA139" s="217"/>
      <c r="AB139" s="217"/>
      <c r="AC139" s="217"/>
      <c r="AD139" s="217"/>
      <c r="AE139" s="217"/>
      <c r="AF139" s="217"/>
      <c r="AG139" s="217"/>
      <c r="AH139" s="217"/>
      <c r="AI139" s="217"/>
      <c r="AJ139" s="217"/>
      <c r="AK139" s="217"/>
      <c r="AL139" s="217"/>
      <c r="AM139" s="217"/>
      <c r="AN139" s="217"/>
      <c r="AO139" s="217"/>
      <c r="AP139" s="217"/>
      <c r="AQ139" s="217"/>
      <c r="AR139" s="217"/>
      <c r="AS139" s="217"/>
      <c r="AT139" s="217"/>
      <c r="AU139" s="217"/>
    </row>
    <row r="140" spans="1:47" ht="14.25" customHeight="1" x14ac:dyDescent="0.3">
      <c r="A140" s="217"/>
      <c r="B140" s="217"/>
      <c r="C140" s="217"/>
      <c r="D140" s="217"/>
      <c r="E140" s="217"/>
      <c r="F140" s="217"/>
      <c r="G140" s="217"/>
      <c r="H140" s="217"/>
      <c r="I140" s="217"/>
      <c r="J140" s="217"/>
      <c r="K140" s="217"/>
      <c r="L140" s="217"/>
      <c r="M140" s="217"/>
      <c r="N140" s="217"/>
      <c r="O140" s="217"/>
      <c r="P140" s="217"/>
      <c r="Q140" s="217"/>
      <c r="R140" s="217"/>
      <c r="S140" s="217"/>
      <c r="T140" s="217"/>
      <c r="U140" s="217"/>
      <c r="V140" s="217"/>
      <c r="W140" s="217"/>
      <c r="X140" s="217"/>
      <c r="Y140" s="217"/>
      <c r="Z140" s="217"/>
      <c r="AA140" s="217"/>
      <c r="AB140" s="217"/>
      <c r="AC140" s="217"/>
      <c r="AD140" s="217"/>
      <c r="AE140" s="217"/>
      <c r="AF140" s="217"/>
      <c r="AG140" s="217"/>
      <c r="AH140" s="217"/>
      <c r="AI140" s="217"/>
      <c r="AJ140" s="217"/>
      <c r="AK140" s="217"/>
      <c r="AL140" s="217"/>
      <c r="AM140" s="217"/>
      <c r="AN140" s="217"/>
      <c r="AO140" s="217"/>
      <c r="AP140" s="217"/>
      <c r="AQ140" s="217"/>
      <c r="AR140" s="217"/>
      <c r="AS140" s="217"/>
      <c r="AT140" s="217"/>
      <c r="AU140" s="217"/>
    </row>
    <row r="141" spans="1:47" ht="14.25" customHeight="1" x14ac:dyDescent="0.3">
      <c r="A141" s="217"/>
      <c r="B141" s="217"/>
      <c r="C141" s="217"/>
      <c r="D141" s="217"/>
      <c r="E141" s="217"/>
      <c r="F141" s="217"/>
      <c r="G141" s="217"/>
      <c r="H141" s="217"/>
      <c r="I141" s="217"/>
      <c r="J141" s="217"/>
      <c r="K141" s="217"/>
      <c r="L141" s="217"/>
      <c r="M141" s="217"/>
      <c r="N141" s="217"/>
      <c r="O141" s="217"/>
      <c r="P141" s="217"/>
      <c r="Q141" s="217"/>
      <c r="R141" s="217"/>
      <c r="S141" s="217"/>
      <c r="T141" s="217"/>
      <c r="U141" s="217"/>
      <c r="V141" s="217"/>
      <c r="W141" s="217"/>
      <c r="X141" s="217"/>
      <c r="Y141" s="217"/>
      <c r="Z141" s="217"/>
      <c r="AA141" s="217"/>
      <c r="AB141" s="217"/>
      <c r="AC141" s="217"/>
      <c r="AD141" s="217"/>
      <c r="AE141" s="217"/>
      <c r="AF141" s="217"/>
      <c r="AG141" s="217"/>
      <c r="AH141" s="217"/>
      <c r="AI141" s="217"/>
      <c r="AJ141" s="217"/>
      <c r="AK141" s="217"/>
      <c r="AL141" s="217"/>
      <c r="AM141" s="217"/>
      <c r="AN141" s="217"/>
      <c r="AO141" s="217"/>
      <c r="AP141" s="217"/>
      <c r="AQ141" s="217"/>
      <c r="AR141" s="217"/>
      <c r="AS141" s="217"/>
      <c r="AT141" s="217"/>
      <c r="AU141" s="217"/>
    </row>
    <row r="142" spans="1:47" ht="14.25" customHeight="1" x14ac:dyDescent="0.3">
      <c r="A142" s="217"/>
      <c r="B142" s="217"/>
      <c r="C142" s="217"/>
      <c r="D142" s="217"/>
      <c r="E142" s="217"/>
      <c r="F142" s="217"/>
      <c r="G142" s="217"/>
      <c r="H142" s="217"/>
      <c r="I142" s="217"/>
      <c r="J142" s="217"/>
      <c r="K142" s="217"/>
      <c r="L142" s="217"/>
      <c r="M142" s="217"/>
      <c r="N142" s="217"/>
      <c r="O142" s="217"/>
      <c r="P142" s="217"/>
      <c r="Q142" s="217"/>
      <c r="R142" s="217"/>
      <c r="S142" s="217"/>
      <c r="T142" s="217"/>
      <c r="U142" s="217"/>
      <c r="V142" s="217"/>
      <c r="W142" s="217"/>
      <c r="X142" s="217"/>
      <c r="Y142" s="217"/>
      <c r="Z142" s="217"/>
      <c r="AA142" s="217"/>
      <c r="AB142" s="217"/>
      <c r="AC142" s="217"/>
      <c r="AD142" s="217"/>
      <c r="AE142" s="217"/>
      <c r="AF142" s="217"/>
      <c r="AG142" s="217"/>
      <c r="AH142" s="217"/>
      <c r="AI142" s="217"/>
      <c r="AJ142" s="217"/>
      <c r="AK142" s="217"/>
      <c r="AL142" s="217"/>
      <c r="AM142" s="217"/>
      <c r="AN142" s="217"/>
      <c r="AO142" s="217"/>
      <c r="AP142" s="217"/>
      <c r="AQ142" s="217"/>
      <c r="AR142" s="217"/>
      <c r="AS142" s="217"/>
      <c r="AT142" s="217"/>
      <c r="AU142" s="217"/>
    </row>
    <row r="143" spans="1:47" ht="14.25" customHeight="1" x14ac:dyDescent="0.3">
      <c r="A143" s="217"/>
      <c r="B143" s="217"/>
      <c r="C143" s="217"/>
      <c r="D143" s="217"/>
      <c r="E143" s="217"/>
      <c r="F143" s="217"/>
      <c r="G143" s="217"/>
      <c r="H143" s="217"/>
      <c r="I143" s="217"/>
      <c r="J143" s="217"/>
      <c r="K143" s="217"/>
      <c r="L143" s="217"/>
      <c r="M143" s="217"/>
      <c r="N143" s="217"/>
      <c r="O143" s="217"/>
      <c r="P143" s="217"/>
      <c r="Q143" s="217"/>
      <c r="R143" s="217"/>
      <c r="S143" s="217"/>
      <c r="T143" s="217"/>
      <c r="U143" s="217"/>
      <c r="V143" s="217"/>
      <c r="W143" s="217"/>
      <c r="X143" s="217"/>
      <c r="Y143" s="217"/>
      <c r="Z143" s="217"/>
      <c r="AA143" s="217"/>
      <c r="AB143" s="217"/>
      <c r="AC143" s="217"/>
      <c r="AD143" s="217"/>
      <c r="AE143" s="217"/>
      <c r="AF143" s="217"/>
      <c r="AG143" s="217"/>
      <c r="AH143" s="217"/>
      <c r="AI143" s="217"/>
      <c r="AJ143" s="217"/>
      <c r="AK143" s="217"/>
      <c r="AL143" s="217"/>
      <c r="AM143" s="217"/>
      <c r="AN143" s="217"/>
      <c r="AO143" s="217"/>
      <c r="AP143" s="217"/>
      <c r="AQ143" s="217"/>
      <c r="AR143" s="217"/>
      <c r="AS143" s="217"/>
      <c r="AT143" s="217"/>
      <c r="AU143" s="217"/>
    </row>
    <row r="144" spans="1:47" ht="14.25" customHeight="1" x14ac:dyDescent="0.3">
      <c r="A144" s="217"/>
      <c r="B144" s="217"/>
      <c r="C144" s="217"/>
      <c r="D144" s="217"/>
      <c r="E144" s="217"/>
      <c r="F144" s="217"/>
      <c r="G144" s="217"/>
      <c r="H144" s="217"/>
      <c r="I144" s="217"/>
      <c r="J144" s="217"/>
      <c r="K144" s="217"/>
      <c r="L144" s="217"/>
      <c r="M144" s="217"/>
      <c r="N144" s="217"/>
      <c r="O144" s="217"/>
      <c r="P144" s="217"/>
      <c r="Q144" s="217"/>
      <c r="R144" s="217"/>
      <c r="S144" s="217"/>
      <c r="T144" s="217"/>
      <c r="U144" s="217"/>
      <c r="V144" s="217"/>
      <c r="W144" s="217"/>
      <c r="X144" s="217"/>
      <c r="Y144" s="217"/>
      <c r="Z144" s="217"/>
      <c r="AA144" s="217"/>
      <c r="AB144" s="217"/>
      <c r="AC144" s="217"/>
      <c r="AD144" s="217"/>
      <c r="AE144" s="217"/>
      <c r="AF144" s="217"/>
      <c r="AG144" s="217"/>
      <c r="AH144" s="217"/>
      <c r="AI144" s="217"/>
      <c r="AJ144" s="217"/>
      <c r="AK144" s="217"/>
      <c r="AL144" s="217"/>
      <c r="AM144" s="217"/>
      <c r="AN144" s="217"/>
      <c r="AO144" s="217"/>
      <c r="AP144" s="217"/>
      <c r="AQ144" s="217"/>
      <c r="AR144" s="217"/>
      <c r="AS144" s="217"/>
      <c r="AT144" s="217"/>
      <c r="AU144" s="217"/>
    </row>
    <row r="145" spans="1:47" ht="14.25" customHeight="1" x14ac:dyDescent="0.3">
      <c r="A145" s="217"/>
      <c r="B145" s="217"/>
      <c r="C145" s="217"/>
      <c r="D145" s="217"/>
      <c r="E145" s="217"/>
      <c r="F145" s="217"/>
      <c r="G145" s="217"/>
      <c r="H145" s="217"/>
      <c r="I145" s="217"/>
      <c r="J145" s="217"/>
      <c r="K145" s="217"/>
      <c r="L145" s="217"/>
      <c r="M145" s="217"/>
      <c r="N145" s="217"/>
      <c r="O145" s="217"/>
      <c r="P145" s="217"/>
      <c r="Q145" s="217"/>
      <c r="R145" s="217"/>
      <c r="S145" s="217"/>
      <c r="T145" s="217"/>
      <c r="U145" s="217"/>
      <c r="V145" s="217"/>
      <c r="W145" s="217"/>
      <c r="X145" s="217"/>
      <c r="Y145" s="217"/>
      <c r="Z145" s="217"/>
      <c r="AA145" s="217"/>
      <c r="AB145" s="217"/>
      <c r="AC145" s="217"/>
      <c r="AD145" s="217"/>
      <c r="AE145" s="217"/>
      <c r="AF145" s="217"/>
      <c r="AG145" s="217"/>
      <c r="AH145" s="217"/>
      <c r="AI145" s="217"/>
      <c r="AJ145" s="217"/>
      <c r="AK145" s="217"/>
      <c r="AL145" s="217"/>
      <c r="AM145" s="217"/>
      <c r="AN145" s="217"/>
      <c r="AO145" s="217"/>
      <c r="AP145" s="217"/>
      <c r="AQ145" s="217"/>
      <c r="AR145" s="217"/>
      <c r="AS145" s="217"/>
      <c r="AT145" s="217"/>
      <c r="AU145" s="217"/>
    </row>
    <row r="146" spans="1:47" ht="14.25" customHeight="1" x14ac:dyDescent="0.3">
      <c r="A146" s="217"/>
      <c r="B146" s="217"/>
      <c r="C146" s="217"/>
      <c r="D146" s="217"/>
      <c r="E146" s="217"/>
      <c r="F146" s="217"/>
      <c r="G146" s="217"/>
      <c r="H146" s="217"/>
      <c r="I146" s="217"/>
      <c r="J146" s="217"/>
      <c r="K146" s="217"/>
      <c r="L146" s="217"/>
      <c r="M146" s="217"/>
      <c r="N146" s="217"/>
      <c r="O146" s="217"/>
      <c r="P146" s="217"/>
      <c r="Q146" s="217"/>
      <c r="R146" s="217"/>
      <c r="S146" s="217"/>
      <c r="T146" s="217"/>
      <c r="U146" s="217"/>
      <c r="V146" s="217"/>
      <c r="W146" s="217"/>
      <c r="X146" s="217"/>
      <c r="Y146" s="217"/>
      <c r="Z146" s="217"/>
      <c r="AA146" s="217"/>
      <c r="AB146" s="217"/>
      <c r="AC146" s="217"/>
      <c r="AD146" s="217"/>
      <c r="AE146" s="217"/>
      <c r="AF146" s="217"/>
      <c r="AG146" s="217"/>
      <c r="AH146" s="217"/>
      <c r="AI146" s="217"/>
      <c r="AJ146" s="217"/>
      <c r="AK146" s="217"/>
      <c r="AL146" s="217"/>
      <c r="AM146" s="217"/>
      <c r="AN146" s="217"/>
      <c r="AO146" s="217"/>
      <c r="AP146" s="217"/>
      <c r="AQ146" s="217"/>
      <c r="AR146" s="217"/>
      <c r="AS146" s="217"/>
      <c r="AT146" s="217"/>
      <c r="AU146" s="217"/>
    </row>
    <row r="147" spans="1:47" ht="14.25" customHeight="1" x14ac:dyDescent="0.3">
      <c r="A147" s="217"/>
      <c r="B147" s="217"/>
      <c r="C147" s="217"/>
      <c r="D147" s="217"/>
      <c r="E147" s="217"/>
      <c r="F147" s="217"/>
      <c r="G147" s="217"/>
      <c r="H147" s="217"/>
      <c r="I147" s="217"/>
      <c r="J147" s="217"/>
      <c r="K147" s="217"/>
      <c r="L147" s="217"/>
      <c r="M147" s="217"/>
      <c r="N147" s="217"/>
      <c r="O147" s="217"/>
      <c r="P147" s="217"/>
      <c r="Q147" s="217"/>
      <c r="R147" s="217"/>
      <c r="S147" s="217"/>
      <c r="T147" s="217"/>
      <c r="U147" s="217"/>
      <c r="V147" s="217"/>
      <c r="W147" s="217"/>
      <c r="X147" s="217"/>
      <c r="Y147" s="217"/>
      <c r="Z147" s="217"/>
      <c r="AA147" s="217"/>
      <c r="AB147" s="217"/>
      <c r="AC147" s="217"/>
      <c r="AD147" s="217"/>
      <c r="AE147" s="217"/>
      <c r="AF147" s="217"/>
      <c r="AG147" s="217"/>
      <c r="AH147" s="217"/>
      <c r="AI147" s="217"/>
      <c r="AJ147" s="217"/>
      <c r="AK147" s="217"/>
      <c r="AL147" s="217"/>
      <c r="AM147" s="217"/>
      <c r="AN147" s="217"/>
      <c r="AO147" s="217"/>
      <c r="AP147" s="217"/>
      <c r="AQ147" s="217"/>
      <c r="AR147" s="217"/>
      <c r="AS147" s="217"/>
      <c r="AT147" s="217"/>
      <c r="AU147" s="217"/>
    </row>
    <row r="148" spans="1:47" ht="14.25" customHeight="1" x14ac:dyDescent="0.3">
      <c r="A148" s="217"/>
      <c r="B148" s="217"/>
      <c r="C148" s="217"/>
      <c r="D148" s="217"/>
      <c r="E148" s="217"/>
      <c r="F148" s="217"/>
      <c r="G148" s="217"/>
      <c r="H148" s="217"/>
      <c r="I148" s="217"/>
      <c r="J148" s="217"/>
      <c r="K148" s="217"/>
      <c r="L148" s="217"/>
      <c r="M148" s="217"/>
      <c r="N148" s="217"/>
      <c r="O148" s="217"/>
      <c r="P148" s="217"/>
      <c r="Q148" s="217"/>
      <c r="R148" s="217"/>
      <c r="S148" s="217"/>
      <c r="T148" s="217"/>
      <c r="U148" s="217"/>
      <c r="V148" s="217"/>
      <c r="W148" s="217"/>
      <c r="X148" s="217"/>
      <c r="Y148" s="217"/>
      <c r="Z148" s="217"/>
      <c r="AA148" s="217"/>
      <c r="AB148" s="217"/>
      <c r="AC148" s="217"/>
      <c r="AD148" s="217"/>
      <c r="AE148" s="217"/>
      <c r="AF148" s="217"/>
      <c r="AG148" s="217"/>
      <c r="AH148" s="217"/>
      <c r="AI148" s="217"/>
      <c r="AJ148" s="217"/>
      <c r="AK148" s="217"/>
      <c r="AL148" s="217"/>
      <c r="AM148" s="217"/>
      <c r="AN148" s="217"/>
      <c r="AO148" s="217"/>
      <c r="AP148" s="217"/>
      <c r="AQ148" s="217"/>
      <c r="AR148" s="217"/>
      <c r="AS148" s="217"/>
      <c r="AT148" s="217"/>
      <c r="AU148" s="217"/>
    </row>
    <row r="149" spans="1:47" ht="14.25" customHeight="1" x14ac:dyDescent="0.3">
      <c r="A149" s="217"/>
      <c r="B149" s="217"/>
      <c r="C149" s="217"/>
      <c r="D149" s="217"/>
      <c r="E149" s="217"/>
      <c r="F149" s="217"/>
      <c r="G149" s="217"/>
      <c r="H149" s="217"/>
      <c r="I149" s="217"/>
      <c r="J149" s="217"/>
      <c r="K149" s="217"/>
      <c r="L149" s="217"/>
      <c r="M149" s="217"/>
      <c r="N149" s="217"/>
      <c r="O149" s="217"/>
      <c r="P149" s="217"/>
      <c r="Q149" s="217"/>
      <c r="R149" s="217"/>
      <c r="S149" s="217"/>
      <c r="T149" s="217"/>
      <c r="U149" s="217"/>
      <c r="V149" s="217"/>
      <c r="W149" s="217"/>
      <c r="X149" s="217"/>
      <c r="Y149" s="217"/>
      <c r="Z149" s="217"/>
      <c r="AA149" s="217"/>
      <c r="AB149" s="217"/>
      <c r="AC149" s="217"/>
      <c r="AD149" s="217"/>
      <c r="AE149" s="217"/>
      <c r="AF149" s="217"/>
      <c r="AG149" s="217"/>
      <c r="AH149" s="217"/>
      <c r="AI149" s="217"/>
      <c r="AJ149" s="217"/>
      <c r="AK149" s="217"/>
      <c r="AL149" s="217"/>
      <c r="AM149" s="217"/>
      <c r="AN149" s="217"/>
      <c r="AO149" s="217"/>
      <c r="AP149" s="217"/>
      <c r="AQ149" s="217"/>
      <c r="AR149" s="217"/>
      <c r="AS149" s="217"/>
      <c r="AT149" s="217"/>
      <c r="AU149" s="217"/>
    </row>
    <row r="150" spans="1:47" ht="14.25" customHeight="1" x14ac:dyDescent="0.3">
      <c r="A150" s="217"/>
      <c r="B150" s="217"/>
      <c r="C150" s="217"/>
      <c r="D150" s="217"/>
      <c r="E150" s="217"/>
      <c r="F150" s="217"/>
      <c r="G150" s="217"/>
      <c r="H150" s="217"/>
      <c r="I150" s="217"/>
      <c r="J150" s="217"/>
      <c r="K150" s="217"/>
      <c r="L150" s="217"/>
      <c r="M150" s="217"/>
      <c r="N150" s="217"/>
      <c r="O150" s="217"/>
      <c r="P150" s="217"/>
      <c r="Q150" s="217"/>
      <c r="R150" s="217"/>
      <c r="S150" s="217"/>
      <c r="T150" s="217"/>
      <c r="U150" s="217"/>
      <c r="V150" s="217"/>
      <c r="W150" s="217"/>
      <c r="X150" s="217"/>
      <c r="Y150" s="217"/>
      <c r="Z150" s="217"/>
      <c r="AA150" s="217"/>
      <c r="AB150" s="217"/>
      <c r="AC150" s="217"/>
      <c r="AD150" s="217"/>
      <c r="AE150" s="217"/>
      <c r="AF150" s="217"/>
      <c r="AG150" s="217"/>
      <c r="AH150" s="217"/>
      <c r="AI150" s="217"/>
      <c r="AJ150" s="217"/>
      <c r="AK150" s="217"/>
      <c r="AL150" s="217"/>
      <c r="AM150" s="217"/>
      <c r="AN150" s="217"/>
      <c r="AO150" s="217"/>
      <c r="AP150" s="217"/>
      <c r="AQ150" s="217"/>
      <c r="AR150" s="217"/>
      <c r="AS150" s="217"/>
      <c r="AT150" s="217"/>
      <c r="AU150" s="217"/>
    </row>
    <row r="151" spans="1:47" ht="14.25" customHeight="1" x14ac:dyDescent="0.3">
      <c r="A151" s="217"/>
      <c r="B151" s="217"/>
      <c r="C151" s="217"/>
      <c r="D151" s="217"/>
      <c r="E151" s="217"/>
      <c r="F151" s="217"/>
      <c r="G151" s="217"/>
      <c r="H151" s="217"/>
      <c r="I151" s="217"/>
      <c r="J151" s="217"/>
      <c r="K151" s="217"/>
      <c r="L151" s="217"/>
      <c r="M151" s="217"/>
      <c r="N151" s="217"/>
      <c r="O151" s="217"/>
      <c r="P151" s="217"/>
      <c r="Q151" s="217"/>
      <c r="R151" s="217"/>
      <c r="S151" s="217"/>
      <c r="T151" s="217"/>
      <c r="U151" s="217"/>
      <c r="V151" s="217"/>
      <c r="W151" s="217"/>
      <c r="X151" s="217"/>
      <c r="Y151" s="217"/>
      <c r="Z151" s="217"/>
      <c r="AA151" s="217"/>
      <c r="AB151" s="217"/>
      <c r="AC151" s="217"/>
      <c r="AD151" s="217"/>
      <c r="AE151" s="217"/>
      <c r="AF151" s="217"/>
      <c r="AG151" s="217"/>
      <c r="AH151" s="217"/>
      <c r="AI151" s="217"/>
      <c r="AJ151" s="217"/>
      <c r="AK151" s="217"/>
      <c r="AL151" s="217"/>
      <c r="AM151" s="217"/>
      <c r="AN151" s="217"/>
      <c r="AO151" s="217"/>
      <c r="AP151" s="217"/>
      <c r="AQ151" s="217"/>
      <c r="AR151" s="217"/>
      <c r="AS151" s="217"/>
      <c r="AT151" s="217"/>
      <c r="AU151" s="217"/>
    </row>
    <row r="152" spans="1:47" ht="14.25" customHeight="1" x14ac:dyDescent="0.3">
      <c r="A152" s="217"/>
      <c r="B152" s="217"/>
      <c r="C152" s="217"/>
      <c r="D152" s="217"/>
      <c r="E152" s="217"/>
      <c r="F152" s="217"/>
      <c r="G152" s="217"/>
      <c r="H152" s="217"/>
      <c r="I152" s="217"/>
      <c r="J152" s="217"/>
      <c r="K152" s="217"/>
      <c r="L152" s="217"/>
      <c r="M152" s="217"/>
      <c r="N152" s="217"/>
      <c r="O152" s="217"/>
      <c r="P152" s="217"/>
      <c r="Q152" s="217"/>
      <c r="R152" s="217"/>
      <c r="S152" s="217"/>
      <c r="T152" s="217"/>
      <c r="U152" s="217"/>
      <c r="V152" s="217"/>
      <c r="W152" s="217"/>
      <c r="X152" s="217"/>
      <c r="Y152" s="217"/>
      <c r="Z152" s="217"/>
      <c r="AA152" s="217"/>
      <c r="AB152" s="217"/>
      <c r="AC152" s="217"/>
      <c r="AD152" s="217"/>
      <c r="AE152" s="217"/>
      <c r="AF152" s="217"/>
      <c r="AG152" s="217"/>
      <c r="AH152" s="217"/>
      <c r="AI152" s="217"/>
      <c r="AJ152" s="217"/>
      <c r="AK152" s="217"/>
      <c r="AL152" s="217"/>
      <c r="AM152" s="217"/>
      <c r="AN152" s="217"/>
      <c r="AO152" s="217"/>
      <c r="AP152" s="217"/>
      <c r="AQ152" s="217"/>
      <c r="AR152" s="217"/>
      <c r="AS152" s="217"/>
      <c r="AT152" s="217"/>
      <c r="AU152" s="217"/>
    </row>
    <row r="153" spans="1:47" ht="14.25" customHeight="1" x14ac:dyDescent="0.3">
      <c r="A153" s="217"/>
      <c r="B153" s="217"/>
      <c r="C153" s="217"/>
      <c r="D153" s="217"/>
      <c r="E153" s="217"/>
      <c r="F153" s="217"/>
      <c r="G153" s="217"/>
      <c r="H153" s="217"/>
      <c r="I153" s="217"/>
      <c r="J153" s="217"/>
      <c r="K153" s="217"/>
      <c r="L153" s="217"/>
      <c r="M153" s="217"/>
      <c r="N153" s="217"/>
      <c r="O153" s="217"/>
      <c r="P153" s="217"/>
      <c r="Q153" s="217"/>
      <c r="R153" s="217"/>
      <c r="S153" s="217"/>
      <c r="T153" s="217"/>
      <c r="U153" s="217"/>
      <c r="V153" s="217"/>
      <c r="W153" s="217"/>
      <c r="X153" s="217"/>
      <c r="Y153" s="217"/>
      <c r="Z153" s="217"/>
      <c r="AA153" s="217"/>
      <c r="AB153" s="217"/>
      <c r="AC153" s="217"/>
      <c r="AD153" s="217"/>
      <c r="AE153" s="217"/>
      <c r="AF153" s="217"/>
      <c r="AG153" s="217"/>
      <c r="AH153" s="217"/>
      <c r="AI153" s="217"/>
      <c r="AJ153" s="217"/>
      <c r="AK153" s="217"/>
      <c r="AL153" s="217"/>
      <c r="AM153" s="217"/>
      <c r="AN153" s="217"/>
      <c r="AO153" s="217"/>
      <c r="AP153" s="217"/>
      <c r="AQ153" s="217"/>
      <c r="AR153" s="217"/>
      <c r="AS153" s="217"/>
      <c r="AT153" s="217"/>
      <c r="AU153" s="217"/>
    </row>
    <row r="154" spans="1:47" ht="14.25" customHeight="1" x14ac:dyDescent="0.3">
      <c r="A154" s="217"/>
      <c r="B154" s="217"/>
      <c r="C154" s="217"/>
      <c r="D154" s="217"/>
      <c r="E154" s="217"/>
      <c r="F154" s="217"/>
      <c r="G154" s="217"/>
      <c r="H154" s="217"/>
      <c r="I154" s="217"/>
      <c r="J154" s="217"/>
      <c r="K154" s="217"/>
      <c r="L154" s="217"/>
      <c r="M154" s="217"/>
      <c r="N154" s="217"/>
      <c r="O154" s="217"/>
      <c r="P154" s="217"/>
      <c r="Q154" s="217"/>
      <c r="R154" s="217"/>
      <c r="S154" s="217"/>
      <c r="T154" s="217"/>
      <c r="U154" s="217"/>
      <c r="V154" s="217"/>
      <c r="W154" s="217"/>
      <c r="X154" s="217"/>
      <c r="Y154" s="217"/>
      <c r="Z154" s="217"/>
      <c r="AA154" s="217"/>
      <c r="AB154" s="217"/>
      <c r="AC154" s="217"/>
      <c r="AD154" s="217"/>
      <c r="AE154" s="217"/>
      <c r="AF154" s="217"/>
      <c r="AG154" s="217"/>
      <c r="AH154" s="217"/>
      <c r="AI154" s="217"/>
      <c r="AJ154" s="217"/>
      <c r="AK154" s="217"/>
      <c r="AL154" s="217"/>
      <c r="AM154" s="217"/>
      <c r="AN154" s="217"/>
      <c r="AO154" s="217"/>
      <c r="AP154" s="217"/>
      <c r="AQ154" s="217"/>
      <c r="AR154" s="217"/>
      <c r="AS154" s="217"/>
      <c r="AT154" s="217"/>
      <c r="AU154" s="217"/>
    </row>
    <row r="155" spans="1:47" ht="14.25" customHeight="1" x14ac:dyDescent="0.3">
      <c r="A155" s="217"/>
      <c r="B155" s="217"/>
      <c r="C155" s="217"/>
      <c r="D155" s="217"/>
      <c r="E155" s="217"/>
      <c r="F155" s="217"/>
      <c r="G155" s="217"/>
      <c r="H155" s="217"/>
      <c r="I155" s="217"/>
      <c r="J155" s="217"/>
      <c r="K155" s="217"/>
      <c r="L155" s="217"/>
      <c r="M155" s="217"/>
      <c r="N155" s="217"/>
      <c r="O155" s="217"/>
      <c r="P155" s="217"/>
      <c r="Q155" s="217"/>
      <c r="R155" s="217"/>
      <c r="S155" s="217"/>
      <c r="T155" s="217"/>
      <c r="U155" s="217"/>
      <c r="V155" s="217"/>
      <c r="W155" s="217"/>
      <c r="X155" s="217"/>
      <c r="Y155" s="217"/>
      <c r="Z155" s="217"/>
      <c r="AA155" s="217"/>
      <c r="AB155" s="217"/>
      <c r="AC155" s="217"/>
      <c r="AD155" s="217"/>
      <c r="AE155" s="217"/>
      <c r="AF155" s="217"/>
      <c r="AG155" s="217"/>
      <c r="AH155" s="217"/>
      <c r="AI155" s="217"/>
      <c r="AJ155" s="217"/>
      <c r="AK155" s="217"/>
      <c r="AL155" s="217"/>
      <c r="AM155" s="217"/>
      <c r="AN155" s="217"/>
      <c r="AO155" s="217"/>
      <c r="AP155" s="217"/>
      <c r="AQ155" s="217"/>
      <c r="AR155" s="217"/>
      <c r="AS155" s="217"/>
      <c r="AT155" s="217"/>
      <c r="AU155" s="217"/>
    </row>
    <row r="156" spans="1:47" ht="14.25" customHeight="1" x14ac:dyDescent="0.3">
      <c r="A156" s="217"/>
      <c r="B156" s="217"/>
      <c r="C156" s="217"/>
      <c r="D156" s="217"/>
      <c r="E156" s="217"/>
      <c r="F156" s="217"/>
      <c r="G156" s="217"/>
      <c r="H156" s="217"/>
      <c r="I156" s="217"/>
      <c r="J156" s="217"/>
      <c r="K156" s="217"/>
      <c r="L156" s="217"/>
      <c r="M156" s="217"/>
      <c r="N156" s="217"/>
      <c r="O156" s="217"/>
      <c r="P156" s="217"/>
      <c r="Q156" s="217"/>
      <c r="R156" s="217"/>
      <c r="S156" s="217"/>
      <c r="T156" s="217"/>
      <c r="U156" s="217"/>
      <c r="V156" s="217"/>
      <c r="W156" s="217"/>
      <c r="X156" s="217"/>
      <c r="Y156" s="217"/>
      <c r="Z156" s="217"/>
      <c r="AA156" s="217"/>
      <c r="AB156" s="217"/>
      <c r="AC156" s="217"/>
      <c r="AD156" s="217"/>
      <c r="AE156" s="217"/>
      <c r="AF156" s="217"/>
      <c r="AG156" s="217"/>
      <c r="AH156" s="217"/>
      <c r="AI156" s="217"/>
      <c r="AJ156" s="217"/>
      <c r="AK156" s="217"/>
      <c r="AL156" s="217"/>
      <c r="AM156" s="217"/>
      <c r="AN156" s="217"/>
      <c r="AO156" s="217"/>
      <c r="AP156" s="217"/>
      <c r="AQ156" s="217"/>
      <c r="AR156" s="217"/>
      <c r="AS156" s="217"/>
      <c r="AT156" s="217"/>
      <c r="AU156" s="217"/>
    </row>
    <row r="157" spans="1:47" ht="14.25" customHeight="1" x14ac:dyDescent="0.3">
      <c r="A157" s="217"/>
      <c r="B157" s="217"/>
      <c r="C157" s="217"/>
      <c r="D157" s="217"/>
      <c r="E157" s="217"/>
      <c r="F157" s="217"/>
      <c r="G157" s="217"/>
      <c r="H157" s="217"/>
      <c r="I157" s="217"/>
      <c r="J157" s="217"/>
      <c r="K157" s="217"/>
      <c r="L157" s="217"/>
      <c r="M157" s="217"/>
      <c r="N157" s="217"/>
      <c r="O157" s="217"/>
      <c r="P157" s="217"/>
      <c r="Q157" s="217"/>
      <c r="R157" s="217"/>
      <c r="S157" s="217"/>
      <c r="T157" s="217"/>
      <c r="U157" s="217"/>
      <c r="V157" s="217"/>
      <c r="W157" s="217"/>
      <c r="X157" s="217"/>
      <c r="Y157" s="217"/>
      <c r="Z157" s="217"/>
      <c r="AA157" s="217"/>
      <c r="AB157" s="217"/>
      <c r="AC157" s="217"/>
      <c r="AD157" s="217"/>
      <c r="AE157" s="217"/>
      <c r="AF157" s="217"/>
      <c r="AG157" s="217"/>
      <c r="AH157" s="217"/>
      <c r="AI157" s="217"/>
      <c r="AJ157" s="217"/>
      <c r="AK157" s="217"/>
      <c r="AL157" s="217"/>
      <c r="AM157" s="217"/>
      <c r="AN157" s="217"/>
      <c r="AO157" s="217"/>
      <c r="AP157" s="217"/>
      <c r="AQ157" s="217"/>
      <c r="AR157" s="217"/>
      <c r="AS157" s="217"/>
      <c r="AT157" s="217"/>
      <c r="AU157" s="217"/>
    </row>
    <row r="158" spans="1:47" ht="14.25" customHeight="1" x14ac:dyDescent="0.3">
      <c r="A158" s="217"/>
      <c r="B158" s="217"/>
      <c r="C158" s="217"/>
      <c r="D158" s="217"/>
      <c r="E158" s="217"/>
      <c r="F158" s="217"/>
      <c r="G158" s="217"/>
      <c r="H158" s="217"/>
      <c r="I158" s="217"/>
      <c r="J158" s="217"/>
      <c r="K158" s="217"/>
      <c r="L158" s="217"/>
      <c r="M158" s="217"/>
      <c r="N158" s="217"/>
      <c r="O158" s="217"/>
      <c r="P158" s="217"/>
      <c r="Q158" s="217"/>
      <c r="R158" s="217"/>
      <c r="S158" s="217"/>
      <c r="T158" s="217"/>
      <c r="U158" s="217"/>
      <c r="V158" s="217"/>
      <c r="W158" s="217"/>
      <c r="X158" s="217"/>
      <c r="Y158" s="217"/>
      <c r="Z158" s="217"/>
      <c r="AA158" s="217"/>
      <c r="AB158" s="217"/>
      <c r="AC158" s="217"/>
      <c r="AD158" s="217"/>
      <c r="AE158" s="217"/>
      <c r="AF158" s="217"/>
      <c r="AG158" s="217"/>
      <c r="AH158" s="217"/>
      <c r="AI158" s="217"/>
      <c r="AJ158" s="217"/>
      <c r="AK158" s="217"/>
      <c r="AL158" s="217"/>
      <c r="AM158" s="217"/>
      <c r="AN158" s="217"/>
      <c r="AO158" s="217"/>
      <c r="AP158" s="217"/>
      <c r="AQ158" s="217"/>
      <c r="AR158" s="217"/>
      <c r="AS158" s="217"/>
      <c r="AT158" s="217"/>
      <c r="AU158" s="217"/>
    </row>
    <row r="159" spans="1:47" ht="14.25" customHeight="1" x14ac:dyDescent="0.3">
      <c r="A159" s="217"/>
      <c r="B159" s="217"/>
      <c r="C159" s="217"/>
      <c r="D159" s="217"/>
      <c r="E159" s="217"/>
      <c r="F159" s="217"/>
      <c r="G159" s="217"/>
      <c r="H159" s="217"/>
      <c r="I159" s="217"/>
      <c r="J159" s="217"/>
      <c r="K159" s="217"/>
      <c r="L159" s="217"/>
      <c r="M159" s="217"/>
      <c r="N159" s="217"/>
      <c r="O159" s="217"/>
      <c r="P159" s="217"/>
      <c r="Q159" s="217"/>
      <c r="R159" s="217"/>
      <c r="S159" s="217"/>
      <c r="T159" s="217"/>
      <c r="U159" s="217"/>
      <c r="V159" s="217"/>
      <c r="W159" s="217"/>
      <c r="X159" s="217"/>
      <c r="Y159" s="217"/>
      <c r="Z159" s="217"/>
      <c r="AA159" s="217"/>
      <c r="AB159" s="217"/>
      <c r="AC159" s="217"/>
      <c r="AD159" s="217"/>
      <c r="AE159" s="217"/>
      <c r="AF159" s="217"/>
      <c r="AG159" s="217"/>
      <c r="AH159" s="217"/>
      <c r="AI159" s="217"/>
      <c r="AJ159" s="217"/>
      <c r="AK159" s="217"/>
      <c r="AL159" s="217"/>
      <c r="AM159" s="217"/>
      <c r="AN159" s="217"/>
      <c r="AO159" s="217"/>
      <c r="AP159" s="217"/>
      <c r="AQ159" s="217"/>
      <c r="AR159" s="217"/>
      <c r="AS159" s="217"/>
      <c r="AT159" s="217"/>
      <c r="AU159" s="217"/>
    </row>
    <row r="160" spans="1:47" ht="14.25" customHeight="1" x14ac:dyDescent="0.3">
      <c r="A160" s="217"/>
      <c r="B160" s="217"/>
      <c r="C160" s="217"/>
      <c r="D160" s="217"/>
      <c r="E160" s="217"/>
      <c r="F160" s="217"/>
      <c r="G160" s="217"/>
      <c r="H160" s="217"/>
      <c r="I160" s="217"/>
      <c r="J160" s="217"/>
      <c r="K160" s="217"/>
      <c r="L160" s="217"/>
      <c r="M160" s="217"/>
      <c r="N160" s="217"/>
      <c r="O160" s="217"/>
      <c r="P160" s="217"/>
      <c r="Q160" s="217"/>
      <c r="R160" s="217"/>
      <c r="S160" s="217"/>
      <c r="T160" s="217"/>
      <c r="U160" s="217"/>
      <c r="V160" s="217"/>
      <c r="W160" s="217"/>
      <c r="X160" s="217"/>
      <c r="Y160" s="217"/>
      <c r="Z160" s="217"/>
      <c r="AA160" s="217"/>
      <c r="AB160" s="217"/>
      <c r="AC160" s="217"/>
      <c r="AD160" s="217"/>
      <c r="AE160" s="217"/>
      <c r="AF160" s="217"/>
      <c r="AG160" s="217"/>
      <c r="AH160" s="217"/>
      <c r="AI160" s="217"/>
      <c r="AJ160" s="217"/>
      <c r="AK160" s="217"/>
      <c r="AL160" s="217"/>
      <c r="AM160" s="217"/>
      <c r="AN160" s="217"/>
      <c r="AO160" s="217"/>
      <c r="AP160" s="217"/>
      <c r="AQ160" s="217"/>
      <c r="AR160" s="217"/>
      <c r="AS160" s="217"/>
      <c r="AT160" s="217"/>
      <c r="AU160" s="217"/>
    </row>
    <row r="161" spans="1:47" ht="14.25" customHeight="1" x14ac:dyDescent="0.3">
      <c r="A161" s="217"/>
      <c r="B161" s="217"/>
      <c r="C161" s="217"/>
      <c r="D161" s="217"/>
      <c r="E161" s="217"/>
      <c r="F161" s="217"/>
      <c r="G161" s="217"/>
      <c r="H161" s="217"/>
      <c r="I161" s="217"/>
      <c r="J161" s="217"/>
      <c r="K161" s="217"/>
      <c r="L161" s="217"/>
      <c r="M161" s="217"/>
      <c r="N161" s="217"/>
      <c r="O161" s="217"/>
      <c r="P161" s="217"/>
      <c r="Q161" s="217"/>
      <c r="R161" s="217"/>
      <c r="S161" s="217"/>
      <c r="T161" s="217"/>
      <c r="U161" s="217"/>
      <c r="V161" s="217"/>
      <c r="W161" s="217"/>
      <c r="X161" s="217"/>
      <c r="Y161" s="217"/>
      <c r="Z161" s="217"/>
      <c r="AA161" s="217"/>
      <c r="AB161" s="217"/>
      <c r="AC161" s="217"/>
      <c r="AD161" s="217"/>
      <c r="AE161" s="217"/>
      <c r="AF161" s="217"/>
      <c r="AG161" s="217"/>
      <c r="AH161" s="217"/>
      <c r="AI161" s="217"/>
      <c r="AJ161" s="217"/>
      <c r="AK161" s="217"/>
      <c r="AL161" s="217"/>
      <c r="AM161" s="217"/>
      <c r="AN161" s="217"/>
      <c r="AO161" s="217"/>
      <c r="AP161" s="217"/>
      <c r="AQ161" s="217"/>
      <c r="AR161" s="217"/>
      <c r="AS161" s="217"/>
      <c r="AT161" s="217"/>
      <c r="AU161" s="217"/>
    </row>
    <row r="162" spans="1:47" ht="14.25" customHeight="1" x14ac:dyDescent="0.3">
      <c r="A162" s="217"/>
      <c r="B162" s="217"/>
      <c r="C162" s="217"/>
      <c r="D162" s="217"/>
      <c r="E162" s="217"/>
      <c r="F162" s="217"/>
      <c r="G162" s="217"/>
      <c r="H162" s="217"/>
      <c r="I162" s="217"/>
      <c r="J162" s="217"/>
      <c r="K162" s="217"/>
      <c r="L162" s="217"/>
      <c r="M162" s="217"/>
      <c r="N162" s="217"/>
      <c r="O162" s="217"/>
      <c r="P162" s="217"/>
      <c r="Q162" s="217"/>
      <c r="R162" s="217"/>
      <c r="S162" s="217"/>
      <c r="T162" s="217"/>
      <c r="U162" s="217"/>
      <c r="V162" s="217"/>
      <c r="W162" s="217"/>
      <c r="X162" s="217"/>
      <c r="Y162" s="217"/>
      <c r="Z162" s="217"/>
      <c r="AA162" s="217"/>
      <c r="AB162" s="217"/>
      <c r="AC162" s="217"/>
      <c r="AD162" s="217"/>
      <c r="AE162" s="217"/>
      <c r="AF162" s="217"/>
      <c r="AG162" s="217"/>
      <c r="AH162" s="217"/>
      <c r="AI162" s="217"/>
      <c r="AJ162" s="217"/>
      <c r="AK162" s="217"/>
      <c r="AL162" s="217"/>
      <c r="AM162" s="217"/>
      <c r="AN162" s="217"/>
      <c r="AO162" s="217"/>
      <c r="AP162" s="217"/>
      <c r="AQ162" s="217"/>
      <c r="AR162" s="217"/>
      <c r="AS162" s="217"/>
      <c r="AT162" s="217"/>
      <c r="AU162" s="217"/>
    </row>
    <row r="163" spans="1:47" ht="14.25" customHeight="1" x14ac:dyDescent="0.3">
      <c r="A163" s="217"/>
      <c r="B163" s="217"/>
      <c r="C163" s="217"/>
      <c r="D163" s="217"/>
      <c r="E163" s="217"/>
      <c r="F163" s="217"/>
      <c r="G163" s="217"/>
      <c r="H163" s="217"/>
      <c r="I163" s="217"/>
      <c r="J163" s="217"/>
      <c r="K163" s="217"/>
      <c r="L163" s="217"/>
      <c r="M163" s="217"/>
      <c r="N163" s="217"/>
      <c r="O163" s="217"/>
      <c r="P163" s="217"/>
      <c r="Q163" s="217"/>
      <c r="R163" s="217"/>
      <c r="S163" s="217"/>
      <c r="T163" s="217"/>
      <c r="U163" s="217"/>
      <c r="V163" s="217"/>
      <c r="W163" s="217"/>
      <c r="X163" s="217"/>
      <c r="Y163" s="217"/>
      <c r="Z163" s="217"/>
      <c r="AA163" s="217"/>
      <c r="AB163" s="217"/>
      <c r="AC163" s="217"/>
      <c r="AD163" s="217"/>
      <c r="AE163" s="217"/>
      <c r="AF163" s="217"/>
      <c r="AG163" s="217"/>
      <c r="AH163" s="217"/>
      <c r="AI163" s="217"/>
      <c r="AJ163" s="217"/>
      <c r="AK163" s="217"/>
      <c r="AL163" s="217"/>
      <c r="AM163" s="217"/>
      <c r="AN163" s="217"/>
      <c r="AO163" s="217"/>
      <c r="AP163" s="217"/>
      <c r="AQ163" s="217"/>
      <c r="AR163" s="217"/>
      <c r="AS163" s="217"/>
      <c r="AT163" s="217"/>
      <c r="AU163" s="217"/>
    </row>
    <row r="164" spans="1:47" ht="14.25" customHeight="1" x14ac:dyDescent="0.3">
      <c r="A164" s="217"/>
      <c r="B164" s="217"/>
      <c r="C164" s="217"/>
      <c r="D164" s="217"/>
      <c r="E164" s="217"/>
      <c r="F164" s="217"/>
      <c r="G164" s="217"/>
      <c r="H164" s="217"/>
      <c r="I164" s="217"/>
      <c r="J164" s="217"/>
      <c r="K164" s="217"/>
      <c r="L164" s="217"/>
      <c r="M164" s="217"/>
      <c r="N164" s="217"/>
      <c r="O164" s="217"/>
      <c r="P164" s="217"/>
      <c r="Q164" s="217"/>
      <c r="R164" s="217"/>
      <c r="S164" s="217"/>
      <c r="T164" s="217"/>
      <c r="U164" s="217"/>
      <c r="V164" s="217"/>
      <c r="W164" s="217"/>
      <c r="X164" s="217"/>
      <c r="Y164" s="217"/>
      <c r="Z164" s="217"/>
      <c r="AA164" s="217"/>
      <c r="AB164" s="217"/>
      <c r="AC164" s="217"/>
      <c r="AD164" s="217"/>
      <c r="AE164" s="217"/>
      <c r="AF164" s="217"/>
      <c r="AG164" s="217"/>
      <c r="AH164" s="217"/>
      <c r="AI164" s="217"/>
      <c r="AJ164" s="217"/>
      <c r="AK164" s="217"/>
      <c r="AL164" s="217"/>
      <c r="AM164" s="217"/>
      <c r="AN164" s="217"/>
      <c r="AO164" s="217"/>
      <c r="AP164" s="217"/>
      <c r="AQ164" s="217"/>
      <c r="AR164" s="217"/>
      <c r="AS164" s="217"/>
      <c r="AT164" s="217"/>
      <c r="AU164" s="217"/>
    </row>
    <row r="165" spans="1:47" ht="14.25" customHeight="1" x14ac:dyDescent="0.3">
      <c r="A165" s="217"/>
      <c r="B165" s="217"/>
      <c r="C165" s="217"/>
      <c r="D165" s="217"/>
      <c r="E165" s="217"/>
      <c r="F165" s="217"/>
      <c r="G165" s="217"/>
      <c r="H165" s="217"/>
      <c r="I165" s="217"/>
      <c r="J165" s="217"/>
      <c r="K165" s="217"/>
      <c r="L165" s="217"/>
      <c r="M165" s="217"/>
      <c r="N165" s="217"/>
      <c r="O165" s="217"/>
      <c r="P165" s="217"/>
      <c r="Q165" s="217"/>
      <c r="R165" s="217"/>
      <c r="S165" s="217"/>
      <c r="T165" s="217"/>
      <c r="U165" s="217"/>
      <c r="V165" s="217"/>
      <c r="W165" s="217"/>
      <c r="X165" s="217"/>
      <c r="Y165" s="217"/>
      <c r="Z165" s="217"/>
      <c r="AA165" s="217"/>
      <c r="AB165" s="217"/>
      <c r="AC165" s="217"/>
      <c r="AD165" s="217"/>
      <c r="AE165" s="217"/>
      <c r="AF165" s="217"/>
      <c r="AG165" s="217"/>
      <c r="AH165" s="217"/>
      <c r="AI165" s="217"/>
      <c r="AJ165" s="217"/>
      <c r="AK165" s="217"/>
      <c r="AL165" s="217"/>
      <c r="AM165" s="217"/>
      <c r="AN165" s="217"/>
      <c r="AO165" s="217"/>
      <c r="AP165" s="217"/>
      <c r="AQ165" s="217"/>
      <c r="AR165" s="217"/>
      <c r="AS165" s="217"/>
      <c r="AT165" s="217"/>
      <c r="AU165" s="217"/>
    </row>
    <row r="166" spans="1:47" ht="14.25" customHeight="1" x14ac:dyDescent="0.3">
      <c r="A166" s="217"/>
      <c r="B166" s="217"/>
      <c r="C166" s="217"/>
      <c r="D166" s="217"/>
      <c r="E166" s="217"/>
      <c r="F166" s="217"/>
      <c r="G166" s="217"/>
      <c r="H166" s="217"/>
      <c r="I166" s="217"/>
      <c r="J166" s="217"/>
      <c r="K166" s="217"/>
      <c r="L166" s="217"/>
      <c r="M166" s="217"/>
      <c r="N166" s="217"/>
      <c r="O166" s="217"/>
      <c r="P166" s="217"/>
      <c r="Q166" s="217"/>
      <c r="R166" s="217"/>
      <c r="S166" s="217"/>
      <c r="T166" s="217"/>
      <c r="U166" s="217"/>
      <c r="V166" s="217"/>
      <c r="W166" s="217"/>
      <c r="X166" s="217"/>
      <c r="Y166" s="217"/>
      <c r="Z166" s="217"/>
      <c r="AA166" s="217"/>
      <c r="AB166" s="217"/>
      <c r="AC166" s="217"/>
      <c r="AD166" s="217"/>
      <c r="AE166" s="217"/>
      <c r="AF166" s="217"/>
      <c r="AG166" s="217"/>
      <c r="AH166" s="217"/>
      <c r="AI166" s="217"/>
      <c r="AJ166" s="217"/>
      <c r="AK166" s="217"/>
      <c r="AL166" s="217"/>
      <c r="AM166" s="217"/>
      <c r="AN166" s="217"/>
      <c r="AO166" s="217"/>
      <c r="AP166" s="217"/>
      <c r="AQ166" s="217"/>
      <c r="AR166" s="217"/>
      <c r="AS166" s="217"/>
      <c r="AT166" s="217"/>
      <c r="AU166" s="217"/>
    </row>
    <row r="167" spans="1:47" ht="14.25" customHeight="1" x14ac:dyDescent="0.3">
      <c r="A167" s="217"/>
      <c r="B167" s="217"/>
      <c r="C167" s="217"/>
      <c r="D167" s="217"/>
      <c r="E167" s="217"/>
      <c r="F167" s="217"/>
      <c r="G167" s="217"/>
      <c r="H167" s="217"/>
      <c r="I167" s="217"/>
      <c r="J167" s="217"/>
      <c r="K167" s="217"/>
      <c r="L167" s="217"/>
      <c r="M167" s="217"/>
      <c r="N167" s="217"/>
      <c r="O167" s="217"/>
      <c r="P167" s="217"/>
      <c r="Q167" s="217"/>
      <c r="R167" s="217"/>
      <c r="S167" s="217"/>
      <c r="T167" s="217"/>
      <c r="U167" s="217"/>
      <c r="V167" s="217"/>
      <c r="W167" s="217"/>
      <c r="X167" s="217"/>
      <c r="Y167" s="217"/>
      <c r="Z167" s="217"/>
      <c r="AA167" s="217"/>
      <c r="AB167" s="217"/>
      <c r="AC167" s="217"/>
      <c r="AD167" s="217"/>
      <c r="AE167" s="217"/>
      <c r="AF167" s="217"/>
      <c r="AG167" s="217"/>
      <c r="AH167" s="217"/>
      <c r="AI167" s="217"/>
      <c r="AJ167" s="217"/>
      <c r="AK167" s="217"/>
      <c r="AL167" s="217"/>
      <c r="AM167" s="217"/>
      <c r="AN167" s="217"/>
      <c r="AO167" s="217"/>
      <c r="AP167" s="217"/>
      <c r="AQ167" s="217"/>
      <c r="AR167" s="217"/>
      <c r="AS167" s="217"/>
      <c r="AT167" s="217"/>
      <c r="AU167" s="217"/>
    </row>
    <row r="168" spans="1:47" ht="14.25" customHeight="1" x14ac:dyDescent="0.3">
      <c r="A168" s="217"/>
      <c r="B168" s="217"/>
      <c r="C168" s="217"/>
      <c r="D168" s="217"/>
      <c r="E168" s="217"/>
      <c r="F168" s="217"/>
      <c r="G168" s="217"/>
      <c r="H168" s="217"/>
      <c r="I168" s="217"/>
      <c r="J168" s="217"/>
      <c r="K168" s="217"/>
      <c r="L168" s="217"/>
      <c r="M168" s="217"/>
      <c r="N168" s="217"/>
      <c r="O168" s="217"/>
      <c r="P168" s="217"/>
      <c r="Q168" s="217"/>
      <c r="R168" s="217"/>
      <c r="S168" s="217"/>
      <c r="T168" s="217"/>
      <c r="U168" s="217"/>
      <c r="V168" s="217"/>
      <c r="W168" s="217"/>
      <c r="X168" s="217"/>
      <c r="Y168" s="217"/>
      <c r="Z168" s="217"/>
      <c r="AA168" s="217"/>
      <c r="AB168" s="217"/>
      <c r="AC168" s="217"/>
      <c r="AD168" s="217"/>
      <c r="AE168" s="217"/>
      <c r="AF168" s="217"/>
      <c r="AG168" s="217"/>
      <c r="AH168" s="217"/>
      <c r="AI168" s="217"/>
      <c r="AJ168" s="217"/>
      <c r="AK168" s="217"/>
      <c r="AL168" s="217"/>
      <c r="AM168" s="217"/>
      <c r="AN168" s="217"/>
      <c r="AO168" s="217"/>
      <c r="AP168" s="217"/>
      <c r="AQ168" s="217"/>
      <c r="AR168" s="217"/>
      <c r="AS168" s="217"/>
      <c r="AT168" s="217"/>
      <c r="AU168" s="217"/>
    </row>
    <row r="169" spans="1:47" ht="14.25" customHeight="1" x14ac:dyDescent="0.3">
      <c r="A169" s="217"/>
      <c r="B169" s="217"/>
      <c r="C169" s="217"/>
      <c r="D169" s="217"/>
      <c r="E169" s="217"/>
      <c r="F169" s="217"/>
      <c r="G169" s="217"/>
      <c r="H169" s="217"/>
      <c r="I169" s="217"/>
      <c r="J169" s="217"/>
      <c r="K169" s="217"/>
      <c r="L169" s="217"/>
      <c r="M169" s="217"/>
      <c r="N169" s="217"/>
      <c r="O169" s="217"/>
      <c r="P169" s="217"/>
      <c r="Q169" s="217"/>
      <c r="R169" s="217"/>
      <c r="S169" s="217"/>
      <c r="T169" s="217"/>
      <c r="U169" s="217"/>
      <c r="V169" s="217"/>
      <c r="W169" s="217"/>
      <c r="X169" s="217"/>
      <c r="Y169" s="217"/>
      <c r="Z169" s="217"/>
      <c r="AA169" s="217"/>
      <c r="AB169" s="217"/>
      <c r="AC169" s="217"/>
      <c r="AD169" s="217"/>
      <c r="AE169" s="217"/>
      <c r="AF169" s="217"/>
      <c r="AG169" s="217"/>
      <c r="AH169" s="217"/>
      <c r="AI169" s="217"/>
      <c r="AJ169" s="217"/>
      <c r="AK169" s="217"/>
      <c r="AL169" s="217"/>
      <c r="AM169" s="217"/>
      <c r="AN169" s="217"/>
      <c r="AO169" s="217"/>
      <c r="AP169" s="217"/>
      <c r="AQ169" s="217"/>
      <c r="AR169" s="217"/>
      <c r="AS169" s="217"/>
      <c r="AT169" s="217"/>
      <c r="AU169" s="217"/>
    </row>
    <row r="170" spans="1:47" ht="14.25" customHeight="1" x14ac:dyDescent="0.3">
      <c r="A170" s="217"/>
      <c r="B170" s="217"/>
      <c r="C170" s="217"/>
      <c r="D170" s="217"/>
      <c r="E170" s="217"/>
      <c r="F170" s="217"/>
      <c r="G170" s="217"/>
      <c r="H170" s="217"/>
      <c r="I170" s="217"/>
      <c r="J170" s="217"/>
      <c r="K170" s="217"/>
      <c r="L170" s="217"/>
      <c r="M170" s="217"/>
      <c r="N170" s="217"/>
      <c r="O170" s="217"/>
      <c r="P170" s="217"/>
      <c r="Q170" s="217"/>
      <c r="R170" s="217"/>
      <c r="S170" s="217"/>
      <c r="T170" s="217"/>
      <c r="U170" s="217"/>
      <c r="V170" s="217"/>
      <c r="W170" s="217"/>
      <c r="X170" s="217"/>
      <c r="Y170" s="217"/>
      <c r="Z170" s="217"/>
      <c r="AA170" s="217"/>
      <c r="AB170" s="217"/>
      <c r="AC170" s="217"/>
      <c r="AD170" s="217"/>
      <c r="AE170" s="217"/>
      <c r="AF170" s="217"/>
      <c r="AG170" s="217"/>
      <c r="AH170" s="217"/>
      <c r="AI170" s="217"/>
      <c r="AJ170" s="217"/>
      <c r="AK170" s="217"/>
      <c r="AL170" s="217"/>
      <c r="AM170" s="217"/>
      <c r="AN170" s="217"/>
      <c r="AO170" s="217"/>
      <c r="AP170" s="217"/>
      <c r="AQ170" s="217"/>
      <c r="AR170" s="217"/>
      <c r="AS170" s="217"/>
      <c r="AT170" s="217"/>
      <c r="AU170" s="217"/>
    </row>
    <row r="171" spans="1:47" ht="14.25" customHeight="1" x14ac:dyDescent="0.3">
      <c r="A171" s="217"/>
      <c r="B171" s="217"/>
      <c r="C171" s="217"/>
      <c r="D171" s="217"/>
      <c r="E171" s="217"/>
      <c r="F171" s="217"/>
      <c r="G171" s="217"/>
      <c r="H171" s="217"/>
      <c r="I171" s="217"/>
      <c r="J171" s="217"/>
      <c r="K171" s="217"/>
      <c r="L171" s="217"/>
      <c r="M171" s="217"/>
      <c r="N171" s="217"/>
      <c r="O171" s="217"/>
      <c r="P171" s="217"/>
      <c r="Q171" s="217"/>
      <c r="R171" s="217"/>
      <c r="S171" s="217"/>
      <c r="T171" s="217"/>
      <c r="U171" s="217"/>
      <c r="V171" s="217"/>
      <c r="W171" s="217"/>
      <c r="X171" s="217"/>
      <c r="Y171" s="217"/>
      <c r="Z171" s="217"/>
      <c r="AA171" s="217"/>
      <c r="AB171" s="217"/>
      <c r="AC171" s="217"/>
      <c r="AD171" s="217"/>
      <c r="AE171" s="217"/>
      <c r="AF171" s="217"/>
      <c r="AG171" s="217"/>
      <c r="AH171" s="217"/>
      <c r="AI171" s="217"/>
      <c r="AJ171" s="217"/>
      <c r="AK171" s="217"/>
      <c r="AL171" s="217"/>
      <c r="AM171" s="217"/>
      <c r="AN171" s="217"/>
      <c r="AO171" s="217"/>
      <c r="AP171" s="217"/>
      <c r="AQ171" s="217"/>
      <c r="AR171" s="217"/>
      <c r="AS171" s="217"/>
      <c r="AT171" s="217"/>
      <c r="AU171" s="217"/>
    </row>
    <row r="172" spans="1:47" ht="14.25" customHeight="1" x14ac:dyDescent="0.3">
      <c r="A172" s="217"/>
      <c r="B172" s="217"/>
      <c r="C172" s="217"/>
      <c r="D172" s="217"/>
      <c r="E172" s="217"/>
      <c r="F172" s="217"/>
      <c r="G172" s="217"/>
      <c r="H172" s="217"/>
      <c r="I172" s="217"/>
      <c r="J172" s="217"/>
      <c r="K172" s="217"/>
      <c r="L172" s="217"/>
      <c r="M172" s="217"/>
      <c r="N172" s="217"/>
      <c r="O172" s="217"/>
      <c r="P172" s="217"/>
      <c r="Q172" s="217"/>
      <c r="R172" s="217"/>
      <c r="S172" s="217"/>
      <c r="T172" s="217"/>
      <c r="U172" s="217"/>
      <c r="V172" s="217"/>
      <c r="W172" s="217"/>
      <c r="X172" s="217"/>
      <c r="Y172" s="217"/>
      <c r="Z172" s="217"/>
      <c r="AA172" s="217"/>
      <c r="AB172" s="217"/>
      <c r="AC172" s="217"/>
      <c r="AD172" s="217"/>
      <c r="AE172" s="217"/>
      <c r="AF172" s="217"/>
      <c r="AG172" s="217"/>
      <c r="AH172" s="217"/>
      <c r="AI172" s="217"/>
      <c r="AJ172" s="217"/>
      <c r="AK172" s="217"/>
      <c r="AL172" s="217"/>
      <c r="AM172" s="217"/>
      <c r="AN172" s="217"/>
      <c r="AO172" s="217"/>
      <c r="AP172" s="217"/>
      <c r="AQ172" s="217"/>
      <c r="AR172" s="217"/>
      <c r="AS172" s="217"/>
      <c r="AT172" s="217"/>
      <c r="AU172" s="217"/>
    </row>
    <row r="173" spans="1:47" ht="14.25" customHeight="1" x14ac:dyDescent="0.3">
      <c r="A173" s="217"/>
      <c r="B173" s="217"/>
      <c r="C173" s="217"/>
      <c r="D173" s="217"/>
      <c r="E173" s="217"/>
      <c r="F173" s="217"/>
      <c r="G173" s="217"/>
      <c r="H173" s="217"/>
      <c r="I173" s="217"/>
      <c r="J173" s="217"/>
      <c r="K173" s="217"/>
      <c r="L173" s="217"/>
      <c r="M173" s="217"/>
      <c r="N173" s="217"/>
      <c r="O173" s="217"/>
      <c r="P173" s="217"/>
      <c r="Q173" s="217"/>
      <c r="R173" s="217"/>
      <c r="S173" s="217"/>
      <c r="T173" s="217"/>
      <c r="U173" s="217"/>
      <c r="V173" s="217"/>
      <c r="W173" s="217"/>
      <c r="X173" s="217"/>
      <c r="Y173" s="217"/>
      <c r="Z173" s="217"/>
      <c r="AA173" s="217"/>
      <c r="AB173" s="217"/>
      <c r="AC173" s="217"/>
      <c r="AD173" s="217"/>
      <c r="AE173" s="217"/>
      <c r="AF173" s="217"/>
      <c r="AG173" s="217"/>
      <c r="AH173" s="217"/>
      <c r="AI173" s="217"/>
      <c r="AJ173" s="217"/>
      <c r="AK173" s="217"/>
      <c r="AL173" s="217"/>
      <c r="AM173" s="217"/>
      <c r="AN173" s="217"/>
      <c r="AO173" s="217"/>
      <c r="AP173" s="217"/>
      <c r="AQ173" s="217"/>
      <c r="AR173" s="217"/>
      <c r="AS173" s="217"/>
      <c r="AT173" s="217"/>
      <c r="AU173" s="217"/>
    </row>
    <row r="174" spans="1:47" ht="14.25" customHeight="1" x14ac:dyDescent="0.3">
      <c r="A174" s="217"/>
      <c r="B174" s="217"/>
      <c r="C174" s="217"/>
      <c r="D174" s="217"/>
      <c r="E174" s="217"/>
      <c r="F174" s="217"/>
      <c r="G174" s="217"/>
      <c r="H174" s="217"/>
      <c r="I174" s="217"/>
      <c r="J174" s="217"/>
      <c r="K174" s="217"/>
      <c r="L174" s="217"/>
      <c r="M174" s="217"/>
      <c r="N174" s="217"/>
      <c r="O174" s="217"/>
      <c r="P174" s="217"/>
      <c r="Q174" s="217"/>
      <c r="R174" s="217"/>
      <c r="S174" s="217"/>
      <c r="T174" s="217"/>
      <c r="U174" s="217"/>
      <c r="V174" s="217"/>
      <c r="W174" s="217"/>
      <c r="X174" s="217"/>
      <c r="Y174" s="217"/>
      <c r="Z174" s="217"/>
      <c r="AA174" s="217"/>
      <c r="AB174" s="217"/>
      <c r="AC174" s="217"/>
      <c r="AD174" s="217"/>
      <c r="AE174" s="217"/>
      <c r="AF174" s="217"/>
      <c r="AG174" s="217"/>
      <c r="AH174" s="217"/>
      <c r="AI174" s="217"/>
      <c r="AJ174" s="217"/>
      <c r="AK174" s="217"/>
      <c r="AL174" s="217"/>
      <c r="AM174" s="217"/>
      <c r="AN174" s="217"/>
      <c r="AO174" s="217"/>
      <c r="AP174" s="217"/>
      <c r="AQ174" s="217"/>
      <c r="AR174" s="217"/>
      <c r="AS174" s="217"/>
      <c r="AT174" s="217"/>
      <c r="AU174" s="217"/>
    </row>
    <row r="175" spans="1:47" ht="14.25" customHeight="1" x14ac:dyDescent="0.3">
      <c r="A175" s="217"/>
      <c r="B175" s="217"/>
      <c r="C175" s="217"/>
      <c r="D175" s="217"/>
      <c r="E175" s="217"/>
      <c r="F175" s="217"/>
      <c r="G175" s="217"/>
      <c r="H175" s="217"/>
      <c r="I175" s="217"/>
      <c r="J175" s="217"/>
      <c r="K175" s="217"/>
      <c r="L175" s="217"/>
      <c r="M175" s="217"/>
      <c r="N175" s="217"/>
      <c r="O175" s="217"/>
      <c r="P175" s="217"/>
      <c r="Q175" s="217"/>
      <c r="R175" s="217"/>
      <c r="S175" s="217"/>
      <c r="T175" s="217"/>
      <c r="U175" s="217"/>
      <c r="V175" s="217"/>
      <c r="W175" s="217"/>
      <c r="X175" s="217"/>
      <c r="Y175" s="217"/>
      <c r="Z175" s="217"/>
      <c r="AA175" s="217"/>
      <c r="AB175" s="217"/>
      <c r="AC175" s="217"/>
      <c r="AD175" s="217"/>
      <c r="AE175" s="217"/>
      <c r="AF175" s="217"/>
      <c r="AG175" s="217"/>
      <c r="AH175" s="217"/>
      <c r="AI175" s="217"/>
      <c r="AJ175" s="217"/>
      <c r="AK175" s="217"/>
      <c r="AL175" s="217"/>
      <c r="AM175" s="217"/>
      <c r="AN175" s="217"/>
      <c r="AO175" s="217"/>
      <c r="AP175" s="217"/>
      <c r="AQ175" s="217"/>
      <c r="AR175" s="217"/>
      <c r="AS175" s="217"/>
      <c r="AT175" s="217"/>
      <c r="AU175" s="217"/>
    </row>
    <row r="176" spans="1:47" ht="14.25" customHeight="1" x14ac:dyDescent="0.3">
      <c r="A176" s="217"/>
      <c r="B176" s="217"/>
      <c r="C176" s="217"/>
      <c r="D176" s="217"/>
      <c r="E176" s="217"/>
      <c r="F176" s="217"/>
      <c r="G176" s="217"/>
      <c r="H176" s="217"/>
      <c r="I176" s="217"/>
      <c r="J176" s="217"/>
      <c r="K176" s="217"/>
      <c r="L176" s="217"/>
      <c r="M176" s="217"/>
      <c r="N176" s="217"/>
      <c r="O176" s="217"/>
      <c r="P176" s="217"/>
      <c r="Q176" s="217"/>
      <c r="R176" s="217"/>
      <c r="S176" s="217"/>
      <c r="T176" s="217"/>
      <c r="U176" s="217"/>
      <c r="V176" s="217"/>
      <c r="W176" s="217"/>
      <c r="X176" s="217"/>
      <c r="Y176" s="217"/>
      <c r="Z176" s="217"/>
      <c r="AA176" s="217"/>
      <c r="AB176" s="217"/>
      <c r="AC176" s="217"/>
      <c r="AD176" s="217"/>
      <c r="AE176" s="217"/>
      <c r="AF176" s="217"/>
      <c r="AG176" s="217"/>
      <c r="AH176" s="217"/>
      <c r="AI176" s="217"/>
      <c r="AJ176" s="217"/>
      <c r="AK176" s="217"/>
      <c r="AL176" s="217"/>
      <c r="AM176" s="217"/>
      <c r="AN176" s="217"/>
      <c r="AO176" s="217"/>
      <c r="AP176" s="217"/>
      <c r="AQ176" s="217"/>
      <c r="AR176" s="217"/>
      <c r="AS176" s="217"/>
      <c r="AT176" s="217"/>
      <c r="AU176" s="217"/>
    </row>
    <row r="177" spans="1:47" ht="14.25" customHeight="1" x14ac:dyDescent="0.3">
      <c r="A177" s="217"/>
      <c r="B177" s="217"/>
      <c r="C177" s="217"/>
      <c r="D177" s="217"/>
      <c r="E177" s="217"/>
      <c r="F177" s="217"/>
      <c r="G177" s="217"/>
      <c r="H177" s="217"/>
      <c r="I177" s="217"/>
      <c r="J177" s="217"/>
      <c r="K177" s="217"/>
      <c r="L177" s="217"/>
      <c r="M177" s="217"/>
      <c r="N177" s="217"/>
      <c r="O177" s="217"/>
      <c r="P177" s="217"/>
      <c r="Q177" s="217"/>
      <c r="R177" s="217"/>
      <c r="S177" s="217"/>
      <c r="T177" s="217"/>
      <c r="U177" s="217"/>
      <c r="V177" s="217"/>
      <c r="W177" s="217"/>
      <c r="X177" s="217"/>
      <c r="Y177" s="217"/>
      <c r="Z177" s="217"/>
      <c r="AA177" s="217"/>
      <c r="AB177" s="217"/>
      <c r="AC177" s="217"/>
      <c r="AD177" s="217"/>
      <c r="AE177" s="217"/>
      <c r="AF177" s="217"/>
      <c r="AG177" s="217"/>
      <c r="AH177" s="217"/>
      <c r="AI177" s="217"/>
      <c r="AJ177" s="217"/>
      <c r="AK177" s="217"/>
      <c r="AL177" s="217"/>
      <c r="AM177" s="217"/>
      <c r="AN177" s="217"/>
      <c r="AO177" s="217"/>
      <c r="AP177" s="217"/>
      <c r="AQ177" s="217"/>
      <c r="AR177" s="217"/>
      <c r="AS177" s="217"/>
      <c r="AT177" s="217"/>
      <c r="AU177" s="217"/>
    </row>
    <row r="178" spans="1:47" ht="14.25" customHeight="1" x14ac:dyDescent="0.3">
      <c r="A178" s="217"/>
      <c r="B178" s="217"/>
      <c r="C178" s="217"/>
      <c r="D178" s="217"/>
      <c r="E178" s="217"/>
      <c r="F178" s="217"/>
      <c r="G178" s="217"/>
      <c r="H178" s="217"/>
      <c r="I178" s="217"/>
      <c r="J178" s="217"/>
      <c r="K178" s="217"/>
      <c r="L178" s="217"/>
      <c r="M178" s="217"/>
      <c r="N178" s="217"/>
      <c r="O178" s="217"/>
      <c r="P178" s="217"/>
      <c r="Q178" s="217"/>
      <c r="R178" s="217"/>
      <c r="S178" s="217"/>
      <c r="T178" s="217"/>
      <c r="U178" s="217"/>
      <c r="V178" s="217"/>
      <c r="W178" s="217"/>
      <c r="X178" s="217"/>
      <c r="Y178" s="217"/>
      <c r="Z178" s="217"/>
      <c r="AA178" s="217"/>
      <c r="AB178" s="217"/>
      <c r="AC178" s="217"/>
      <c r="AD178" s="217"/>
      <c r="AE178" s="217"/>
      <c r="AF178" s="217"/>
      <c r="AG178" s="217"/>
      <c r="AH178" s="217"/>
      <c r="AI178" s="217"/>
      <c r="AJ178" s="217"/>
      <c r="AK178" s="217"/>
      <c r="AL178" s="217"/>
      <c r="AM178" s="217"/>
      <c r="AN178" s="217"/>
      <c r="AO178" s="217"/>
      <c r="AP178" s="217"/>
      <c r="AQ178" s="217"/>
      <c r="AR178" s="217"/>
      <c r="AS178" s="217"/>
      <c r="AT178" s="217"/>
      <c r="AU178" s="217"/>
    </row>
    <row r="179" spans="1:47" ht="14.25" customHeight="1" x14ac:dyDescent="0.3">
      <c r="A179" s="217"/>
      <c r="B179" s="217"/>
      <c r="C179" s="217"/>
      <c r="D179" s="217"/>
      <c r="E179" s="217"/>
      <c r="F179" s="217"/>
      <c r="G179" s="217"/>
      <c r="H179" s="217"/>
      <c r="I179" s="217"/>
      <c r="J179" s="217"/>
      <c r="K179" s="217"/>
      <c r="L179" s="217"/>
      <c r="M179" s="217"/>
      <c r="N179" s="217"/>
      <c r="O179" s="217"/>
      <c r="P179" s="217"/>
      <c r="Q179" s="217"/>
      <c r="R179" s="217"/>
      <c r="S179" s="217"/>
      <c r="T179" s="217"/>
      <c r="U179" s="217"/>
      <c r="V179" s="217"/>
      <c r="W179" s="217"/>
      <c r="X179" s="217"/>
      <c r="Y179" s="217"/>
      <c r="Z179" s="217"/>
      <c r="AA179" s="217"/>
      <c r="AB179" s="217"/>
      <c r="AC179" s="217"/>
      <c r="AD179" s="217"/>
      <c r="AE179" s="217"/>
      <c r="AF179" s="217"/>
      <c r="AG179" s="217"/>
      <c r="AH179" s="217"/>
      <c r="AI179" s="217"/>
      <c r="AJ179" s="217"/>
      <c r="AK179" s="217"/>
      <c r="AL179" s="217"/>
      <c r="AM179" s="217"/>
      <c r="AN179" s="217"/>
      <c r="AO179" s="217"/>
      <c r="AP179" s="217"/>
      <c r="AQ179" s="217"/>
      <c r="AR179" s="217"/>
      <c r="AS179" s="217"/>
      <c r="AT179" s="217"/>
      <c r="AU179" s="217"/>
    </row>
    <row r="180" spans="1:47" ht="14.25" customHeight="1" x14ac:dyDescent="0.3">
      <c r="A180" s="217"/>
      <c r="B180" s="217"/>
      <c r="C180" s="217"/>
      <c r="D180" s="217"/>
      <c r="E180" s="217"/>
      <c r="F180" s="217"/>
      <c r="G180" s="217"/>
      <c r="H180" s="217"/>
      <c r="I180" s="217"/>
      <c r="J180" s="217"/>
      <c r="K180" s="217"/>
      <c r="L180" s="217"/>
      <c r="M180" s="217"/>
      <c r="N180" s="217"/>
      <c r="O180" s="217"/>
      <c r="P180" s="217"/>
      <c r="Q180" s="217"/>
      <c r="R180" s="217"/>
      <c r="S180" s="217"/>
      <c r="T180" s="217"/>
      <c r="U180" s="217"/>
      <c r="V180" s="217"/>
      <c r="W180" s="217"/>
      <c r="X180" s="217"/>
      <c r="Y180" s="217"/>
      <c r="Z180" s="217"/>
      <c r="AA180" s="217"/>
      <c r="AB180" s="217"/>
      <c r="AC180" s="217"/>
      <c r="AD180" s="217"/>
      <c r="AE180" s="217"/>
      <c r="AF180" s="217"/>
      <c r="AG180" s="217"/>
      <c r="AH180" s="217"/>
      <c r="AI180" s="217"/>
      <c r="AJ180" s="217"/>
      <c r="AK180" s="217"/>
      <c r="AL180" s="217"/>
      <c r="AM180" s="217"/>
      <c r="AN180" s="217"/>
      <c r="AO180" s="217"/>
      <c r="AP180" s="217"/>
      <c r="AQ180" s="217"/>
      <c r="AR180" s="217"/>
      <c r="AS180" s="217"/>
      <c r="AT180" s="217"/>
      <c r="AU180" s="217"/>
    </row>
    <row r="181" spans="1:47" ht="14.25" customHeight="1" x14ac:dyDescent="0.3">
      <c r="A181" s="217"/>
      <c r="B181" s="217"/>
      <c r="C181" s="217"/>
      <c r="D181" s="217"/>
      <c r="E181" s="217"/>
      <c r="F181" s="217"/>
      <c r="G181" s="217"/>
      <c r="H181" s="217"/>
      <c r="I181" s="217"/>
      <c r="J181" s="217"/>
      <c r="K181" s="217"/>
      <c r="L181" s="217"/>
      <c r="M181" s="217"/>
      <c r="N181" s="217"/>
      <c r="O181" s="217"/>
      <c r="P181" s="217"/>
      <c r="Q181" s="217"/>
      <c r="R181" s="217"/>
      <c r="S181" s="217"/>
      <c r="T181" s="217"/>
      <c r="U181" s="217"/>
      <c r="V181" s="217"/>
      <c r="W181" s="217"/>
      <c r="X181" s="217"/>
      <c r="Y181" s="217"/>
      <c r="Z181" s="217"/>
      <c r="AA181" s="217"/>
      <c r="AB181" s="217"/>
      <c r="AC181" s="217"/>
      <c r="AD181" s="217"/>
      <c r="AE181" s="217"/>
      <c r="AF181" s="217"/>
      <c r="AG181" s="217"/>
      <c r="AH181" s="217"/>
      <c r="AI181" s="217"/>
      <c r="AJ181" s="217"/>
      <c r="AK181" s="217"/>
      <c r="AL181" s="217"/>
      <c r="AM181" s="217"/>
      <c r="AN181" s="217"/>
      <c r="AO181" s="217"/>
      <c r="AP181" s="217"/>
      <c r="AQ181" s="217"/>
      <c r="AR181" s="217"/>
      <c r="AS181" s="217"/>
      <c r="AT181" s="217"/>
      <c r="AU181" s="217"/>
    </row>
    <row r="182" spans="1:47" ht="14.25" customHeight="1" x14ac:dyDescent="0.3">
      <c r="A182" s="217"/>
      <c r="B182" s="217"/>
      <c r="C182" s="217"/>
      <c r="D182" s="217"/>
      <c r="E182" s="217"/>
      <c r="F182" s="217"/>
      <c r="G182" s="217"/>
      <c r="H182" s="217"/>
      <c r="I182" s="217"/>
      <c r="J182" s="217"/>
      <c r="K182" s="217"/>
      <c r="L182" s="217"/>
      <c r="M182" s="217"/>
      <c r="N182" s="217"/>
      <c r="O182" s="217"/>
      <c r="P182" s="217"/>
      <c r="Q182" s="217"/>
      <c r="R182" s="217"/>
      <c r="S182" s="217"/>
      <c r="T182" s="217"/>
      <c r="U182" s="217"/>
      <c r="V182" s="217"/>
      <c r="W182" s="217"/>
      <c r="X182" s="217"/>
      <c r="Y182" s="217"/>
      <c r="Z182" s="217"/>
      <c r="AA182" s="217"/>
      <c r="AB182" s="217"/>
      <c r="AC182" s="217"/>
      <c r="AD182" s="217"/>
      <c r="AE182" s="217"/>
      <c r="AF182" s="217"/>
      <c r="AG182" s="217"/>
      <c r="AH182" s="217"/>
      <c r="AI182" s="217"/>
      <c r="AJ182" s="217"/>
      <c r="AK182" s="217"/>
      <c r="AL182" s="217"/>
      <c r="AM182" s="217"/>
      <c r="AN182" s="217"/>
      <c r="AO182" s="217"/>
      <c r="AP182" s="217"/>
      <c r="AQ182" s="217"/>
      <c r="AR182" s="217"/>
      <c r="AS182" s="217"/>
      <c r="AT182" s="217"/>
      <c r="AU182" s="217"/>
    </row>
    <row r="183" spans="1:47" ht="14.25" customHeight="1" x14ac:dyDescent="0.3">
      <c r="A183" s="217"/>
      <c r="B183" s="217"/>
      <c r="C183" s="217"/>
      <c r="D183" s="217"/>
      <c r="E183" s="217"/>
      <c r="F183" s="217"/>
      <c r="G183" s="217"/>
      <c r="H183" s="217"/>
      <c r="I183" s="217"/>
      <c r="J183" s="217"/>
      <c r="K183" s="217"/>
      <c r="L183" s="217"/>
      <c r="M183" s="217"/>
      <c r="N183" s="217"/>
      <c r="O183" s="217"/>
      <c r="P183" s="217"/>
      <c r="Q183" s="217"/>
      <c r="R183" s="217"/>
      <c r="S183" s="217"/>
      <c r="T183" s="217"/>
      <c r="U183" s="217"/>
      <c r="V183" s="217"/>
      <c r="W183" s="217"/>
      <c r="X183" s="217"/>
      <c r="Y183" s="217"/>
      <c r="Z183" s="217"/>
      <c r="AA183" s="217"/>
      <c r="AB183" s="217"/>
      <c r="AC183" s="217"/>
      <c r="AD183" s="217"/>
      <c r="AE183" s="217"/>
      <c r="AF183" s="217"/>
      <c r="AG183" s="217"/>
      <c r="AH183" s="217"/>
      <c r="AI183" s="217"/>
      <c r="AJ183" s="217"/>
      <c r="AK183" s="217"/>
      <c r="AL183" s="217"/>
      <c r="AM183" s="217"/>
      <c r="AN183" s="217"/>
      <c r="AO183" s="217"/>
      <c r="AP183" s="217"/>
      <c r="AQ183" s="217"/>
      <c r="AR183" s="217"/>
      <c r="AS183" s="217"/>
      <c r="AT183" s="217"/>
      <c r="AU183" s="217"/>
    </row>
    <row r="184" spans="1:47" ht="14.25" customHeight="1" x14ac:dyDescent="0.3">
      <c r="A184" s="217"/>
      <c r="B184" s="217"/>
      <c r="C184" s="217"/>
      <c r="D184" s="217"/>
      <c r="E184" s="217"/>
      <c r="F184" s="217"/>
      <c r="G184" s="217"/>
      <c r="H184" s="217"/>
      <c r="I184" s="217"/>
      <c r="J184" s="217"/>
      <c r="K184" s="217"/>
      <c r="L184" s="217"/>
      <c r="M184" s="217"/>
      <c r="N184" s="217"/>
      <c r="O184" s="217"/>
      <c r="P184" s="217"/>
      <c r="Q184" s="217"/>
      <c r="R184" s="217"/>
      <c r="S184" s="217"/>
      <c r="T184" s="217"/>
      <c r="U184" s="217"/>
      <c r="V184" s="217"/>
      <c r="W184" s="217"/>
      <c r="X184" s="217"/>
      <c r="Y184" s="217"/>
      <c r="Z184" s="217"/>
      <c r="AA184" s="217"/>
      <c r="AB184" s="217"/>
      <c r="AC184" s="217"/>
      <c r="AD184" s="217"/>
      <c r="AE184" s="217"/>
      <c r="AF184" s="217"/>
      <c r="AG184" s="217"/>
      <c r="AH184" s="217"/>
      <c r="AI184" s="217"/>
      <c r="AJ184" s="217"/>
      <c r="AK184" s="217"/>
      <c r="AL184" s="217"/>
      <c r="AM184" s="217"/>
      <c r="AN184" s="217"/>
      <c r="AO184" s="217"/>
      <c r="AP184" s="217"/>
      <c r="AQ184" s="217"/>
      <c r="AR184" s="217"/>
      <c r="AS184" s="217"/>
      <c r="AT184" s="217"/>
      <c r="AU184" s="217"/>
    </row>
    <row r="185" spans="1:47" ht="14.25" customHeight="1" x14ac:dyDescent="0.3">
      <c r="A185" s="217"/>
      <c r="B185" s="217"/>
      <c r="C185" s="217"/>
      <c r="D185" s="217"/>
      <c r="E185" s="217"/>
      <c r="F185" s="217"/>
      <c r="G185" s="217"/>
      <c r="H185" s="217"/>
      <c r="I185" s="217"/>
      <c r="J185" s="217"/>
      <c r="K185" s="217"/>
      <c r="L185" s="217"/>
      <c r="M185" s="217"/>
      <c r="N185" s="217"/>
      <c r="O185" s="217"/>
      <c r="P185" s="217"/>
      <c r="Q185" s="217"/>
      <c r="R185" s="217"/>
      <c r="S185" s="217"/>
      <c r="T185" s="217"/>
      <c r="U185" s="217"/>
      <c r="V185" s="217"/>
      <c r="W185" s="217"/>
      <c r="X185" s="217"/>
      <c r="Y185" s="217"/>
      <c r="Z185" s="217"/>
      <c r="AA185" s="217"/>
      <c r="AB185" s="217"/>
      <c r="AC185" s="217"/>
      <c r="AD185" s="217"/>
      <c r="AE185" s="217"/>
      <c r="AF185" s="217"/>
      <c r="AG185" s="217"/>
      <c r="AH185" s="217"/>
      <c r="AI185" s="217"/>
      <c r="AJ185" s="217"/>
      <c r="AK185" s="217"/>
      <c r="AL185" s="217"/>
      <c r="AM185" s="217"/>
      <c r="AN185" s="217"/>
      <c r="AO185" s="217"/>
      <c r="AP185" s="217"/>
      <c r="AQ185" s="217"/>
      <c r="AR185" s="217"/>
      <c r="AS185" s="217"/>
      <c r="AT185" s="217"/>
      <c r="AU185" s="217"/>
    </row>
    <row r="186" spans="1:47" ht="14.25" customHeight="1" x14ac:dyDescent="0.3">
      <c r="A186" s="217"/>
      <c r="B186" s="217"/>
      <c r="C186" s="217"/>
      <c r="D186" s="217"/>
      <c r="E186" s="217"/>
      <c r="F186" s="217"/>
      <c r="G186" s="217"/>
      <c r="H186" s="217"/>
      <c r="I186" s="217"/>
      <c r="J186" s="217"/>
      <c r="K186" s="217"/>
      <c r="L186" s="217"/>
      <c r="M186" s="217"/>
      <c r="N186" s="217"/>
      <c r="O186" s="217"/>
      <c r="P186" s="217"/>
      <c r="Q186" s="217"/>
      <c r="R186" s="217"/>
      <c r="S186" s="217"/>
      <c r="T186" s="217"/>
      <c r="U186" s="217"/>
      <c r="V186" s="217"/>
      <c r="W186" s="217"/>
      <c r="X186" s="217"/>
      <c r="Y186" s="217"/>
      <c r="Z186" s="217"/>
      <c r="AA186" s="217"/>
      <c r="AB186" s="217"/>
      <c r="AC186" s="217"/>
      <c r="AD186" s="217"/>
      <c r="AE186" s="217"/>
      <c r="AF186" s="217"/>
      <c r="AG186" s="217"/>
      <c r="AH186" s="217"/>
      <c r="AI186" s="217"/>
      <c r="AJ186" s="217"/>
      <c r="AK186" s="217"/>
      <c r="AL186" s="217"/>
      <c r="AM186" s="217"/>
      <c r="AN186" s="217"/>
      <c r="AO186" s="217"/>
      <c r="AP186" s="217"/>
      <c r="AQ186" s="217"/>
      <c r="AR186" s="217"/>
      <c r="AS186" s="217"/>
      <c r="AT186" s="217"/>
      <c r="AU186" s="217"/>
    </row>
    <row r="187" spans="1:47" ht="14.25" customHeight="1" x14ac:dyDescent="0.3">
      <c r="A187" s="217"/>
      <c r="B187" s="217"/>
      <c r="C187" s="217"/>
      <c r="D187" s="217"/>
      <c r="E187" s="217"/>
      <c r="F187" s="217"/>
      <c r="G187" s="217"/>
      <c r="H187" s="217"/>
      <c r="I187" s="217"/>
      <c r="J187" s="217"/>
      <c r="K187" s="217"/>
      <c r="L187" s="217"/>
      <c r="M187" s="217"/>
      <c r="N187" s="217"/>
      <c r="O187" s="217"/>
      <c r="P187" s="217"/>
      <c r="Q187" s="217"/>
      <c r="R187" s="217"/>
      <c r="S187" s="217"/>
      <c r="T187" s="217"/>
      <c r="U187" s="217"/>
      <c r="V187" s="217"/>
      <c r="W187" s="217"/>
      <c r="X187" s="217"/>
      <c r="Y187" s="217"/>
      <c r="Z187" s="217"/>
      <c r="AA187" s="217"/>
      <c r="AB187" s="217"/>
      <c r="AC187" s="217"/>
      <c r="AD187" s="217"/>
      <c r="AE187" s="217"/>
      <c r="AF187" s="217"/>
      <c r="AG187" s="217"/>
      <c r="AH187" s="217"/>
      <c r="AI187" s="217"/>
      <c r="AJ187" s="217"/>
      <c r="AK187" s="217"/>
      <c r="AL187" s="217"/>
      <c r="AM187" s="217"/>
      <c r="AN187" s="217"/>
      <c r="AO187" s="217"/>
      <c r="AP187" s="217"/>
      <c r="AQ187" s="217"/>
      <c r="AR187" s="217"/>
      <c r="AS187" s="217"/>
      <c r="AT187" s="217"/>
      <c r="AU187" s="217"/>
    </row>
    <row r="188" spans="1:47" ht="14.25" customHeight="1" x14ac:dyDescent="0.3">
      <c r="A188" s="217"/>
      <c r="B188" s="217"/>
      <c r="C188" s="217"/>
      <c r="D188" s="217"/>
      <c r="E188" s="217"/>
      <c r="F188" s="217"/>
      <c r="G188" s="217"/>
      <c r="H188" s="217"/>
      <c r="I188" s="217"/>
      <c r="J188" s="217"/>
      <c r="K188" s="217"/>
      <c r="L188" s="217"/>
      <c r="M188" s="217"/>
      <c r="N188" s="217"/>
      <c r="O188" s="217"/>
      <c r="P188" s="217"/>
      <c r="Q188" s="217"/>
      <c r="R188" s="217"/>
      <c r="S188" s="217"/>
      <c r="T188" s="217"/>
      <c r="U188" s="217"/>
      <c r="V188" s="217"/>
      <c r="W188" s="217"/>
      <c r="X188" s="217"/>
      <c r="Y188" s="217"/>
      <c r="Z188" s="217"/>
      <c r="AA188" s="217"/>
      <c r="AB188" s="217"/>
      <c r="AC188" s="217"/>
      <c r="AD188" s="217"/>
      <c r="AE188" s="217"/>
      <c r="AF188" s="217"/>
      <c r="AG188" s="217"/>
      <c r="AH188" s="217"/>
      <c r="AI188" s="217"/>
      <c r="AJ188" s="217"/>
      <c r="AK188" s="217"/>
      <c r="AL188" s="217"/>
      <c r="AM188" s="217"/>
      <c r="AN188" s="217"/>
      <c r="AO188" s="217"/>
      <c r="AP188" s="217"/>
      <c r="AQ188" s="217"/>
      <c r="AR188" s="217"/>
      <c r="AS188" s="217"/>
      <c r="AT188" s="217"/>
      <c r="AU188" s="217"/>
    </row>
    <row r="189" spans="1:47" ht="14.25" customHeight="1" x14ac:dyDescent="0.3">
      <c r="A189" s="217"/>
      <c r="B189" s="217"/>
      <c r="C189" s="217"/>
      <c r="D189" s="217"/>
      <c r="E189" s="217"/>
      <c r="F189" s="217"/>
      <c r="G189" s="217"/>
      <c r="H189" s="217"/>
      <c r="I189" s="217"/>
      <c r="J189" s="217"/>
      <c r="K189" s="217"/>
      <c r="L189" s="217"/>
      <c r="M189" s="217"/>
      <c r="N189" s="217"/>
      <c r="O189" s="217"/>
      <c r="P189" s="217"/>
      <c r="Q189" s="217"/>
      <c r="R189" s="217"/>
      <c r="S189" s="217"/>
      <c r="T189" s="217"/>
      <c r="U189" s="217"/>
      <c r="V189" s="217"/>
      <c r="W189" s="217"/>
      <c r="X189" s="217"/>
      <c r="Y189" s="217"/>
      <c r="Z189" s="217"/>
      <c r="AA189" s="217"/>
      <c r="AB189" s="217"/>
      <c r="AC189" s="217"/>
      <c r="AD189" s="217"/>
      <c r="AE189" s="217"/>
      <c r="AF189" s="217"/>
      <c r="AG189" s="217"/>
      <c r="AH189" s="217"/>
      <c r="AI189" s="217"/>
      <c r="AJ189" s="217"/>
      <c r="AK189" s="217"/>
      <c r="AL189" s="217"/>
      <c r="AM189" s="217"/>
      <c r="AN189" s="217"/>
      <c r="AO189" s="217"/>
      <c r="AP189" s="217"/>
      <c r="AQ189" s="217"/>
      <c r="AR189" s="217"/>
      <c r="AS189" s="217"/>
      <c r="AT189" s="217"/>
      <c r="AU189" s="217"/>
    </row>
    <row r="190" spans="1:47" ht="14.25" customHeight="1" x14ac:dyDescent="0.3">
      <c r="A190" s="217"/>
      <c r="B190" s="217"/>
      <c r="C190" s="217"/>
      <c r="D190" s="217"/>
      <c r="E190" s="217"/>
      <c r="F190" s="217"/>
      <c r="G190" s="217"/>
      <c r="H190" s="217"/>
      <c r="I190" s="217"/>
      <c r="J190" s="217"/>
      <c r="K190" s="217"/>
      <c r="L190" s="217"/>
      <c r="M190" s="217"/>
      <c r="N190" s="217"/>
      <c r="O190" s="217"/>
      <c r="P190" s="217"/>
      <c r="Q190" s="217"/>
      <c r="R190" s="217"/>
      <c r="S190" s="217"/>
      <c r="T190" s="217"/>
      <c r="U190" s="217"/>
      <c r="V190" s="217"/>
      <c r="W190" s="217"/>
      <c r="X190" s="217"/>
      <c r="Y190" s="217"/>
      <c r="Z190" s="217"/>
      <c r="AA190" s="217"/>
      <c r="AB190" s="217"/>
      <c r="AC190" s="217"/>
      <c r="AD190" s="217"/>
      <c r="AE190" s="217"/>
      <c r="AF190" s="217"/>
      <c r="AG190" s="217"/>
      <c r="AH190" s="217"/>
      <c r="AI190" s="217"/>
      <c r="AJ190" s="217"/>
      <c r="AK190" s="217"/>
      <c r="AL190" s="217"/>
      <c r="AM190" s="217"/>
      <c r="AN190" s="217"/>
      <c r="AO190" s="217"/>
      <c r="AP190" s="217"/>
      <c r="AQ190" s="217"/>
      <c r="AR190" s="217"/>
      <c r="AS190" s="217"/>
      <c r="AT190" s="217"/>
      <c r="AU190" s="217"/>
    </row>
    <row r="191" spans="1:47" ht="14.25" customHeight="1" x14ac:dyDescent="0.3">
      <c r="A191" s="217"/>
      <c r="B191" s="217"/>
      <c r="C191" s="217"/>
      <c r="D191" s="217"/>
      <c r="E191" s="217"/>
      <c r="F191" s="217"/>
      <c r="G191" s="217"/>
      <c r="H191" s="217"/>
      <c r="I191" s="217"/>
      <c r="J191" s="217"/>
      <c r="K191" s="217"/>
      <c r="L191" s="217"/>
      <c r="M191" s="217"/>
      <c r="N191" s="217"/>
      <c r="O191" s="217"/>
      <c r="P191" s="217"/>
      <c r="Q191" s="217"/>
      <c r="R191" s="217"/>
      <c r="S191" s="217"/>
      <c r="T191" s="217"/>
      <c r="U191" s="217"/>
      <c r="V191" s="217"/>
      <c r="W191" s="217"/>
      <c r="X191" s="217"/>
      <c r="Y191" s="217"/>
      <c r="Z191" s="217"/>
      <c r="AA191" s="217"/>
      <c r="AB191" s="217"/>
      <c r="AC191" s="217"/>
      <c r="AD191" s="217"/>
      <c r="AE191" s="217"/>
      <c r="AF191" s="217"/>
      <c r="AG191" s="217"/>
      <c r="AH191" s="217"/>
      <c r="AI191" s="217"/>
      <c r="AJ191" s="217"/>
      <c r="AK191" s="217"/>
      <c r="AL191" s="217"/>
      <c r="AM191" s="217"/>
      <c r="AN191" s="217"/>
      <c r="AO191" s="217"/>
      <c r="AP191" s="217"/>
      <c r="AQ191" s="217"/>
      <c r="AR191" s="217"/>
      <c r="AS191" s="217"/>
      <c r="AT191" s="217"/>
      <c r="AU191" s="217"/>
    </row>
    <row r="192" spans="1:47" ht="14.25" customHeight="1" x14ac:dyDescent="0.3">
      <c r="A192" s="217"/>
      <c r="B192" s="217"/>
      <c r="C192" s="217"/>
      <c r="D192" s="217"/>
      <c r="E192" s="217"/>
      <c r="F192" s="217"/>
      <c r="G192" s="217"/>
      <c r="H192" s="217"/>
      <c r="I192" s="217"/>
      <c r="J192" s="217"/>
      <c r="K192" s="217"/>
      <c r="L192" s="217"/>
      <c r="M192" s="217"/>
      <c r="N192" s="217"/>
      <c r="O192" s="217"/>
      <c r="P192" s="217"/>
      <c r="Q192" s="217"/>
      <c r="R192" s="217"/>
      <c r="S192" s="217"/>
      <c r="T192" s="217"/>
      <c r="U192" s="217"/>
      <c r="V192" s="217"/>
      <c r="W192" s="217"/>
      <c r="X192" s="217"/>
      <c r="Y192" s="217"/>
      <c r="Z192" s="217"/>
      <c r="AA192" s="217"/>
      <c r="AB192" s="217"/>
      <c r="AC192" s="217"/>
      <c r="AD192" s="217"/>
      <c r="AE192" s="217"/>
      <c r="AF192" s="217"/>
      <c r="AG192" s="217"/>
      <c r="AH192" s="217"/>
      <c r="AI192" s="217"/>
      <c r="AJ192" s="217"/>
      <c r="AK192" s="217"/>
      <c r="AL192" s="217"/>
      <c r="AM192" s="217"/>
      <c r="AN192" s="217"/>
      <c r="AO192" s="217"/>
      <c r="AP192" s="217"/>
      <c r="AQ192" s="217"/>
      <c r="AR192" s="217"/>
      <c r="AS192" s="217"/>
      <c r="AT192" s="217"/>
      <c r="AU192" s="217"/>
    </row>
    <row r="193" spans="1:47" ht="14.25" customHeight="1" x14ac:dyDescent="0.3">
      <c r="A193" s="217"/>
      <c r="B193" s="217"/>
      <c r="C193" s="217"/>
      <c r="D193" s="217"/>
      <c r="E193" s="217"/>
      <c r="F193" s="217"/>
      <c r="G193" s="217"/>
      <c r="H193" s="217"/>
      <c r="I193" s="217"/>
      <c r="J193" s="217"/>
      <c r="K193" s="217"/>
      <c r="L193" s="217"/>
      <c r="M193" s="217"/>
      <c r="N193" s="217"/>
      <c r="O193" s="217"/>
      <c r="P193" s="217"/>
      <c r="Q193" s="217"/>
      <c r="R193" s="217"/>
      <c r="S193" s="217"/>
      <c r="T193" s="217"/>
      <c r="U193" s="217"/>
      <c r="V193" s="217"/>
      <c r="W193" s="217"/>
      <c r="X193" s="217"/>
      <c r="Y193" s="217"/>
      <c r="Z193" s="217"/>
      <c r="AA193" s="217"/>
      <c r="AB193" s="217"/>
      <c r="AC193" s="217"/>
      <c r="AD193" s="217"/>
      <c r="AE193" s="217"/>
      <c r="AF193" s="217"/>
      <c r="AG193" s="217"/>
      <c r="AH193" s="217"/>
      <c r="AI193" s="217"/>
      <c r="AJ193" s="217"/>
      <c r="AK193" s="217"/>
      <c r="AL193" s="217"/>
      <c r="AM193" s="217"/>
      <c r="AN193" s="217"/>
      <c r="AO193" s="217"/>
      <c r="AP193" s="217"/>
      <c r="AQ193" s="217"/>
      <c r="AR193" s="217"/>
      <c r="AS193" s="217"/>
      <c r="AT193" s="217"/>
      <c r="AU193" s="217"/>
    </row>
    <row r="194" spans="1:47" ht="14.25" customHeight="1" x14ac:dyDescent="0.3">
      <c r="A194" s="217"/>
      <c r="B194" s="217"/>
      <c r="C194" s="217"/>
      <c r="D194" s="217"/>
      <c r="E194" s="217"/>
      <c r="F194" s="217"/>
      <c r="G194" s="217"/>
      <c r="H194" s="217"/>
      <c r="I194" s="217"/>
      <c r="J194" s="217"/>
      <c r="K194" s="217"/>
      <c r="L194" s="217"/>
      <c r="M194" s="217"/>
      <c r="N194" s="217"/>
      <c r="O194" s="217"/>
      <c r="P194" s="217"/>
      <c r="Q194" s="217"/>
      <c r="R194" s="217"/>
      <c r="S194" s="217"/>
      <c r="T194" s="217"/>
      <c r="U194" s="217"/>
      <c r="V194" s="217"/>
      <c r="W194" s="217"/>
      <c r="X194" s="217"/>
      <c r="Y194" s="217"/>
      <c r="Z194" s="217"/>
      <c r="AA194" s="217"/>
      <c r="AB194" s="217"/>
      <c r="AC194" s="217"/>
      <c r="AD194" s="217"/>
      <c r="AE194" s="217"/>
      <c r="AF194" s="217"/>
      <c r="AG194" s="217"/>
      <c r="AH194" s="217"/>
      <c r="AI194" s="217"/>
      <c r="AJ194" s="217"/>
      <c r="AK194" s="217"/>
      <c r="AL194" s="217"/>
      <c r="AM194" s="217"/>
      <c r="AN194" s="217"/>
      <c r="AO194" s="217"/>
      <c r="AP194" s="217"/>
      <c r="AQ194" s="217"/>
      <c r="AR194" s="217"/>
      <c r="AS194" s="217"/>
      <c r="AT194" s="217"/>
      <c r="AU194" s="217"/>
    </row>
    <row r="195" spans="1:47" ht="14.25" customHeight="1" x14ac:dyDescent="0.3">
      <c r="A195" s="217"/>
      <c r="B195" s="217"/>
      <c r="C195" s="217"/>
      <c r="D195" s="217"/>
      <c r="E195" s="217"/>
      <c r="F195" s="217"/>
      <c r="G195" s="217"/>
      <c r="H195" s="217"/>
      <c r="I195" s="217"/>
      <c r="J195" s="217"/>
      <c r="K195" s="217"/>
      <c r="L195" s="217"/>
      <c r="M195" s="217"/>
      <c r="N195" s="217"/>
      <c r="O195" s="217"/>
      <c r="P195" s="217"/>
      <c r="Q195" s="217"/>
      <c r="R195" s="217"/>
      <c r="S195" s="217"/>
      <c r="T195" s="217"/>
      <c r="U195" s="217"/>
      <c r="V195" s="217"/>
      <c r="W195" s="217"/>
      <c r="X195" s="217"/>
      <c r="Y195" s="217"/>
      <c r="Z195" s="217"/>
      <c r="AA195" s="217"/>
      <c r="AB195" s="217"/>
      <c r="AC195" s="217"/>
      <c r="AD195" s="217"/>
      <c r="AE195" s="217"/>
      <c r="AF195" s="217"/>
      <c r="AG195" s="217"/>
      <c r="AH195" s="217"/>
      <c r="AI195" s="217"/>
      <c r="AJ195" s="217"/>
      <c r="AK195" s="217"/>
      <c r="AL195" s="217"/>
      <c r="AM195" s="217"/>
      <c r="AN195" s="217"/>
      <c r="AO195" s="217"/>
      <c r="AP195" s="217"/>
      <c r="AQ195" s="217"/>
      <c r="AR195" s="217"/>
      <c r="AS195" s="217"/>
      <c r="AT195" s="217"/>
      <c r="AU195" s="217"/>
    </row>
    <row r="196" spans="1:47" ht="14.25" customHeight="1" x14ac:dyDescent="0.3">
      <c r="A196" s="217"/>
      <c r="B196" s="217"/>
      <c r="C196" s="217"/>
      <c r="D196" s="217"/>
      <c r="E196" s="217"/>
      <c r="F196" s="217"/>
      <c r="G196" s="217"/>
      <c r="H196" s="217"/>
      <c r="I196" s="217"/>
      <c r="J196" s="217"/>
      <c r="K196" s="217"/>
      <c r="L196" s="217"/>
      <c r="M196" s="217"/>
      <c r="N196" s="217"/>
      <c r="O196" s="217"/>
      <c r="P196" s="217"/>
      <c r="Q196" s="217"/>
      <c r="R196" s="217"/>
      <c r="S196" s="217"/>
      <c r="T196" s="217"/>
      <c r="U196" s="217"/>
      <c r="V196" s="217"/>
      <c r="W196" s="217"/>
      <c r="X196" s="217"/>
      <c r="Y196" s="217"/>
      <c r="Z196" s="217"/>
      <c r="AA196" s="217"/>
      <c r="AB196" s="217"/>
      <c r="AC196" s="217"/>
      <c r="AD196" s="217"/>
      <c r="AE196" s="217"/>
      <c r="AF196" s="217"/>
      <c r="AG196" s="217"/>
      <c r="AH196" s="217"/>
      <c r="AI196" s="217"/>
      <c r="AJ196" s="217"/>
      <c r="AK196" s="217"/>
      <c r="AL196" s="217"/>
      <c r="AM196" s="217"/>
      <c r="AN196" s="217"/>
      <c r="AO196" s="217"/>
      <c r="AP196" s="217"/>
      <c r="AQ196" s="217"/>
      <c r="AR196" s="217"/>
      <c r="AS196" s="217"/>
      <c r="AT196" s="217"/>
      <c r="AU196" s="217"/>
    </row>
    <row r="197" spans="1:47" ht="14.25" customHeight="1" x14ac:dyDescent="0.3">
      <c r="A197" s="217"/>
      <c r="B197" s="217"/>
      <c r="C197" s="217"/>
      <c r="D197" s="217"/>
      <c r="E197" s="217"/>
      <c r="F197" s="217"/>
      <c r="G197" s="217"/>
      <c r="H197" s="217"/>
      <c r="I197" s="217"/>
      <c r="J197" s="217"/>
      <c r="K197" s="217"/>
      <c r="L197" s="217"/>
      <c r="M197" s="217"/>
      <c r="N197" s="217"/>
      <c r="O197" s="217"/>
      <c r="P197" s="217"/>
      <c r="Q197" s="217"/>
      <c r="R197" s="217"/>
      <c r="S197" s="217"/>
      <c r="T197" s="217"/>
      <c r="U197" s="217"/>
      <c r="V197" s="217"/>
      <c r="W197" s="217"/>
      <c r="X197" s="217"/>
      <c r="Y197" s="217"/>
      <c r="Z197" s="217"/>
      <c r="AA197" s="217"/>
      <c r="AB197" s="217"/>
      <c r="AC197" s="217"/>
      <c r="AD197" s="217"/>
      <c r="AE197" s="217"/>
      <c r="AF197" s="217"/>
      <c r="AG197" s="217"/>
      <c r="AH197" s="217"/>
      <c r="AI197" s="217"/>
      <c r="AJ197" s="217"/>
      <c r="AK197" s="217"/>
      <c r="AL197" s="217"/>
      <c r="AM197" s="217"/>
      <c r="AN197" s="217"/>
      <c r="AO197" s="217"/>
      <c r="AP197" s="217"/>
      <c r="AQ197" s="217"/>
      <c r="AR197" s="217"/>
      <c r="AS197" s="217"/>
      <c r="AT197" s="217"/>
      <c r="AU197" s="217"/>
    </row>
    <row r="198" spans="1:47" ht="14.25" customHeight="1" x14ac:dyDescent="0.3">
      <c r="A198" s="217"/>
      <c r="B198" s="217"/>
      <c r="C198" s="217"/>
      <c r="D198" s="217"/>
      <c r="E198" s="217"/>
      <c r="F198" s="217"/>
      <c r="G198" s="217"/>
      <c r="H198" s="217"/>
      <c r="I198" s="217"/>
      <c r="J198" s="217"/>
      <c r="K198" s="217"/>
      <c r="L198" s="217"/>
      <c r="M198" s="217"/>
      <c r="N198" s="217"/>
      <c r="O198" s="217"/>
      <c r="P198" s="217"/>
      <c r="Q198" s="217"/>
      <c r="R198" s="217"/>
      <c r="S198" s="217"/>
      <c r="T198" s="217"/>
      <c r="U198" s="217"/>
      <c r="V198" s="217"/>
      <c r="W198" s="217"/>
      <c r="X198" s="217"/>
      <c r="Y198" s="217"/>
      <c r="Z198" s="217"/>
      <c r="AA198" s="217"/>
      <c r="AB198" s="217"/>
      <c r="AC198" s="217"/>
      <c r="AD198" s="217"/>
      <c r="AE198" s="217"/>
      <c r="AF198" s="217"/>
      <c r="AG198" s="217"/>
      <c r="AH198" s="217"/>
      <c r="AI198" s="217"/>
      <c r="AJ198" s="217"/>
      <c r="AK198" s="217"/>
      <c r="AL198" s="217"/>
      <c r="AM198" s="217"/>
      <c r="AN198" s="217"/>
      <c r="AO198" s="217"/>
      <c r="AP198" s="217"/>
      <c r="AQ198" s="217"/>
      <c r="AR198" s="217"/>
      <c r="AS198" s="217"/>
      <c r="AT198" s="217"/>
      <c r="AU198" s="217"/>
    </row>
    <row r="199" spans="1:47" ht="14.25" customHeight="1" x14ac:dyDescent="0.3">
      <c r="A199" s="217"/>
      <c r="B199" s="217"/>
      <c r="C199" s="217"/>
      <c r="D199" s="217"/>
      <c r="E199" s="217"/>
      <c r="F199" s="217"/>
      <c r="G199" s="217"/>
      <c r="H199" s="217"/>
      <c r="I199" s="217"/>
      <c r="J199" s="217"/>
      <c r="K199" s="217"/>
      <c r="L199" s="217"/>
      <c r="M199" s="217"/>
      <c r="N199" s="217"/>
      <c r="O199" s="217"/>
      <c r="P199" s="217"/>
      <c r="Q199" s="217"/>
      <c r="R199" s="217"/>
      <c r="S199" s="217"/>
      <c r="T199" s="217"/>
      <c r="U199" s="217"/>
      <c r="V199" s="217"/>
      <c r="W199" s="217"/>
      <c r="X199" s="217"/>
      <c r="Y199" s="217"/>
      <c r="Z199" s="217"/>
      <c r="AA199" s="217"/>
      <c r="AB199" s="217"/>
      <c r="AC199" s="217"/>
      <c r="AD199" s="217"/>
      <c r="AE199" s="217"/>
      <c r="AF199" s="217"/>
      <c r="AG199" s="217"/>
      <c r="AH199" s="217"/>
      <c r="AI199" s="217"/>
      <c r="AJ199" s="217"/>
      <c r="AK199" s="217"/>
      <c r="AL199" s="217"/>
      <c r="AM199" s="217"/>
      <c r="AN199" s="217"/>
      <c r="AO199" s="217"/>
      <c r="AP199" s="217"/>
      <c r="AQ199" s="217"/>
      <c r="AR199" s="217"/>
      <c r="AS199" s="217"/>
      <c r="AT199" s="217"/>
      <c r="AU199" s="217"/>
    </row>
    <row r="200" spans="1:47" ht="14.25" customHeight="1" x14ac:dyDescent="0.3">
      <c r="A200" s="217"/>
      <c r="B200" s="217"/>
      <c r="C200" s="217"/>
      <c r="D200" s="217"/>
      <c r="E200" s="217"/>
      <c r="F200" s="217"/>
      <c r="G200" s="217"/>
      <c r="H200" s="217"/>
      <c r="I200" s="217"/>
      <c r="J200" s="217"/>
      <c r="K200" s="217"/>
      <c r="L200" s="217"/>
      <c r="M200" s="217"/>
      <c r="N200" s="217"/>
      <c r="O200" s="217"/>
      <c r="P200" s="217"/>
      <c r="Q200" s="217"/>
      <c r="R200" s="217"/>
      <c r="S200" s="217"/>
      <c r="T200" s="217"/>
      <c r="U200" s="217"/>
      <c r="V200" s="217"/>
      <c r="W200" s="217"/>
      <c r="X200" s="217"/>
      <c r="Y200" s="217"/>
      <c r="Z200" s="217"/>
      <c r="AA200" s="217"/>
      <c r="AB200" s="217"/>
      <c r="AC200" s="217"/>
      <c r="AD200" s="217"/>
      <c r="AE200" s="217"/>
      <c r="AF200" s="217"/>
      <c r="AG200" s="217"/>
      <c r="AH200" s="217"/>
      <c r="AI200" s="217"/>
      <c r="AJ200" s="217"/>
      <c r="AK200" s="217"/>
      <c r="AL200" s="217"/>
      <c r="AM200" s="217"/>
      <c r="AN200" s="217"/>
      <c r="AO200" s="217"/>
      <c r="AP200" s="217"/>
      <c r="AQ200" s="217"/>
      <c r="AR200" s="217"/>
      <c r="AS200" s="217"/>
      <c r="AT200" s="217"/>
      <c r="AU200" s="217"/>
    </row>
    <row r="201" spans="1:47" ht="14.25" customHeight="1" x14ac:dyDescent="0.3">
      <c r="A201" s="217"/>
      <c r="B201" s="217"/>
      <c r="C201" s="217"/>
      <c r="D201" s="217"/>
      <c r="E201" s="217"/>
      <c r="F201" s="217"/>
      <c r="G201" s="217"/>
      <c r="H201" s="217"/>
      <c r="I201" s="217"/>
      <c r="J201" s="217"/>
      <c r="K201" s="217"/>
      <c r="L201" s="217"/>
      <c r="M201" s="217"/>
      <c r="N201" s="217"/>
      <c r="O201" s="217"/>
      <c r="P201" s="217"/>
      <c r="Q201" s="217"/>
      <c r="R201" s="217"/>
      <c r="S201" s="217"/>
      <c r="T201" s="217"/>
      <c r="U201" s="217"/>
      <c r="V201" s="217"/>
      <c r="W201" s="217"/>
      <c r="X201" s="217"/>
      <c r="Y201" s="217"/>
      <c r="Z201" s="217"/>
      <c r="AA201" s="217"/>
      <c r="AB201" s="217"/>
      <c r="AC201" s="217"/>
      <c r="AD201" s="217"/>
      <c r="AE201" s="217"/>
      <c r="AF201" s="217"/>
      <c r="AG201" s="217"/>
      <c r="AH201" s="217"/>
      <c r="AI201" s="217"/>
      <c r="AJ201" s="217"/>
      <c r="AK201" s="217"/>
      <c r="AL201" s="217"/>
      <c r="AM201" s="217"/>
      <c r="AN201" s="217"/>
      <c r="AO201" s="217"/>
      <c r="AP201" s="217"/>
      <c r="AQ201" s="217"/>
      <c r="AR201" s="217"/>
      <c r="AS201" s="217"/>
      <c r="AT201" s="217"/>
      <c r="AU201" s="217"/>
    </row>
    <row r="202" spans="1:47" ht="14.25" customHeight="1" x14ac:dyDescent="0.3">
      <c r="A202" s="217"/>
      <c r="B202" s="217"/>
      <c r="C202" s="217"/>
      <c r="D202" s="217"/>
      <c r="E202" s="217"/>
      <c r="F202" s="217"/>
      <c r="G202" s="217"/>
      <c r="H202" s="217"/>
      <c r="I202" s="217"/>
      <c r="J202" s="217"/>
      <c r="K202" s="217"/>
      <c r="L202" s="217"/>
      <c r="M202" s="217"/>
      <c r="N202" s="217"/>
      <c r="O202" s="217"/>
      <c r="P202" s="217"/>
      <c r="Q202" s="217"/>
      <c r="R202" s="217"/>
      <c r="S202" s="217"/>
      <c r="T202" s="217"/>
      <c r="U202" s="217"/>
      <c r="V202" s="217"/>
      <c r="W202" s="217"/>
      <c r="X202" s="217"/>
      <c r="Y202" s="217"/>
      <c r="Z202" s="217"/>
      <c r="AA202" s="217"/>
      <c r="AB202" s="217"/>
      <c r="AC202" s="217"/>
      <c r="AD202" s="217"/>
      <c r="AE202" s="217"/>
      <c r="AF202" s="217"/>
      <c r="AG202" s="217"/>
      <c r="AH202" s="217"/>
      <c r="AI202" s="217"/>
      <c r="AJ202" s="217"/>
      <c r="AK202" s="217"/>
      <c r="AL202" s="217"/>
      <c r="AM202" s="217"/>
      <c r="AN202" s="217"/>
      <c r="AO202" s="217"/>
      <c r="AP202" s="217"/>
      <c r="AQ202" s="217"/>
      <c r="AR202" s="217"/>
      <c r="AS202" s="217"/>
      <c r="AT202" s="217"/>
      <c r="AU202" s="217"/>
    </row>
    <row r="203" spans="1:47" ht="14.25" customHeight="1" x14ac:dyDescent="0.3">
      <c r="A203" s="217"/>
      <c r="B203" s="217"/>
      <c r="C203" s="217"/>
      <c r="D203" s="217"/>
      <c r="E203" s="217"/>
      <c r="F203" s="217"/>
      <c r="G203" s="217"/>
      <c r="H203" s="217"/>
      <c r="I203" s="217"/>
      <c r="J203" s="217"/>
      <c r="K203" s="217"/>
      <c r="L203" s="217"/>
      <c r="M203" s="217"/>
      <c r="N203" s="217"/>
      <c r="O203" s="217"/>
      <c r="P203" s="217"/>
      <c r="Q203" s="217"/>
      <c r="R203" s="217"/>
      <c r="S203" s="217"/>
      <c r="T203" s="217"/>
      <c r="U203" s="217"/>
      <c r="V203" s="217"/>
      <c r="W203" s="217"/>
      <c r="X203" s="217"/>
      <c r="Y203" s="217"/>
      <c r="Z203" s="217"/>
      <c r="AA203" s="217"/>
      <c r="AB203" s="217"/>
      <c r="AC203" s="217"/>
      <c r="AD203" s="217"/>
      <c r="AE203" s="217"/>
      <c r="AF203" s="217"/>
      <c r="AG203" s="217"/>
      <c r="AH203" s="217"/>
      <c r="AI203" s="217"/>
      <c r="AJ203" s="217"/>
      <c r="AK203" s="217"/>
      <c r="AL203" s="217"/>
      <c r="AM203" s="217"/>
      <c r="AN203" s="217"/>
      <c r="AO203" s="217"/>
      <c r="AP203" s="217"/>
      <c r="AQ203" s="217"/>
      <c r="AR203" s="217"/>
      <c r="AS203" s="217"/>
      <c r="AT203" s="217"/>
      <c r="AU203" s="217"/>
    </row>
    <row r="204" spans="1:47" ht="14.25" customHeight="1" x14ac:dyDescent="0.3">
      <c r="A204" s="217"/>
      <c r="B204" s="217"/>
      <c r="C204" s="217"/>
      <c r="D204" s="217"/>
      <c r="E204" s="217"/>
      <c r="F204" s="217"/>
      <c r="G204" s="217"/>
      <c r="H204" s="217"/>
      <c r="I204" s="217"/>
      <c r="J204" s="217"/>
      <c r="K204" s="217"/>
      <c r="L204" s="217"/>
      <c r="M204" s="217"/>
      <c r="N204" s="217"/>
      <c r="O204" s="217"/>
      <c r="P204" s="217"/>
      <c r="Q204" s="217"/>
      <c r="R204" s="217"/>
      <c r="S204" s="217"/>
      <c r="T204" s="217"/>
      <c r="U204" s="217"/>
      <c r="V204" s="217"/>
      <c r="W204" s="217"/>
      <c r="X204" s="217"/>
      <c r="Y204" s="217"/>
      <c r="Z204" s="217"/>
      <c r="AA204" s="217"/>
      <c r="AB204" s="217"/>
      <c r="AC204" s="217"/>
      <c r="AD204" s="217"/>
      <c r="AE204" s="217"/>
      <c r="AF204" s="217"/>
      <c r="AG204" s="217"/>
      <c r="AH204" s="217"/>
      <c r="AI204" s="217"/>
      <c r="AJ204" s="217"/>
      <c r="AK204" s="217"/>
      <c r="AL204" s="217"/>
      <c r="AM204" s="217"/>
      <c r="AN204" s="217"/>
      <c r="AO204" s="217"/>
      <c r="AP204" s="217"/>
      <c r="AQ204" s="217"/>
      <c r="AR204" s="217"/>
      <c r="AS204" s="217"/>
      <c r="AT204" s="217"/>
      <c r="AU204" s="217"/>
    </row>
    <row r="205" spans="1:47" ht="14.25" customHeight="1" x14ac:dyDescent="0.3">
      <c r="A205" s="217"/>
      <c r="B205" s="217"/>
      <c r="C205" s="217"/>
      <c r="D205" s="217"/>
      <c r="E205" s="217"/>
      <c r="F205" s="217"/>
      <c r="G205" s="217"/>
      <c r="H205" s="217"/>
      <c r="I205" s="217"/>
      <c r="J205" s="217"/>
      <c r="K205" s="217"/>
      <c r="L205" s="217"/>
      <c r="M205" s="217"/>
      <c r="N205" s="217"/>
      <c r="O205" s="217"/>
      <c r="P205" s="217"/>
      <c r="Q205" s="217"/>
      <c r="R205" s="217"/>
      <c r="S205" s="217"/>
      <c r="T205" s="217"/>
      <c r="U205" s="217"/>
      <c r="V205" s="217"/>
      <c r="W205" s="217"/>
      <c r="X205" s="217"/>
      <c r="Y205" s="217"/>
      <c r="Z205" s="217"/>
      <c r="AA205" s="217"/>
      <c r="AB205" s="217"/>
      <c r="AC205" s="217"/>
      <c r="AD205" s="217"/>
      <c r="AE205" s="217"/>
      <c r="AF205" s="217"/>
      <c r="AG205" s="217"/>
      <c r="AH205" s="217"/>
      <c r="AI205" s="217"/>
      <c r="AJ205" s="217"/>
      <c r="AK205" s="217"/>
      <c r="AL205" s="217"/>
      <c r="AM205" s="217"/>
      <c r="AN205" s="217"/>
      <c r="AO205" s="217"/>
      <c r="AP205" s="217"/>
      <c r="AQ205" s="217"/>
      <c r="AR205" s="217"/>
      <c r="AS205" s="217"/>
      <c r="AT205" s="217"/>
      <c r="AU205" s="217"/>
    </row>
    <row r="206" spans="1:47" ht="14.25" customHeight="1" x14ac:dyDescent="0.3">
      <c r="A206" s="217"/>
      <c r="B206" s="217"/>
      <c r="C206" s="217"/>
      <c r="D206" s="217"/>
      <c r="E206" s="217"/>
      <c r="F206" s="217"/>
      <c r="G206" s="217"/>
      <c r="H206" s="217"/>
      <c r="I206" s="217"/>
      <c r="J206" s="217"/>
      <c r="K206" s="217"/>
      <c r="L206" s="217"/>
      <c r="M206" s="217"/>
      <c r="N206" s="217"/>
      <c r="O206" s="217"/>
      <c r="P206" s="217"/>
      <c r="Q206" s="217"/>
      <c r="R206" s="217"/>
      <c r="S206" s="217"/>
      <c r="T206" s="217"/>
      <c r="U206" s="217"/>
      <c r="V206" s="217"/>
      <c r="W206" s="217"/>
      <c r="X206" s="217"/>
      <c r="Y206" s="217"/>
      <c r="Z206" s="217"/>
      <c r="AA206" s="217"/>
      <c r="AB206" s="217"/>
      <c r="AC206" s="217"/>
      <c r="AD206" s="217"/>
      <c r="AE206" s="217"/>
      <c r="AF206" s="217"/>
      <c r="AG206" s="217"/>
      <c r="AH206" s="217"/>
      <c r="AI206" s="217"/>
      <c r="AJ206" s="217"/>
      <c r="AK206" s="217"/>
      <c r="AL206" s="217"/>
      <c r="AM206" s="217"/>
      <c r="AN206" s="217"/>
      <c r="AO206" s="217"/>
      <c r="AP206" s="217"/>
      <c r="AQ206" s="217"/>
      <c r="AR206" s="217"/>
      <c r="AS206" s="217"/>
      <c r="AT206" s="217"/>
      <c r="AU206" s="217"/>
    </row>
    <row r="207" spans="1:47" ht="14.25" customHeight="1" x14ac:dyDescent="0.3">
      <c r="A207" s="217"/>
      <c r="B207" s="217"/>
      <c r="C207" s="217"/>
      <c r="D207" s="217"/>
      <c r="E207" s="217"/>
      <c r="F207" s="217"/>
      <c r="G207" s="217"/>
      <c r="H207" s="217"/>
      <c r="I207" s="217"/>
      <c r="J207" s="217"/>
      <c r="K207" s="217"/>
      <c r="L207" s="217"/>
      <c r="M207" s="217"/>
      <c r="N207" s="217"/>
      <c r="O207" s="217"/>
      <c r="P207" s="217"/>
      <c r="Q207" s="217"/>
      <c r="R207" s="217"/>
      <c r="S207" s="217"/>
      <c r="T207" s="217"/>
      <c r="U207" s="217"/>
      <c r="V207" s="217"/>
      <c r="W207" s="217"/>
      <c r="X207" s="217"/>
      <c r="Y207" s="217"/>
      <c r="Z207" s="217"/>
      <c r="AA207" s="217"/>
      <c r="AB207" s="217"/>
      <c r="AC207" s="217"/>
      <c r="AD207" s="217"/>
      <c r="AE207" s="217"/>
      <c r="AF207" s="217"/>
      <c r="AG207" s="217"/>
      <c r="AH207" s="217"/>
      <c r="AI207" s="217"/>
      <c r="AJ207" s="217"/>
      <c r="AK207" s="217"/>
      <c r="AL207" s="217"/>
      <c r="AM207" s="217"/>
      <c r="AN207" s="217"/>
      <c r="AO207" s="217"/>
      <c r="AP207" s="217"/>
      <c r="AQ207" s="217"/>
      <c r="AR207" s="217"/>
      <c r="AS207" s="217"/>
      <c r="AT207" s="217"/>
      <c r="AU207" s="217"/>
    </row>
    <row r="208" spans="1:47" ht="14.25" customHeight="1" x14ac:dyDescent="0.3">
      <c r="A208" s="217"/>
      <c r="B208" s="217"/>
      <c r="C208" s="217"/>
      <c r="D208" s="217"/>
      <c r="E208" s="217"/>
      <c r="F208" s="217"/>
      <c r="G208" s="217"/>
      <c r="H208" s="217"/>
      <c r="I208" s="217"/>
      <c r="J208" s="217"/>
      <c r="K208" s="217"/>
      <c r="L208" s="217"/>
      <c r="M208" s="217"/>
      <c r="N208" s="217"/>
      <c r="O208" s="217"/>
      <c r="P208" s="217"/>
      <c r="Q208" s="217"/>
      <c r="R208" s="217"/>
      <c r="S208" s="217"/>
      <c r="T208" s="217"/>
      <c r="U208" s="217"/>
      <c r="V208" s="217"/>
      <c r="W208" s="217"/>
      <c r="X208" s="217"/>
      <c r="Y208" s="217"/>
      <c r="Z208" s="217"/>
      <c r="AA208" s="217"/>
      <c r="AB208" s="217"/>
      <c r="AC208" s="217"/>
      <c r="AD208" s="217"/>
      <c r="AE208" s="217"/>
      <c r="AF208" s="217"/>
      <c r="AG208" s="217"/>
      <c r="AH208" s="217"/>
      <c r="AI208" s="217"/>
      <c r="AJ208" s="217"/>
      <c r="AK208" s="217"/>
      <c r="AL208" s="217"/>
      <c r="AM208" s="217"/>
      <c r="AN208" s="217"/>
      <c r="AO208" s="217"/>
      <c r="AP208" s="217"/>
      <c r="AQ208" s="217"/>
      <c r="AR208" s="217"/>
      <c r="AS208" s="217"/>
      <c r="AT208" s="217"/>
      <c r="AU208" s="217"/>
    </row>
    <row r="209" spans="1:47" ht="14.25" customHeight="1" x14ac:dyDescent="0.3">
      <c r="A209" s="217"/>
      <c r="B209" s="217"/>
      <c r="C209" s="217"/>
      <c r="D209" s="217"/>
      <c r="E209" s="217"/>
      <c r="F209" s="217"/>
      <c r="G209" s="217"/>
      <c r="H209" s="217"/>
      <c r="I209" s="217"/>
      <c r="J209" s="217"/>
      <c r="K209" s="217"/>
      <c r="L209" s="217"/>
      <c r="M209" s="217"/>
      <c r="N209" s="217"/>
      <c r="O209" s="217"/>
      <c r="P209" s="217"/>
      <c r="Q209" s="217"/>
      <c r="R209" s="217"/>
      <c r="S209" s="217"/>
      <c r="T209" s="217"/>
      <c r="U209" s="217"/>
      <c r="V209" s="217"/>
      <c r="W209" s="217"/>
      <c r="X209" s="217"/>
      <c r="Y209" s="217"/>
      <c r="Z209" s="217"/>
      <c r="AA209" s="217"/>
      <c r="AB209" s="217"/>
      <c r="AC209" s="217"/>
      <c r="AD209" s="217"/>
      <c r="AE209" s="217"/>
      <c r="AF209" s="217"/>
      <c r="AG209" s="217"/>
      <c r="AH209" s="217"/>
      <c r="AI209" s="217"/>
      <c r="AJ209" s="217"/>
      <c r="AK209" s="217"/>
      <c r="AL209" s="217"/>
      <c r="AM209" s="217"/>
      <c r="AN209" s="217"/>
      <c r="AO209" s="217"/>
      <c r="AP209" s="217"/>
      <c r="AQ209" s="217"/>
      <c r="AR209" s="217"/>
      <c r="AS209" s="217"/>
      <c r="AT209" s="217"/>
      <c r="AU209" s="217"/>
    </row>
    <row r="210" spans="1:47" ht="14.25" customHeight="1" x14ac:dyDescent="0.3">
      <c r="A210" s="217"/>
      <c r="B210" s="217"/>
      <c r="C210" s="217"/>
      <c r="D210" s="217"/>
      <c r="E210" s="217"/>
      <c r="F210" s="217"/>
      <c r="G210" s="217"/>
      <c r="H210" s="217"/>
      <c r="I210" s="217"/>
      <c r="J210" s="217"/>
      <c r="K210" s="217"/>
      <c r="L210" s="217"/>
      <c r="M210" s="217"/>
      <c r="N210" s="217"/>
      <c r="O210" s="217"/>
      <c r="P210" s="217"/>
      <c r="Q210" s="217"/>
      <c r="R210" s="217"/>
      <c r="S210" s="217"/>
      <c r="T210" s="217"/>
      <c r="U210" s="217"/>
      <c r="V210" s="217"/>
      <c r="W210" s="217"/>
      <c r="X210" s="217"/>
      <c r="Y210" s="217"/>
      <c r="Z210" s="217"/>
      <c r="AA210" s="217"/>
      <c r="AB210" s="217"/>
      <c r="AC210" s="217"/>
      <c r="AD210" s="217"/>
      <c r="AE210" s="217"/>
      <c r="AF210" s="217"/>
      <c r="AG210" s="217"/>
      <c r="AH210" s="217"/>
      <c r="AI210" s="217"/>
      <c r="AJ210" s="217"/>
      <c r="AK210" s="217"/>
      <c r="AL210" s="217"/>
      <c r="AM210" s="217"/>
      <c r="AN210" s="217"/>
      <c r="AO210" s="217"/>
      <c r="AP210" s="217"/>
      <c r="AQ210" s="217"/>
      <c r="AR210" s="217"/>
      <c r="AS210" s="217"/>
      <c r="AT210" s="217"/>
      <c r="AU210" s="217"/>
    </row>
    <row r="211" spans="1:47" ht="14.25" customHeight="1" x14ac:dyDescent="0.3">
      <c r="A211" s="217"/>
      <c r="B211" s="217"/>
      <c r="C211" s="217"/>
      <c r="D211" s="217"/>
      <c r="E211" s="217"/>
      <c r="F211" s="217"/>
      <c r="G211" s="217"/>
      <c r="H211" s="217"/>
      <c r="I211" s="217"/>
      <c r="J211" s="217"/>
      <c r="K211" s="217"/>
      <c r="L211" s="217"/>
      <c r="M211" s="217"/>
      <c r="N211" s="217"/>
      <c r="O211" s="217"/>
      <c r="P211" s="217"/>
      <c r="Q211" s="217"/>
      <c r="R211" s="217"/>
      <c r="S211" s="217"/>
      <c r="T211" s="217"/>
      <c r="U211" s="217"/>
      <c r="V211" s="217"/>
      <c r="W211" s="217"/>
      <c r="X211" s="217"/>
      <c r="Y211" s="217"/>
      <c r="Z211" s="217"/>
      <c r="AA211" s="217"/>
      <c r="AB211" s="217"/>
      <c r="AC211" s="217"/>
      <c r="AD211" s="217"/>
      <c r="AE211" s="217"/>
      <c r="AF211" s="217"/>
      <c r="AG211" s="217"/>
      <c r="AH211" s="217"/>
      <c r="AI211" s="217"/>
      <c r="AJ211" s="217"/>
      <c r="AK211" s="217"/>
      <c r="AL211" s="217"/>
      <c r="AM211" s="217"/>
      <c r="AN211" s="217"/>
      <c r="AO211" s="217"/>
      <c r="AP211" s="217"/>
      <c r="AQ211" s="217"/>
      <c r="AR211" s="217"/>
      <c r="AS211" s="217"/>
      <c r="AT211" s="217"/>
      <c r="AU211" s="217"/>
    </row>
    <row r="212" spans="1:47" ht="14.25" customHeight="1" x14ac:dyDescent="0.3">
      <c r="A212" s="217"/>
      <c r="B212" s="217"/>
      <c r="C212" s="217"/>
      <c r="D212" s="217"/>
      <c r="E212" s="217"/>
      <c r="F212" s="217"/>
      <c r="G212" s="217"/>
      <c r="H212" s="217"/>
      <c r="I212" s="217"/>
      <c r="J212" s="217"/>
      <c r="K212" s="217"/>
      <c r="L212" s="217"/>
      <c r="M212" s="217"/>
      <c r="N212" s="217"/>
      <c r="O212" s="217"/>
      <c r="P212" s="217"/>
      <c r="Q212" s="217"/>
      <c r="R212" s="217"/>
      <c r="S212" s="217"/>
      <c r="T212" s="217"/>
      <c r="U212" s="217"/>
      <c r="V212" s="217"/>
      <c r="W212" s="217"/>
      <c r="X212" s="217"/>
      <c r="Y212" s="217"/>
      <c r="Z212" s="217"/>
      <c r="AA212" s="217"/>
      <c r="AB212" s="217"/>
      <c r="AC212" s="217"/>
      <c r="AD212" s="217"/>
      <c r="AE212" s="217"/>
      <c r="AF212" s="217"/>
      <c r="AG212" s="217"/>
      <c r="AH212" s="217"/>
      <c r="AI212" s="217"/>
      <c r="AJ212" s="217"/>
      <c r="AK212" s="217"/>
      <c r="AL212" s="217"/>
      <c r="AM212" s="217"/>
      <c r="AN212" s="217"/>
      <c r="AO212" s="217"/>
      <c r="AP212" s="217"/>
      <c r="AQ212" s="217"/>
      <c r="AR212" s="217"/>
      <c r="AS212" s="217"/>
      <c r="AT212" s="217"/>
      <c r="AU212" s="217"/>
    </row>
    <row r="213" spans="1:47" ht="14.25" customHeight="1" x14ac:dyDescent="0.3">
      <c r="A213" s="217"/>
      <c r="B213" s="217"/>
      <c r="C213" s="217"/>
      <c r="D213" s="217"/>
      <c r="E213" s="217"/>
      <c r="F213" s="217"/>
      <c r="G213" s="217"/>
      <c r="H213" s="217"/>
      <c r="I213" s="217"/>
      <c r="J213" s="217"/>
      <c r="K213" s="217"/>
      <c r="L213" s="217"/>
      <c r="M213" s="217"/>
      <c r="N213" s="217"/>
      <c r="O213" s="217"/>
      <c r="P213" s="217"/>
      <c r="Q213" s="217"/>
      <c r="R213" s="217"/>
      <c r="S213" s="217"/>
      <c r="T213" s="217"/>
      <c r="U213" s="217"/>
      <c r="V213" s="217"/>
      <c r="W213" s="217"/>
      <c r="X213" s="217"/>
      <c r="Y213" s="217"/>
      <c r="Z213" s="217"/>
      <c r="AA213" s="217"/>
      <c r="AB213" s="217"/>
      <c r="AC213" s="217"/>
      <c r="AD213" s="217"/>
      <c r="AE213" s="217"/>
      <c r="AF213" s="217"/>
      <c r="AG213" s="217"/>
      <c r="AH213" s="217"/>
      <c r="AI213" s="217"/>
      <c r="AJ213" s="217"/>
      <c r="AK213" s="217"/>
      <c r="AL213" s="217"/>
      <c r="AM213" s="217"/>
      <c r="AN213" s="217"/>
      <c r="AO213" s="217"/>
      <c r="AP213" s="217"/>
      <c r="AQ213" s="217"/>
      <c r="AR213" s="217"/>
      <c r="AS213" s="217"/>
      <c r="AT213" s="217"/>
      <c r="AU213" s="217"/>
    </row>
    <row r="214" spans="1:47" ht="14.25" customHeight="1" x14ac:dyDescent="0.3">
      <c r="A214" s="217"/>
      <c r="B214" s="217"/>
      <c r="C214" s="217"/>
      <c r="D214" s="217"/>
      <c r="E214" s="217"/>
      <c r="F214" s="217"/>
      <c r="G214" s="217"/>
      <c r="H214" s="217"/>
      <c r="I214" s="217"/>
      <c r="J214" s="217"/>
      <c r="K214" s="217"/>
      <c r="L214" s="217"/>
      <c r="M214" s="217"/>
      <c r="N214" s="217"/>
      <c r="O214" s="217"/>
      <c r="P214" s="217"/>
      <c r="Q214" s="217"/>
      <c r="R214" s="217"/>
      <c r="S214" s="217"/>
      <c r="T214" s="217"/>
      <c r="U214" s="217"/>
      <c r="V214" s="217"/>
      <c r="W214" s="217"/>
      <c r="X214" s="217"/>
      <c r="Y214" s="217"/>
      <c r="Z214" s="217"/>
      <c r="AA214" s="217"/>
      <c r="AB214" s="217"/>
      <c r="AC214" s="217"/>
      <c r="AD214" s="217"/>
      <c r="AE214" s="217"/>
      <c r="AF214" s="217"/>
      <c r="AG214" s="217"/>
      <c r="AH214" s="217"/>
      <c r="AI214" s="217"/>
      <c r="AJ214" s="217"/>
      <c r="AK214" s="217"/>
      <c r="AL214" s="217"/>
      <c r="AM214" s="217"/>
      <c r="AN214" s="217"/>
      <c r="AO214" s="217"/>
      <c r="AP214" s="217"/>
      <c r="AQ214" s="217"/>
      <c r="AR214" s="217"/>
      <c r="AS214" s="217"/>
      <c r="AT214" s="217"/>
      <c r="AU214" s="217"/>
    </row>
    <row r="215" spans="1:47" ht="14.25" customHeight="1" x14ac:dyDescent="0.3">
      <c r="A215" s="217"/>
      <c r="B215" s="217"/>
      <c r="C215" s="217"/>
      <c r="D215" s="217"/>
      <c r="E215" s="217"/>
      <c r="F215" s="217"/>
      <c r="G215" s="217"/>
      <c r="H215" s="217"/>
      <c r="I215" s="217"/>
      <c r="J215" s="217"/>
      <c r="K215" s="217"/>
      <c r="L215" s="217"/>
      <c r="M215" s="217"/>
      <c r="N215" s="217"/>
      <c r="O215" s="217"/>
      <c r="P215" s="217"/>
      <c r="Q215" s="217"/>
      <c r="R215" s="217"/>
      <c r="S215" s="217"/>
      <c r="T215" s="217"/>
      <c r="U215" s="217"/>
      <c r="V215" s="217"/>
      <c r="W215" s="217"/>
      <c r="X215" s="217"/>
      <c r="Y215" s="217"/>
      <c r="Z215" s="217"/>
      <c r="AA215" s="217"/>
      <c r="AB215" s="217"/>
      <c r="AC215" s="217"/>
      <c r="AD215" s="217"/>
      <c r="AE215" s="217"/>
      <c r="AF215" s="217"/>
      <c r="AG215" s="217"/>
      <c r="AH215" s="217"/>
      <c r="AI215" s="217"/>
      <c r="AJ215" s="217"/>
      <c r="AK215" s="217"/>
      <c r="AL215" s="217"/>
      <c r="AM215" s="217"/>
      <c r="AN215" s="217"/>
      <c r="AO215" s="217"/>
      <c r="AP215" s="217"/>
      <c r="AQ215" s="217"/>
      <c r="AR215" s="217"/>
      <c r="AS215" s="217"/>
      <c r="AT215" s="217"/>
      <c r="AU215" s="217"/>
    </row>
    <row r="216" spans="1:47" ht="14.25" customHeight="1" x14ac:dyDescent="0.3">
      <c r="A216" s="217"/>
      <c r="B216" s="217"/>
      <c r="C216" s="217"/>
      <c r="D216" s="217"/>
      <c r="E216" s="217"/>
      <c r="F216" s="217"/>
      <c r="G216" s="217"/>
      <c r="H216" s="217"/>
      <c r="I216" s="217"/>
      <c r="J216" s="217"/>
      <c r="K216" s="217"/>
      <c r="L216" s="217"/>
      <c r="M216" s="217"/>
      <c r="N216" s="217"/>
      <c r="O216" s="217"/>
      <c r="P216" s="217"/>
      <c r="Q216" s="217"/>
      <c r="R216" s="217"/>
      <c r="S216" s="217"/>
      <c r="T216" s="217"/>
      <c r="U216" s="217"/>
      <c r="V216" s="217"/>
      <c r="W216" s="217"/>
      <c r="X216" s="217"/>
      <c r="Y216" s="217"/>
      <c r="Z216" s="217"/>
      <c r="AA216" s="217"/>
      <c r="AB216" s="217"/>
      <c r="AC216" s="217"/>
      <c r="AD216" s="217"/>
      <c r="AE216" s="217"/>
      <c r="AF216" s="217"/>
      <c r="AG216" s="217"/>
      <c r="AH216" s="217"/>
      <c r="AI216" s="217"/>
      <c r="AJ216" s="217"/>
      <c r="AK216" s="217"/>
      <c r="AL216" s="217"/>
      <c r="AM216" s="217"/>
      <c r="AN216" s="217"/>
      <c r="AO216" s="217"/>
      <c r="AP216" s="217"/>
      <c r="AQ216" s="217"/>
      <c r="AR216" s="217"/>
      <c r="AS216" s="217"/>
      <c r="AT216" s="217"/>
      <c r="AU216" s="217"/>
    </row>
    <row r="217" spans="1:47" ht="14.25" customHeight="1" x14ac:dyDescent="0.3">
      <c r="A217" s="217"/>
      <c r="B217" s="217"/>
      <c r="C217" s="217"/>
      <c r="D217" s="217"/>
      <c r="E217" s="217"/>
      <c r="F217" s="217"/>
      <c r="G217" s="217"/>
      <c r="H217" s="217"/>
      <c r="I217" s="217"/>
      <c r="J217" s="217"/>
      <c r="K217" s="217"/>
      <c r="L217" s="217"/>
      <c r="M217" s="217"/>
      <c r="N217" s="217"/>
      <c r="O217" s="217"/>
      <c r="P217" s="217"/>
      <c r="Q217" s="217"/>
      <c r="R217" s="217"/>
      <c r="S217" s="217"/>
      <c r="T217" s="217"/>
      <c r="U217" s="217"/>
      <c r="V217" s="217"/>
      <c r="W217" s="217"/>
      <c r="X217" s="217"/>
      <c r="Y217" s="217"/>
      <c r="Z217" s="217"/>
      <c r="AA217" s="217"/>
      <c r="AB217" s="217"/>
      <c r="AC217" s="217"/>
      <c r="AD217" s="217"/>
      <c r="AE217" s="217"/>
      <c r="AF217" s="217"/>
      <c r="AG217" s="217"/>
      <c r="AH217" s="217"/>
      <c r="AI217" s="217"/>
      <c r="AJ217" s="217"/>
      <c r="AK217" s="217"/>
      <c r="AL217" s="217"/>
      <c r="AM217" s="217"/>
      <c r="AN217" s="217"/>
      <c r="AO217" s="217"/>
      <c r="AP217" s="217"/>
      <c r="AQ217" s="217"/>
      <c r="AR217" s="217"/>
      <c r="AS217" s="217"/>
      <c r="AT217" s="217"/>
      <c r="AU217" s="217"/>
    </row>
    <row r="218" spans="1:47" ht="14.25" customHeight="1" x14ac:dyDescent="0.3">
      <c r="A218" s="217"/>
      <c r="B218" s="217"/>
      <c r="C218" s="217"/>
      <c r="D218" s="217"/>
      <c r="E218" s="217"/>
      <c r="F218" s="217"/>
      <c r="G218" s="217"/>
      <c r="H218" s="217"/>
      <c r="I218" s="217"/>
      <c r="J218" s="217"/>
      <c r="K218" s="217"/>
      <c r="L218" s="217"/>
      <c r="M218" s="217"/>
      <c r="N218" s="217"/>
      <c r="O218" s="217"/>
      <c r="P218" s="217"/>
      <c r="Q218" s="217"/>
      <c r="R218" s="217"/>
      <c r="S218" s="217"/>
      <c r="T218" s="217"/>
      <c r="U218" s="217"/>
      <c r="V218" s="217"/>
      <c r="W218" s="217"/>
      <c r="X218" s="217"/>
      <c r="Y218" s="217"/>
      <c r="Z218" s="217"/>
      <c r="AA218" s="217"/>
      <c r="AB218" s="217"/>
      <c r="AC218" s="217"/>
      <c r="AD218" s="217"/>
      <c r="AE218" s="217"/>
      <c r="AF218" s="217"/>
      <c r="AG218" s="217"/>
      <c r="AH218" s="217"/>
      <c r="AI218" s="217"/>
      <c r="AJ218" s="217"/>
      <c r="AK218" s="217"/>
      <c r="AL218" s="217"/>
      <c r="AM218" s="217"/>
      <c r="AN218" s="217"/>
      <c r="AO218" s="217"/>
      <c r="AP218" s="217"/>
      <c r="AQ218" s="217"/>
      <c r="AR218" s="217"/>
      <c r="AS218" s="217"/>
      <c r="AT218" s="217"/>
      <c r="AU218" s="217"/>
    </row>
    <row r="219" spans="1:47" ht="14.25" customHeight="1" x14ac:dyDescent="0.3">
      <c r="A219" s="217"/>
      <c r="B219" s="217"/>
      <c r="C219" s="217"/>
      <c r="D219" s="217"/>
      <c r="E219" s="217"/>
      <c r="F219" s="217"/>
      <c r="G219" s="217"/>
      <c r="H219" s="217"/>
      <c r="I219" s="217"/>
      <c r="J219" s="217"/>
      <c r="K219" s="217"/>
      <c r="L219" s="217"/>
      <c r="M219" s="217"/>
      <c r="N219" s="217"/>
      <c r="O219" s="217"/>
      <c r="P219" s="217"/>
      <c r="Q219" s="217"/>
      <c r="R219" s="217"/>
      <c r="S219" s="217"/>
      <c r="T219" s="217"/>
      <c r="U219" s="217"/>
      <c r="V219" s="217"/>
      <c r="W219" s="217"/>
      <c r="X219" s="217"/>
      <c r="Y219" s="217"/>
      <c r="Z219" s="217"/>
      <c r="AA219" s="217"/>
      <c r="AB219" s="217"/>
      <c r="AC219" s="217"/>
      <c r="AD219" s="217"/>
      <c r="AE219" s="217"/>
      <c r="AF219" s="217"/>
      <c r="AG219" s="217"/>
      <c r="AH219" s="217"/>
      <c r="AI219" s="217"/>
      <c r="AJ219" s="217"/>
      <c r="AK219" s="217"/>
      <c r="AL219" s="217"/>
      <c r="AM219" s="217"/>
      <c r="AN219" s="217"/>
      <c r="AO219" s="217"/>
      <c r="AP219" s="217"/>
      <c r="AQ219" s="217"/>
      <c r="AR219" s="217"/>
      <c r="AS219" s="217"/>
      <c r="AT219" s="217"/>
      <c r="AU219" s="217"/>
    </row>
    <row r="220" spans="1:47" ht="14.25" customHeight="1" x14ac:dyDescent="0.3">
      <c r="A220" s="217"/>
      <c r="B220" s="217"/>
      <c r="C220" s="217"/>
      <c r="D220" s="217"/>
      <c r="E220" s="217"/>
      <c r="F220" s="217"/>
      <c r="G220" s="217"/>
      <c r="H220" s="217"/>
      <c r="I220" s="217"/>
      <c r="J220" s="217"/>
      <c r="K220" s="217"/>
      <c r="L220" s="217"/>
      <c r="M220" s="217"/>
      <c r="N220" s="217"/>
      <c r="O220" s="217"/>
      <c r="P220" s="217"/>
      <c r="Q220" s="217"/>
      <c r="R220" s="217"/>
      <c r="S220" s="217"/>
      <c r="T220" s="217"/>
      <c r="U220" s="217"/>
      <c r="V220" s="217"/>
      <c r="W220" s="217"/>
      <c r="X220" s="217"/>
      <c r="Y220" s="217"/>
      <c r="Z220" s="217"/>
      <c r="AA220" s="217"/>
      <c r="AB220" s="217"/>
      <c r="AC220" s="217"/>
      <c r="AD220" s="217"/>
      <c r="AE220" s="217"/>
      <c r="AF220" s="217"/>
      <c r="AG220" s="217"/>
      <c r="AH220" s="217"/>
      <c r="AI220" s="217"/>
      <c r="AJ220" s="217"/>
      <c r="AK220" s="217"/>
      <c r="AL220" s="217"/>
      <c r="AM220" s="217"/>
      <c r="AN220" s="217"/>
      <c r="AO220" s="217"/>
      <c r="AP220" s="217"/>
      <c r="AQ220" s="217"/>
      <c r="AR220" s="217"/>
      <c r="AS220" s="217"/>
      <c r="AT220" s="217"/>
      <c r="AU220" s="217"/>
    </row>
    <row r="221" spans="1:47" ht="14.25" customHeight="1" x14ac:dyDescent="0.3">
      <c r="A221" s="217"/>
      <c r="B221" s="217"/>
      <c r="C221" s="217"/>
      <c r="D221" s="217"/>
      <c r="E221" s="217"/>
      <c r="F221" s="217"/>
      <c r="G221" s="217"/>
      <c r="H221" s="217"/>
      <c r="I221" s="217"/>
      <c r="J221" s="217"/>
      <c r="K221" s="217"/>
      <c r="L221" s="217"/>
      <c r="M221" s="217"/>
      <c r="N221" s="217"/>
      <c r="O221" s="217"/>
      <c r="P221" s="217"/>
      <c r="Q221" s="217"/>
      <c r="R221" s="217"/>
      <c r="S221" s="217"/>
      <c r="T221" s="217"/>
      <c r="U221" s="217"/>
      <c r="V221" s="217"/>
      <c r="W221" s="217"/>
      <c r="X221" s="217"/>
      <c r="Y221" s="217"/>
      <c r="Z221" s="217"/>
      <c r="AA221" s="217"/>
      <c r="AB221" s="217"/>
      <c r="AC221" s="217"/>
      <c r="AD221" s="217"/>
      <c r="AE221" s="217"/>
      <c r="AF221" s="217"/>
      <c r="AG221" s="217"/>
      <c r="AH221" s="217"/>
      <c r="AI221" s="217"/>
      <c r="AJ221" s="217"/>
      <c r="AK221" s="217"/>
      <c r="AL221" s="217"/>
      <c r="AM221" s="217"/>
      <c r="AN221" s="217"/>
      <c r="AO221" s="217"/>
      <c r="AP221" s="217"/>
      <c r="AQ221" s="217"/>
      <c r="AR221" s="217"/>
      <c r="AS221" s="217"/>
      <c r="AT221" s="217"/>
      <c r="AU221" s="217"/>
    </row>
    <row r="222" spans="1:47" ht="14.25" customHeight="1" x14ac:dyDescent="0.3">
      <c r="A222" s="217"/>
      <c r="B222" s="217"/>
      <c r="C222" s="217"/>
      <c r="D222" s="217"/>
      <c r="E222" s="217"/>
      <c r="F222" s="217"/>
      <c r="G222" s="217"/>
      <c r="H222" s="217"/>
      <c r="I222" s="217"/>
      <c r="J222" s="217"/>
      <c r="K222" s="217"/>
      <c r="L222" s="217"/>
      <c r="M222" s="217"/>
      <c r="N222" s="217"/>
      <c r="O222" s="217"/>
      <c r="P222" s="217"/>
      <c r="Q222" s="217"/>
      <c r="R222" s="217"/>
      <c r="S222" s="217"/>
      <c r="T222" s="217"/>
      <c r="U222" s="217"/>
      <c r="V222" s="217"/>
      <c r="W222" s="217"/>
      <c r="X222" s="217"/>
      <c r="Y222" s="217"/>
      <c r="Z222" s="217"/>
      <c r="AA222" s="217"/>
      <c r="AB222" s="217"/>
      <c r="AC222" s="217"/>
      <c r="AD222" s="217"/>
      <c r="AE222" s="217"/>
      <c r="AF222" s="217"/>
      <c r="AG222" s="217"/>
      <c r="AH222" s="217"/>
      <c r="AI222" s="217"/>
      <c r="AJ222" s="217"/>
      <c r="AK222" s="217"/>
      <c r="AL222" s="217"/>
      <c r="AM222" s="217"/>
      <c r="AN222" s="217"/>
      <c r="AO222" s="217"/>
      <c r="AP222" s="217"/>
      <c r="AQ222" s="217"/>
      <c r="AR222" s="217"/>
      <c r="AS222" s="217"/>
      <c r="AT222" s="217"/>
      <c r="AU222" s="217"/>
    </row>
    <row r="223" spans="1:47" ht="14.25" customHeight="1" x14ac:dyDescent="0.3">
      <c r="A223" s="217"/>
      <c r="B223" s="217"/>
      <c r="C223" s="217"/>
      <c r="D223" s="217"/>
      <c r="E223" s="217"/>
      <c r="F223" s="217"/>
      <c r="G223" s="217"/>
      <c r="H223" s="217"/>
      <c r="I223" s="217"/>
      <c r="J223" s="217"/>
      <c r="K223" s="217"/>
      <c r="L223" s="217"/>
      <c r="M223" s="217"/>
      <c r="N223" s="217"/>
      <c r="O223" s="217"/>
      <c r="P223" s="217"/>
      <c r="Q223" s="217"/>
      <c r="R223" s="217"/>
      <c r="S223" s="217"/>
      <c r="T223" s="217"/>
      <c r="U223" s="217"/>
      <c r="V223" s="217"/>
      <c r="W223" s="217"/>
      <c r="X223" s="217"/>
      <c r="Y223" s="217"/>
      <c r="Z223" s="217"/>
      <c r="AA223" s="217"/>
      <c r="AB223" s="217"/>
      <c r="AC223" s="217"/>
      <c r="AD223" s="217"/>
      <c r="AE223" s="217"/>
      <c r="AF223" s="217"/>
      <c r="AG223" s="217"/>
      <c r="AH223" s="217"/>
      <c r="AI223" s="217"/>
      <c r="AJ223" s="217"/>
      <c r="AK223" s="217"/>
      <c r="AL223" s="217"/>
      <c r="AM223" s="217"/>
      <c r="AN223" s="217"/>
      <c r="AO223" s="217"/>
      <c r="AP223" s="217"/>
      <c r="AQ223" s="217"/>
      <c r="AR223" s="217"/>
      <c r="AS223" s="217"/>
      <c r="AT223" s="217"/>
      <c r="AU223" s="217"/>
    </row>
    <row r="224" spans="1:47" ht="14.25" customHeight="1" x14ac:dyDescent="0.3">
      <c r="A224" s="217"/>
      <c r="B224" s="217"/>
      <c r="C224" s="217"/>
      <c r="D224" s="217"/>
      <c r="E224" s="217"/>
      <c r="F224" s="217"/>
      <c r="G224" s="217"/>
      <c r="H224" s="217"/>
      <c r="I224" s="217"/>
      <c r="J224" s="217"/>
      <c r="K224" s="217"/>
      <c r="L224" s="217"/>
      <c r="M224" s="217"/>
      <c r="N224" s="217"/>
      <c r="O224" s="217"/>
      <c r="P224" s="217"/>
      <c r="Q224" s="217"/>
      <c r="R224" s="217"/>
      <c r="S224" s="217"/>
      <c r="T224" s="217"/>
      <c r="U224" s="217"/>
      <c r="V224" s="217"/>
      <c r="W224" s="217"/>
      <c r="X224" s="217"/>
      <c r="Y224" s="217"/>
      <c r="Z224" s="217"/>
      <c r="AA224" s="217"/>
      <c r="AB224" s="217"/>
      <c r="AC224" s="217"/>
      <c r="AD224" s="217"/>
      <c r="AE224" s="217"/>
      <c r="AF224" s="217"/>
      <c r="AG224" s="217"/>
      <c r="AH224" s="217"/>
      <c r="AI224" s="217"/>
      <c r="AJ224" s="217"/>
      <c r="AK224" s="217"/>
      <c r="AL224" s="217"/>
      <c r="AM224" s="217"/>
      <c r="AN224" s="217"/>
      <c r="AO224" s="217"/>
      <c r="AP224" s="217"/>
      <c r="AQ224" s="217"/>
      <c r="AR224" s="217"/>
      <c r="AS224" s="217"/>
      <c r="AT224" s="217"/>
      <c r="AU224" s="217"/>
    </row>
    <row r="225" spans="1:47" ht="14.25" customHeight="1" x14ac:dyDescent="0.3">
      <c r="A225" s="217"/>
      <c r="B225" s="217"/>
      <c r="C225" s="217"/>
      <c r="D225" s="217"/>
      <c r="E225" s="217"/>
      <c r="F225" s="217"/>
      <c r="G225" s="217"/>
      <c r="H225" s="217"/>
      <c r="I225" s="217"/>
      <c r="J225" s="217"/>
      <c r="K225" s="217"/>
      <c r="L225" s="217"/>
      <c r="M225" s="217"/>
      <c r="N225" s="217"/>
      <c r="O225" s="217"/>
      <c r="P225" s="217"/>
      <c r="Q225" s="217"/>
      <c r="R225" s="217"/>
      <c r="S225" s="217"/>
      <c r="T225" s="217"/>
      <c r="U225" s="217"/>
      <c r="V225" s="217"/>
      <c r="W225" s="217"/>
      <c r="X225" s="217"/>
      <c r="Y225" s="217"/>
      <c r="Z225" s="217"/>
      <c r="AA225" s="217"/>
      <c r="AB225" s="217"/>
      <c r="AC225" s="217"/>
      <c r="AD225" s="217"/>
      <c r="AE225" s="217"/>
      <c r="AF225" s="217"/>
      <c r="AG225" s="217"/>
      <c r="AH225" s="217"/>
      <c r="AI225" s="217"/>
      <c r="AJ225" s="217"/>
      <c r="AK225" s="217"/>
      <c r="AL225" s="217"/>
      <c r="AM225" s="217"/>
      <c r="AN225" s="217"/>
      <c r="AO225" s="217"/>
      <c r="AP225" s="217"/>
      <c r="AQ225" s="217"/>
      <c r="AR225" s="217"/>
      <c r="AS225" s="217"/>
      <c r="AT225" s="217"/>
      <c r="AU225" s="217"/>
    </row>
    <row r="226" spans="1:47" ht="14.25" customHeight="1" x14ac:dyDescent="0.3">
      <c r="A226" s="217"/>
      <c r="B226" s="217"/>
      <c r="C226" s="217"/>
      <c r="D226" s="217"/>
      <c r="E226" s="217"/>
      <c r="F226" s="217"/>
      <c r="G226" s="217"/>
      <c r="H226" s="217"/>
      <c r="I226" s="217"/>
      <c r="J226" s="217"/>
      <c r="K226" s="217"/>
      <c r="L226" s="217"/>
      <c r="M226" s="217"/>
      <c r="N226" s="217"/>
      <c r="O226" s="217"/>
      <c r="P226" s="217"/>
      <c r="Q226" s="217"/>
      <c r="R226" s="217"/>
      <c r="S226" s="217"/>
      <c r="T226" s="217"/>
      <c r="U226" s="217"/>
      <c r="V226" s="217"/>
      <c r="W226" s="217"/>
      <c r="X226" s="217"/>
      <c r="Y226" s="217"/>
      <c r="Z226" s="217"/>
      <c r="AA226" s="217"/>
      <c r="AB226" s="217"/>
      <c r="AC226" s="217"/>
      <c r="AD226" s="217"/>
      <c r="AE226" s="217"/>
      <c r="AF226" s="217"/>
      <c r="AG226" s="217"/>
      <c r="AH226" s="217"/>
      <c r="AI226" s="217"/>
      <c r="AJ226" s="217"/>
      <c r="AK226" s="217"/>
      <c r="AL226" s="217"/>
      <c r="AM226" s="217"/>
      <c r="AN226" s="217"/>
      <c r="AO226" s="217"/>
      <c r="AP226" s="217"/>
      <c r="AQ226" s="217"/>
      <c r="AR226" s="217"/>
      <c r="AS226" s="217"/>
      <c r="AT226" s="217"/>
      <c r="AU226" s="217"/>
    </row>
    <row r="227" spans="1:47" ht="14.25" customHeight="1" x14ac:dyDescent="0.3">
      <c r="A227" s="217"/>
      <c r="B227" s="217"/>
      <c r="C227" s="217"/>
      <c r="D227" s="217"/>
      <c r="E227" s="217"/>
      <c r="F227" s="217"/>
      <c r="G227" s="217"/>
      <c r="H227" s="217"/>
      <c r="I227" s="217"/>
      <c r="J227" s="217"/>
      <c r="K227" s="217"/>
      <c r="L227" s="217"/>
      <c r="M227" s="217"/>
      <c r="N227" s="217"/>
      <c r="O227" s="217"/>
      <c r="P227" s="217"/>
      <c r="Q227" s="217"/>
      <c r="R227" s="217"/>
      <c r="S227" s="217"/>
      <c r="T227" s="217"/>
      <c r="U227" s="217"/>
      <c r="V227" s="217"/>
      <c r="W227" s="217"/>
      <c r="X227" s="217"/>
      <c r="Y227" s="217"/>
      <c r="Z227" s="217"/>
      <c r="AA227" s="217"/>
      <c r="AB227" s="217"/>
      <c r="AC227" s="217"/>
      <c r="AD227" s="217"/>
      <c r="AE227" s="217"/>
      <c r="AF227" s="217"/>
      <c r="AG227" s="217"/>
      <c r="AH227" s="217"/>
      <c r="AI227" s="217"/>
      <c r="AJ227" s="217"/>
      <c r="AK227" s="217"/>
      <c r="AL227" s="217"/>
      <c r="AM227" s="217"/>
      <c r="AN227" s="217"/>
      <c r="AO227" s="217"/>
      <c r="AP227" s="217"/>
      <c r="AQ227" s="217"/>
      <c r="AR227" s="217"/>
      <c r="AS227" s="217"/>
      <c r="AT227" s="217"/>
      <c r="AU227" s="217"/>
    </row>
    <row r="228" spans="1:47" ht="14.25" customHeight="1" x14ac:dyDescent="0.3">
      <c r="A228" s="217"/>
      <c r="B228" s="217"/>
      <c r="C228" s="217"/>
      <c r="D228" s="217"/>
      <c r="E228" s="217"/>
      <c r="F228" s="217"/>
      <c r="G228" s="217"/>
      <c r="H228" s="217"/>
      <c r="I228" s="217"/>
      <c r="J228" s="217"/>
      <c r="K228" s="217"/>
      <c r="L228" s="217"/>
      <c r="M228" s="217"/>
      <c r="N228" s="217"/>
      <c r="O228" s="217"/>
      <c r="P228" s="217"/>
      <c r="Q228" s="217"/>
      <c r="R228" s="217"/>
      <c r="S228" s="217"/>
      <c r="T228" s="217"/>
      <c r="U228" s="217"/>
      <c r="V228" s="217"/>
      <c r="W228" s="217"/>
      <c r="X228" s="217"/>
      <c r="Y228" s="217"/>
      <c r="Z228" s="217"/>
      <c r="AA228" s="217"/>
      <c r="AB228" s="217"/>
      <c r="AC228" s="217"/>
      <c r="AD228" s="217"/>
      <c r="AE228" s="217"/>
      <c r="AF228" s="217"/>
      <c r="AG228" s="217"/>
      <c r="AH228" s="217"/>
      <c r="AI228" s="217"/>
      <c r="AJ228" s="217"/>
      <c r="AK228" s="217"/>
      <c r="AL228" s="217"/>
      <c r="AM228" s="217"/>
      <c r="AN228" s="217"/>
      <c r="AO228" s="217"/>
      <c r="AP228" s="217"/>
      <c r="AQ228" s="217"/>
      <c r="AR228" s="217"/>
      <c r="AS228" s="217"/>
      <c r="AT228" s="217"/>
      <c r="AU228" s="217"/>
    </row>
    <row r="229" spans="1:47" ht="14.25" customHeight="1" x14ac:dyDescent="0.3">
      <c r="A229" s="217"/>
      <c r="B229" s="217"/>
      <c r="C229" s="217"/>
      <c r="D229" s="217"/>
      <c r="E229" s="217"/>
      <c r="F229" s="217"/>
      <c r="G229" s="217"/>
      <c r="H229" s="217"/>
      <c r="I229" s="217"/>
      <c r="J229" s="217"/>
      <c r="K229" s="217"/>
      <c r="L229" s="217"/>
      <c r="M229" s="217"/>
      <c r="N229" s="217"/>
      <c r="O229" s="217"/>
      <c r="P229" s="217"/>
      <c r="Q229" s="217"/>
      <c r="R229" s="217"/>
      <c r="S229" s="217"/>
      <c r="T229" s="217"/>
      <c r="U229" s="217"/>
      <c r="V229" s="217"/>
      <c r="W229" s="217"/>
      <c r="X229" s="217"/>
      <c r="Y229" s="217"/>
      <c r="Z229" s="217"/>
      <c r="AA229" s="217"/>
      <c r="AB229" s="217"/>
      <c r="AC229" s="217"/>
      <c r="AD229" s="217"/>
      <c r="AE229" s="217"/>
      <c r="AF229" s="217"/>
      <c r="AG229" s="217"/>
      <c r="AH229" s="217"/>
      <c r="AI229" s="217"/>
      <c r="AJ229" s="217"/>
      <c r="AK229" s="217"/>
      <c r="AL229" s="217"/>
      <c r="AM229" s="217"/>
      <c r="AN229" s="217"/>
      <c r="AO229" s="217"/>
      <c r="AP229" s="217"/>
      <c r="AQ229" s="217"/>
      <c r="AR229" s="217"/>
      <c r="AS229" s="217"/>
      <c r="AT229" s="217"/>
      <c r="AU229" s="217"/>
    </row>
    <row r="230" spans="1:47" ht="14.25" customHeight="1" x14ac:dyDescent="0.3">
      <c r="A230" s="217"/>
      <c r="B230" s="217"/>
      <c r="C230" s="217"/>
      <c r="D230" s="217"/>
      <c r="E230" s="217"/>
      <c r="F230" s="217"/>
      <c r="G230" s="217"/>
      <c r="H230" s="217"/>
      <c r="I230" s="217"/>
      <c r="J230" s="217"/>
      <c r="K230" s="217"/>
      <c r="L230" s="217"/>
      <c r="M230" s="217"/>
      <c r="N230" s="217"/>
      <c r="O230" s="217"/>
      <c r="P230" s="217"/>
      <c r="Q230" s="217"/>
      <c r="R230" s="217"/>
      <c r="S230" s="217"/>
      <c r="T230" s="217"/>
      <c r="U230" s="217"/>
      <c r="V230" s="217"/>
      <c r="W230" s="217"/>
      <c r="X230" s="217"/>
      <c r="Y230" s="217"/>
      <c r="Z230" s="217"/>
      <c r="AA230" s="217"/>
      <c r="AB230" s="217"/>
      <c r="AC230" s="217"/>
      <c r="AD230" s="217"/>
      <c r="AE230" s="217"/>
      <c r="AF230" s="217"/>
      <c r="AG230" s="217"/>
      <c r="AH230" s="217"/>
      <c r="AI230" s="217"/>
      <c r="AJ230" s="217"/>
      <c r="AK230" s="217"/>
      <c r="AL230" s="217"/>
      <c r="AM230" s="217"/>
      <c r="AN230" s="217"/>
      <c r="AO230" s="217"/>
      <c r="AP230" s="217"/>
      <c r="AQ230" s="217"/>
      <c r="AR230" s="217"/>
      <c r="AS230" s="217"/>
      <c r="AT230" s="217"/>
      <c r="AU230" s="217"/>
    </row>
    <row r="231" spans="1:47" ht="14.25" customHeight="1" x14ac:dyDescent="0.3">
      <c r="A231" s="217"/>
      <c r="B231" s="217"/>
      <c r="C231" s="217"/>
      <c r="D231" s="217"/>
      <c r="E231" s="217"/>
      <c r="F231" s="217"/>
      <c r="G231" s="217"/>
      <c r="H231" s="217"/>
      <c r="I231" s="217"/>
      <c r="J231" s="217"/>
      <c r="K231" s="217"/>
      <c r="L231" s="217"/>
      <c r="M231" s="217"/>
      <c r="N231" s="217"/>
      <c r="O231" s="217"/>
      <c r="P231" s="217"/>
      <c r="Q231" s="217"/>
      <c r="R231" s="217"/>
      <c r="S231" s="217"/>
      <c r="T231" s="217"/>
      <c r="U231" s="217"/>
      <c r="V231" s="217"/>
      <c r="W231" s="217"/>
      <c r="X231" s="217"/>
      <c r="Y231" s="217"/>
      <c r="Z231" s="217"/>
      <c r="AA231" s="217"/>
      <c r="AB231" s="217"/>
      <c r="AC231" s="217"/>
      <c r="AD231" s="217"/>
      <c r="AE231" s="217"/>
      <c r="AF231" s="217"/>
      <c r="AG231" s="217"/>
      <c r="AH231" s="217"/>
      <c r="AI231" s="217"/>
      <c r="AJ231" s="217"/>
      <c r="AK231" s="217"/>
      <c r="AL231" s="217"/>
      <c r="AM231" s="217"/>
      <c r="AN231" s="217"/>
      <c r="AO231" s="217"/>
      <c r="AP231" s="217"/>
      <c r="AQ231" s="217"/>
      <c r="AR231" s="217"/>
      <c r="AS231" s="217"/>
      <c r="AT231" s="217"/>
      <c r="AU231" s="217"/>
    </row>
    <row r="232" spans="1:47" ht="14.25" customHeight="1" x14ac:dyDescent="0.3">
      <c r="A232" s="217"/>
      <c r="B232" s="217"/>
      <c r="C232" s="217"/>
      <c r="D232" s="217"/>
      <c r="E232" s="217"/>
      <c r="F232" s="217"/>
      <c r="G232" s="217"/>
      <c r="H232" s="217"/>
      <c r="I232" s="217"/>
      <c r="J232" s="217"/>
      <c r="K232" s="217"/>
      <c r="L232" s="217"/>
      <c r="M232" s="217"/>
      <c r="N232" s="217"/>
      <c r="O232" s="217"/>
      <c r="P232" s="217"/>
      <c r="Q232" s="217"/>
      <c r="R232" s="217"/>
      <c r="S232" s="217"/>
      <c r="T232" s="217"/>
      <c r="U232" s="217"/>
      <c r="V232" s="217"/>
      <c r="W232" s="217"/>
      <c r="X232" s="217"/>
      <c r="Y232" s="217"/>
      <c r="Z232" s="217"/>
      <c r="AA232" s="217"/>
      <c r="AB232" s="217"/>
      <c r="AC232" s="217"/>
      <c r="AD232" s="217"/>
      <c r="AE232" s="217"/>
      <c r="AF232" s="217"/>
      <c r="AG232" s="217"/>
      <c r="AH232" s="217"/>
      <c r="AI232" s="217"/>
      <c r="AJ232" s="217"/>
      <c r="AK232" s="217"/>
      <c r="AL232" s="217"/>
      <c r="AM232" s="217"/>
      <c r="AN232" s="217"/>
      <c r="AO232" s="217"/>
      <c r="AP232" s="217"/>
      <c r="AQ232" s="217"/>
      <c r="AR232" s="217"/>
      <c r="AS232" s="217"/>
      <c r="AT232" s="217"/>
      <c r="AU232" s="217"/>
    </row>
    <row r="233" spans="1:47" ht="14.25" customHeight="1" x14ac:dyDescent="0.3">
      <c r="A233" s="217"/>
      <c r="B233" s="217"/>
      <c r="C233" s="217"/>
      <c r="D233" s="217"/>
      <c r="E233" s="217"/>
      <c r="F233" s="217"/>
      <c r="G233" s="217"/>
      <c r="H233" s="217"/>
      <c r="I233" s="217"/>
      <c r="J233" s="217"/>
      <c r="K233" s="217"/>
      <c r="L233" s="217"/>
      <c r="M233" s="217"/>
      <c r="N233" s="217"/>
      <c r="O233" s="217"/>
      <c r="P233" s="217"/>
      <c r="Q233" s="217"/>
      <c r="R233" s="217"/>
      <c r="S233" s="217"/>
      <c r="T233" s="217"/>
      <c r="U233" s="217"/>
      <c r="V233" s="217"/>
      <c r="W233" s="217"/>
      <c r="X233" s="217"/>
      <c r="Y233" s="217"/>
      <c r="Z233" s="217"/>
      <c r="AA233" s="217"/>
      <c r="AB233" s="217"/>
      <c r="AC233" s="217"/>
      <c r="AD233" s="217"/>
      <c r="AE233" s="217"/>
      <c r="AF233" s="217"/>
      <c r="AG233" s="217"/>
      <c r="AH233" s="217"/>
      <c r="AI233" s="217"/>
      <c r="AJ233" s="217"/>
      <c r="AK233" s="217"/>
      <c r="AL233" s="217"/>
      <c r="AM233" s="217"/>
      <c r="AN233" s="217"/>
      <c r="AO233" s="217"/>
      <c r="AP233" s="217"/>
      <c r="AQ233" s="217"/>
      <c r="AR233" s="217"/>
      <c r="AS233" s="217"/>
      <c r="AT233" s="217"/>
      <c r="AU233" s="217"/>
    </row>
    <row r="234" spans="1:47" ht="14.25" customHeight="1" x14ac:dyDescent="0.3">
      <c r="A234" s="217"/>
      <c r="B234" s="217"/>
      <c r="C234" s="217"/>
      <c r="D234" s="217"/>
      <c r="E234" s="217"/>
      <c r="F234" s="217"/>
      <c r="G234" s="217"/>
      <c r="H234" s="217"/>
      <c r="I234" s="217"/>
      <c r="J234" s="217"/>
      <c r="K234" s="217"/>
      <c r="L234" s="217"/>
      <c r="M234" s="217"/>
      <c r="N234" s="217"/>
      <c r="O234" s="217"/>
      <c r="P234" s="217"/>
      <c r="Q234" s="217"/>
      <c r="R234" s="217"/>
      <c r="S234" s="217"/>
      <c r="T234" s="217"/>
      <c r="U234" s="217"/>
      <c r="V234" s="217"/>
      <c r="W234" s="217"/>
      <c r="X234" s="217"/>
      <c r="Y234" s="217"/>
      <c r="Z234" s="217"/>
      <c r="AA234" s="217"/>
      <c r="AB234" s="217"/>
      <c r="AC234" s="217"/>
      <c r="AD234" s="217"/>
      <c r="AE234" s="217"/>
      <c r="AF234" s="217"/>
      <c r="AG234" s="217"/>
      <c r="AH234" s="217"/>
      <c r="AI234" s="217"/>
      <c r="AJ234" s="217"/>
      <c r="AK234" s="217"/>
      <c r="AL234" s="217"/>
      <c r="AM234" s="217"/>
      <c r="AN234" s="217"/>
      <c r="AO234" s="217"/>
      <c r="AP234" s="217"/>
      <c r="AQ234" s="217"/>
      <c r="AR234" s="217"/>
      <c r="AS234" s="217"/>
      <c r="AT234" s="217"/>
      <c r="AU234" s="217"/>
    </row>
  </sheetData>
  <mergeCells count="17">
    <mergeCell ref="H11:K11"/>
    <mergeCell ref="L11:O11"/>
    <mergeCell ref="A34:C34"/>
    <mergeCell ref="T11:W11"/>
    <mergeCell ref="X11:AA11"/>
    <mergeCell ref="A2:A3"/>
    <mergeCell ref="P11:S11"/>
    <mergeCell ref="B2:B3"/>
    <mergeCell ref="C2:D2"/>
    <mergeCell ref="E2:F2"/>
    <mergeCell ref="G2:H2"/>
    <mergeCell ref="I2:J2"/>
    <mergeCell ref="K2:K3"/>
    <mergeCell ref="L2:L3"/>
    <mergeCell ref="A4:A6"/>
    <mergeCell ref="A7:A9"/>
    <mergeCell ref="D11:G11"/>
  </mergeCells>
  <dataValidations count="1">
    <dataValidation type="decimal" allowBlank="1" showInputMessage="1" prompt="PROGRAMACIÓN - Relacione por unidad operativa la programación vigencia y reserva de presupuesto y magnitud. Debe coincidir con la herramienta financiera." sqref="D34:AA34" xr:uid="{00000000-0002-0000-0600-000000000000}">
      <formula1>0</formula1>
      <formula2>10000000000000</formula2>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K387"/>
  <sheetViews>
    <sheetView workbookViewId="0"/>
  </sheetViews>
  <sheetFormatPr baseColWidth="10" defaultColWidth="12.5546875" defaultRowHeight="15" customHeight="1" x14ac:dyDescent="0.3"/>
  <cols>
    <col min="1" max="1" width="3.88671875" customWidth="1"/>
    <col min="2" max="2" width="2.88671875" customWidth="1"/>
    <col min="3" max="3" width="8" customWidth="1"/>
    <col min="4" max="4" width="173.88671875" customWidth="1"/>
    <col min="5" max="11" width="8" customWidth="1"/>
  </cols>
  <sheetData>
    <row r="1" spans="1:11" ht="14.4" x14ac:dyDescent="0.3">
      <c r="C1" s="234"/>
      <c r="D1" s="235"/>
      <c r="E1" s="236"/>
    </row>
    <row r="2" spans="1:11" ht="14.25" customHeight="1" x14ac:dyDescent="0.3">
      <c r="A2" s="25"/>
      <c r="B2" s="729">
        <v>1</v>
      </c>
      <c r="C2" s="732" t="s">
        <v>578</v>
      </c>
      <c r="D2" s="733"/>
      <c r="E2" s="236"/>
      <c r="F2" s="25"/>
      <c r="G2" s="25"/>
      <c r="H2" s="25"/>
      <c r="I2" s="25"/>
      <c r="J2" s="25"/>
      <c r="K2" s="25"/>
    </row>
    <row r="3" spans="1:11" ht="14.4" x14ac:dyDescent="0.3">
      <c r="A3" s="25"/>
      <c r="B3" s="730"/>
      <c r="C3" s="237">
        <v>1</v>
      </c>
      <c r="D3" s="238" t="s">
        <v>579</v>
      </c>
      <c r="E3" s="236"/>
      <c r="F3" s="25"/>
      <c r="G3" s="25"/>
      <c r="H3" s="25"/>
      <c r="I3" s="25"/>
      <c r="J3" s="25"/>
      <c r="K3" s="25"/>
    </row>
    <row r="4" spans="1:11" ht="14.4" x14ac:dyDescent="0.3">
      <c r="A4" s="25"/>
      <c r="B4" s="730"/>
      <c r="C4" s="237">
        <v>2</v>
      </c>
      <c r="D4" s="238" t="s">
        <v>580</v>
      </c>
      <c r="E4" s="236"/>
      <c r="F4" s="25"/>
      <c r="G4" s="25"/>
      <c r="H4" s="25"/>
      <c r="I4" s="25"/>
      <c r="J4" s="25"/>
      <c r="K4" s="25"/>
    </row>
    <row r="5" spans="1:11" ht="14.4" x14ac:dyDescent="0.3">
      <c r="A5" s="25"/>
      <c r="B5" s="730"/>
      <c r="C5" s="237">
        <v>3</v>
      </c>
      <c r="D5" s="238" t="s">
        <v>581</v>
      </c>
      <c r="E5" s="236"/>
      <c r="F5" s="25"/>
      <c r="G5" s="25"/>
      <c r="H5" s="25"/>
      <c r="I5" s="25"/>
      <c r="J5" s="25"/>
      <c r="K5" s="25"/>
    </row>
    <row r="6" spans="1:11" ht="22.8" x14ac:dyDescent="0.3">
      <c r="A6" s="25"/>
      <c r="B6" s="730"/>
      <c r="C6" s="237">
        <v>4</v>
      </c>
      <c r="D6" s="238" t="s">
        <v>582</v>
      </c>
      <c r="E6" s="236"/>
      <c r="F6" s="25"/>
      <c r="G6" s="25"/>
      <c r="H6" s="25"/>
      <c r="I6" s="25"/>
      <c r="J6" s="25"/>
      <c r="K6" s="25"/>
    </row>
    <row r="7" spans="1:11" ht="22.8" x14ac:dyDescent="0.3">
      <c r="A7" s="25"/>
      <c r="B7" s="730"/>
      <c r="C7" s="237">
        <v>5</v>
      </c>
      <c r="D7" s="238" t="s">
        <v>583</v>
      </c>
      <c r="E7" s="236"/>
      <c r="F7" s="25"/>
      <c r="G7" s="25"/>
      <c r="H7" s="25"/>
      <c r="I7" s="25"/>
      <c r="J7" s="25"/>
      <c r="K7" s="25"/>
    </row>
    <row r="8" spans="1:11" ht="22.8" x14ac:dyDescent="0.3">
      <c r="A8" s="25"/>
      <c r="B8" s="730"/>
      <c r="C8" s="237">
        <v>6</v>
      </c>
      <c r="D8" s="238" t="s">
        <v>584</v>
      </c>
      <c r="E8" s="236"/>
      <c r="F8" s="25"/>
      <c r="G8" s="25"/>
      <c r="H8" s="25"/>
      <c r="I8" s="25"/>
      <c r="J8" s="25"/>
      <c r="K8" s="25"/>
    </row>
    <row r="9" spans="1:11" ht="22.8" x14ac:dyDescent="0.3">
      <c r="A9" s="25"/>
      <c r="B9" s="731"/>
      <c r="C9" s="237">
        <v>7</v>
      </c>
      <c r="D9" s="238" t="s">
        <v>585</v>
      </c>
      <c r="E9" s="236"/>
      <c r="F9" s="25"/>
      <c r="G9" s="25"/>
      <c r="H9" s="25"/>
      <c r="I9" s="25"/>
      <c r="J9" s="25"/>
      <c r="K9" s="25"/>
    </row>
    <row r="10" spans="1:11" ht="14.4" x14ac:dyDescent="0.3">
      <c r="A10" s="25"/>
      <c r="B10" s="729">
        <v>2</v>
      </c>
      <c r="C10" s="732" t="s">
        <v>586</v>
      </c>
      <c r="D10" s="733"/>
      <c r="E10" s="236"/>
      <c r="F10" s="25"/>
      <c r="G10" s="25"/>
      <c r="H10" s="25"/>
      <c r="I10" s="25"/>
      <c r="J10" s="25"/>
      <c r="K10" s="25"/>
    </row>
    <row r="11" spans="1:11" ht="14.4" x14ac:dyDescent="0.3">
      <c r="A11" s="25"/>
      <c r="B11" s="730"/>
      <c r="C11" s="237">
        <v>8</v>
      </c>
      <c r="D11" s="238" t="s">
        <v>587</v>
      </c>
      <c r="E11" s="236"/>
      <c r="F11" s="25"/>
      <c r="G11" s="25"/>
      <c r="H11" s="25"/>
      <c r="I11" s="25"/>
      <c r="J11" s="25"/>
      <c r="K11" s="25"/>
    </row>
    <row r="12" spans="1:11" ht="22.8" x14ac:dyDescent="0.3">
      <c r="A12" s="25"/>
      <c r="B12" s="730"/>
      <c r="C12" s="237">
        <v>9</v>
      </c>
      <c r="D12" s="238" t="s">
        <v>588</v>
      </c>
      <c r="E12" s="236"/>
      <c r="F12" s="25"/>
      <c r="G12" s="25"/>
      <c r="H12" s="25"/>
      <c r="I12" s="25"/>
      <c r="J12" s="25"/>
      <c r="K12" s="25"/>
    </row>
    <row r="13" spans="1:11" ht="22.8" x14ac:dyDescent="0.3">
      <c r="A13" s="25"/>
      <c r="B13" s="730"/>
      <c r="C13" s="237">
        <v>10</v>
      </c>
      <c r="D13" s="238" t="s">
        <v>589</v>
      </c>
      <c r="E13" s="236"/>
      <c r="F13" s="25"/>
      <c r="G13" s="25"/>
      <c r="H13" s="25"/>
      <c r="I13" s="25"/>
      <c r="J13" s="25"/>
      <c r="K13" s="25"/>
    </row>
    <row r="14" spans="1:11" ht="22.8" x14ac:dyDescent="0.3">
      <c r="A14" s="25"/>
      <c r="B14" s="730"/>
      <c r="C14" s="237">
        <v>11</v>
      </c>
      <c r="D14" s="238" t="s">
        <v>590</v>
      </c>
      <c r="E14" s="236"/>
      <c r="F14" s="25"/>
      <c r="G14" s="25"/>
      <c r="H14" s="25"/>
      <c r="I14" s="25"/>
      <c r="J14" s="25"/>
      <c r="K14" s="25"/>
    </row>
    <row r="15" spans="1:11" ht="34.200000000000003" x14ac:dyDescent="0.3">
      <c r="A15" s="25"/>
      <c r="B15" s="730"/>
      <c r="C15" s="237">
        <v>12</v>
      </c>
      <c r="D15" s="238" t="s">
        <v>591</v>
      </c>
      <c r="E15" s="236"/>
      <c r="F15" s="25"/>
      <c r="G15" s="25"/>
      <c r="H15" s="25"/>
      <c r="I15" s="25"/>
      <c r="J15" s="25"/>
      <c r="K15" s="25"/>
    </row>
    <row r="16" spans="1:11" ht="22.8" x14ac:dyDescent="0.3">
      <c r="A16" s="25"/>
      <c r="B16" s="730"/>
      <c r="C16" s="237">
        <v>13</v>
      </c>
      <c r="D16" s="238" t="s">
        <v>592</v>
      </c>
      <c r="E16" s="236"/>
      <c r="F16" s="25"/>
      <c r="G16" s="25"/>
      <c r="H16" s="25"/>
      <c r="I16" s="25"/>
      <c r="J16" s="25"/>
      <c r="K16" s="25"/>
    </row>
    <row r="17" spans="1:11" ht="22.8" x14ac:dyDescent="0.3">
      <c r="A17" s="25"/>
      <c r="B17" s="730"/>
      <c r="C17" s="237">
        <v>14</v>
      </c>
      <c r="D17" s="238" t="s">
        <v>593</v>
      </c>
      <c r="E17" s="236"/>
      <c r="F17" s="25"/>
      <c r="G17" s="25"/>
      <c r="H17" s="25"/>
      <c r="I17" s="25"/>
      <c r="J17" s="25"/>
      <c r="K17" s="25"/>
    </row>
    <row r="18" spans="1:11" ht="22.8" x14ac:dyDescent="0.3">
      <c r="A18" s="25"/>
      <c r="B18" s="731"/>
      <c r="C18" s="237">
        <v>15</v>
      </c>
      <c r="D18" s="238" t="s">
        <v>594</v>
      </c>
      <c r="E18" s="236"/>
      <c r="F18" s="25"/>
      <c r="G18" s="25"/>
      <c r="H18" s="25"/>
      <c r="I18" s="25"/>
      <c r="J18" s="25"/>
      <c r="K18" s="25"/>
    </row>
    <row r="19" spans="1:11" ht="14.4" x14ac:dyDescent="0.3">
      <c r="A19" s="25"/>
      <c r="B19" s="729">
        <v>3</v>
      </c>
      <c r="C19" s="732" t="s">
        <v>595</v>
      </c>
      <c r="D19" s="733"/>
      <c r="E19" s="236"/>
      <c r="F19" s="25"/>
      <c r="G19" s="25"/>
      <c r="H19" s="25"/>
      <c r="I19" s="25"/>
      <c r="J19" s="25"/>
      <c r="K19" s="25"/>
    </row>
    <row r="20" spans="1:11" ht="14.4" x14ac:dyDescent="0.3">
      <c r="A20" s="25"/>
      <c r="B20" s="730"/>
      <c r="C20" s="237">
        <v>16</v>
      </c>
      <c r="D20" s="238" t="s">
        <v>596</v>
      </c>
      <c r="E20" s="236"/>
      <c r="F20" s="25"/>
      <c r="G20" s="25"/>
      <c r="H20" s="25"/>
      <c r="I20" s="25"/>
      <c r="J20" s="25"/>
      <c r="K20" s="25"/>
    </row>
    <row r="21" spans="1:11" ht="15.75" customHeight="1" x14ac:dyDescent="0.3">
      <c r="A21" s="25"/>
      <c r="B21" s="730"/>
      <c r="C21" s="237">
        <v>17</v>
      </c>
      <c r="D21" s="238" t="s">
        <v>597</v>
      </c>
      <c r="E21" s="236"/>
      <c r="F21" s="25"/>
      <c r="G21" s="25"/>
      <c r="H21" s="25"/>
      <c r="I21" s="25"/>
      <c r="J21" s="25"/>
      <c r="K21" s="25"/>
    </row>
    <row r="22" spans="1:11" ht="15.75" customHeight="1" x14ac:dyDescent="0.3">
      <c r="A22" s="25"/>
      <c r="B22" s="730"/>
      <c r="C22" s="237">
        <v>18</v>
      </c>
      <c r="D22" s="238" t="s">
        <v>598</v>
      </c>
      <c r="E22" s="236"/>
      <c r="F22" s="25"/>
      <c r="G22" s="25"/>
      <c r="H22" s="25"/>
      <c r="I22" s="25"/>
      <c r="J22" s="25"/>
      <c r="K22" s="25"/>
    </row>
    <row r="23" spans="1:11" ht="15.75" customHeight="1" x14ac:dyDescent="0.3">
      <c r="A23" s="25"/>
      <c r="B23" s="730"/>
      <c r="C23" s="237">
        <v>19</v>
      </c>
      <c r="D23" s="238" t="s">
        <v>599</v>
      </c>
      <c r="E23" s="236"/>
      <c r="F23" s="25"/>
      <c r="G23" s="25"/>
      <c r="H23" s="25"/>
      <c r="I23" s="25"/>
      <c r="J23" s="25"/>
      <c r="K23" s="25"/>
    </row>
    <row r="24" spans="1:11" ht="15.75" customHeight="1" x14ac:dyDescent="0.3">
      <c r="A24" s="25"/>
      <c r="B24" s="730"/>
      <c r="C24" s="237">
        <v>20</v>
      </c>
      <c r="D24" s="238" t="s">
        <v>600</v>
      </c>
      <c r="E24" s="236"/>
      <c r="F24" s="25"/>
      <c r="G24" s="25"/>
      <c r="H24" s="25"/>
      <c r="I24" s="25"/>
      <c r="J24" s="25"/>
      <c r="K24" s="25"/>
    </row>
    <row r="25" spans="1:11" ht="15.75" customHeight="1" x14ac:dyDescent="0.3">
      <c r="A25" s="25"/>
      <c r="B25" s="730"/>
      <c r="C25" s="239">
        <v>21</v>
      </c>
      <c r="D25" s="240" t="s">
        <v>601</v>
      </c>
      <c r="E25" s="236"/>
      <c r="F25" s="25"/>
      <c r="G25" s="25"/>
      <c r="H25" s="25"/>
      <c r="I25" s="25"/>
      <c r="J25" s="25"/>
      <c r="K25" s="25"/>
    </row>
    <row r="26" spans="1:11" ht="15.75" customHeight="1" x14ac:dyDescent="0.3">
      <c r="A26" s="25"/>
      <c r="B26" s="730"/>
      <c r="C26" s="237">
        <v>22</v>
      </c>
      <c r="D26" s="238" t="s">
        <v>602</v>
      </c>
      <c r="E26" s="236"/>
      <c r="F26" s="25"/>
      <c r="G26" s="25"/>
      <c r="H26" s="25"/>
      <c r="I26" s="25"/>
      <c r="J26" s="25"/>
      <c r="K26" s="25"/>
    </row>
    <row r="27" spans="1:11" ht="15.75" customHeight="1" x14ac:dyDescent="0.3">
      <c r="A27" s="25"/>
      <c r="B27" s="730"/>
      <c r="C27" s="237">
        <v>23</v>
      </c>
      <c r="D27" s="238" t="s">
        <v>603</v>
      </c>
      <c r="E27" s="236"/>
      <c r="F27" s="25"/>
      <c r="G27" s="25"/>
      <c r="H27" s="25"/>
      <c r="I27" s="25"/>
      <c r="J27" s="25"/>
      <c r="K27" s="25"/>
    </row>
    <row r="28" spans="1:11" ht="15.75" customHeight="1" x14ac:dyDescent="0.3">
      <c r="A28" s="25"/>
      <c r="B28" s="730"/>
      <c r="C28" s="237">
        <v>24</v>
      </c>
      <c r="D28" s="238" t="s">
        <v>604</v>
      </c>
      <c r="E28" s="236"/>
      <c r="F28" s="25"/>
      <c r="G28" s="25"/>
      <c r="H28" s="25"/>
      <c r="I28" s="25"/>
      <c r="J28" s="25"/>
      <c r="K28" s="25"/>
    </row>
    <row r="29" spans="1:11" ht="15.75" customHeight="1" x14ac:dyDescent="0.3">
      <c r="A29" s="25"/>
      <c r="B29" s="730"/>
      <c r="C29" s="237">
        <v>25</v>
      </c>
      <c r="D29" s="238" t="s">
        <v>605</v>
      </c>
      <c r="E29" s="236"/>
      <c r="F29" s="25"/>
      <c r="G29" s="25"/>
      <c r="H29" s="25"/>
      <c r="I29" s="25"/>
      <c r="J29" s="25"/>
      <c r="K29" s="25"/>
    </row>
    <row r="30" spans="1:11" ht="15.75" customHeight="1" x14ac:dyDescent="0.3">
      <c r="A30" s="25"/>
      <c r="B30" s="730"/>
      <c r="C30" s="237">
        <v>26</v>
      </c>
      <c r="D30" s="238" t="s">
        <v>606</v>
      </c>
      <c r="E30" s="236"/>
      <c r="F30" s="25"/>
      <c r="G30" s="25"/>
      <c r="H30" s="25"/>
      <c r="I30" s="25"/>
      <c r="J30" s="25"/>
      <c r="K30" s="25"/>
    </row>
    <row r="31" spans="1:11" ht="15.75" customHeight="1" x14ac:dyDescent="0.3">
      <c r="A31" s="25"/>
      <c r="B31" s="730"/>
      <c r="C31" s="237">
        <v>27</v>
      </c>
      <c r="D31" s="238" t="s">
        <v>607</v>
      </c>
      <c r="E31" s="236"/>
      <c r="F31" s="25"/>
      <c r="G31" s="25"/>
      <c r="H31" s="25"/>
      <c r="I31" s="25"/>
      <c r="J31" s="25"/>
      <c r="K31" s="25"/>
    </row>
    <row r="32" spans="1:11" ht="15.75" customHeight="1" x14ac:dyDescent="0.3">
      <c r="A32" s="25"/>
      <c r="B32" s="731"/>
      <c r="C32" s="237">
        <v>28</v>
      </c>
      <c r="D32" s="238" t="s">
        <v>608</v>
      </c>
      <c r="E32" s="236"/>
      <c r="F32" s="25"/>
      <c r="G32" s="25"/>
      <c r="H32" s="25"/>
      <c r="I32" s="25"/>
      <c r="J32" s="25"/>
      <c r="K32" s="25"/>
    </row>
    <row r="33" spans="1:11" ht="15.75" customHeight="1" x14ac:dyDescent="0.3">
      <c r="A33" s="25"/>
      <c r="B33" s="729">
        <v>4</v>
      </c>
      <c r="C33" s="732" t="s">
        <v>609</v>
      </c>
      <c r="D33" s="733"/>
      <c r="E33" s="236"/>
      <c r="F33" s="25"/>
      <c r="G33" s="25"/>
      <c r="H33" s="25"/>
      <c r="I33" s="25"/>
      <c r="J33" s="25"/>
      <c r="K33" s="25"/>
    </row>
    <row r="34" spans="1:11" ht="15.75" customHeight="1" x14ac:dyDescent="0.3">
      <c r="A34" s="25"/>
      <c r="B34" s="730"/>
      <c r="C34" s="237">
        <v>29</v>
      </c>
      <c r="D34" s="238" t="s">
        <v>610</v>
      </c>
      <c r="E34" s="236"/>
      <c r="F34" s="25"/>
      <c r="G34" s="25"/>
      <c r="H34" s="25"/>
      <c r="I34" s="25"/>
      <c r="J34" s="25"/>
      <c r="K34" s="25"/>
    </row>
    <row r="35" spans="1:11" ht="15.75" customHeight="1" x14ac:dyDescent="0.3">
      <c r="A35" s="25"/>
      <c r="B35" s="730"/>
      <c r="C35" s="237">
        <v>30</v>
      </c>
      <c r="D35" s="238" t="s">
        <v>611</v>
      </c>
      <c r="E35" s="236"/>
      <c r="F35" s="25"/>
      <c r="G35" s="25"/>
      <c r="H35" s="25"/>
      <c r="I35" s="25"/>
      <c r="J35" s="25"/>
      <c r="K35" s="25"/>
    </row>
    <row r="36" spans="1:11" ht="15.75" customHeight="1" x14ac:dyDescent="0.3">
      <c r="A36" s="25"/>
      <c r="B36" s="730"/>
      <c r="C36" s="237">
        <v>31</v>
      </c>
      <c r="D36" s="238" t="s">
        <v>612</v>
      </c>
      <c r="E36" s="236"/>
      <c r="F36" s="25"/>
      <c r="G36" s="25"/>
      <c r="H36" s="25"/>
      <c r="I36" s="25"/>
      <c r="J36" s="25"/>
      <c r="K36" s="25"/>
    </row>
    <row r="37" spans="1:11" ht="15.75" customHeight="1" x14ac:dyDescent="0.3">
      <c r="A37" s="25"/>
      <c r="B37" s="730"/>
      <c r="C37" s="237">
        <v>32</v>
      </c>
      <c r="D37" s="238" t="s">
        <v>613</v>
      </c>
      <c r="E37" s="236"/>
      <c r="F37" s="25"/>
      <c r="G37" s="25"/>
      <c r="H37" s="25"/>
      <c r="I37" s="25"/>
      <c r="J37" s="25"/>
      <c r="K37" s="25"/>
    </row>
    <row r="38" spans="1:11" ht="15.75" customHeight="1" x14ac:dyDescent="0.3">
      <c r="A38" s="25"/>
      <c r="B38" s="730"/>
      <c r="C38" s="237">
        <v>33</v>
      </c>
      <c r="D38" s="238" t="s">
        <v>614</v>
      </c>
      <c r="E38" s="236"/>
      <c r="F38" s="25"/>
      <c r="G38" s="25"/>
      <c r="H38" s="25"/>
      <c r="I38" s="25"/>
      <c r="J38" s="25"/>
      <c r="K38" s="25"/>
    </row>
    <row r="39" spans="1:11" ht="15.75" customHeight="1" x14ac:dyDescent="0.3">
      <c r="A39" s="25"/>
      <c r="B39" s="730"/>
      <c r="C39" s="237">
        <v>34</v>
      </c>
      <c r="D39" s="238" t="s">
        <v>615</v>
      </c>
      <c r="E39" s="236"/>
      <c r="F39" s="25"/>
      <c r="G39" s="25"/>
      <c r="H39" s="25"/>
      <c r="I39" s="25"/>
      <c r="J39" s="25"/>
      <c r="K39" s="25"/>
    </row>
    <row r="40" spans="1:11" ht="15.75" customHeight="1" x14ac:dyDescent="0.3">
      <c r="A40" s="25"/>
      <c r="B40" s="730"/>
      <c r="C40" s="237">
        <v>35</v>
      </c>
      <c r="D40" s="238" t="s">
        <v>616</v>
      </c>
      <c r="E40" s="236"/>
      <c r="F40" s="25"/>
      <c r="G40" s="25"/>
      <c r="H40" s="25"/>
      <c r="I40" s="25"/>
      <c r="J40" s="25"/>
      <c r="K40" s="25"/>
    </row>
    <row r="41" spans="1:11" ht="15.75" customHeight="1" x14ac:dyDescent="0.3">
      <c r="A41" s="25"/>
      <c r="B41" s="730"/>
      <c r="C41" s="237">
        <v>36</v>
      </c>
      <c r="D41" s="238" t="s">
        <v>617</v>
      </c>
      <c r="E41" s="236"/>
      <c r="F41" s="25"/>
      <c r="G41" s="25"/>
      <c r="H41" s="25"/>
      <c r="I41" s="25"/>
      <c r="J41" s="25"/>
      <c r="K41" s="25"/>
    </row>
    <row r="42" spans="1:11" ht="15.75" customHeight="1" x14ac:dyDescent="0.3">
      <c r="A42" s="25"/>
      <c r="B42" s="730"/>
      <c r="C42" s="237">
        <v>37</v>
      </c>
      <c r="D42" s="238" t="s">
        <v>618</v>
      </c>
      <c r="E42" s="236"/>
      <c r="F42" s="25"/>
      <c r="G42" s="25"/>
      <c r="H42" s="25"/>
      <c r="I42" s="25"/>
      <c r="J42" s="25"/>
      <c r="K42" s="25"/>
    </row>
    <row r="43" spans="1:11" ht="15.75" customHeight="1" x14ac:dyDescent="0.3">
      <c r="A43" s="25"/>
      <c r="B43" s="731"/>
      <c r="C43" s="237">
        <v>38</v>
      </c>
      <c r="D43" s="238" t="s">
        <v>619</v>
      </c>
      <c r="E43" s="236"/>
      <c r="F43" s="25"/>
      <c r="G43" s="25"/>
      <c r="H43" s="25"/>
      <c r="I43" s="25"/>
      <c r="J43" s="25"/>
      <c r="K43" s="25"/>
    </row>
    <row r="44" spans="1:11" ht="15.75" customHeight="1" x14ac:dyDescent="0.3">
      <c r="A44" s="25"/>
      <c r="B44" s="729">
        <v>5</v>
      </c>
      <c r="C44" s="732" t="s">
        <v>620</v>
      </c>
      <c r="D44" s="733"/>
      <c r="E44" s="236"/>
      <c r="F44" s="25"/>
      <c r="G44" s="25"/>
      <c r="H44" s="25"/>
      <c r="I44" s="25"/>
      <c r="J44" s="25"/>
      <c r="K44" s="25"/>
    </row>
    <row r="45" spans="1:11" ht="15.75" customHeight="1" x14ac:dyDescent="0.3">
      <c r="A45" s="25"/>
      <c r="B45" s="730"/>
      <c r="C45" s="237">
        <v>39</v>
      </c>
      <c r="D45" s="238" t="s">
        <v>621</v>
      </c>
      <c r="E45" s="236"/>
      <c r="F45" s="25"/>
      <c r="G45" s="25"/>
      <c r="H45" s="25"/>
      <c r="I45" s="25"/>
      <c r="J45" s="25"/>
      <c r="K45" s="25"/>
    </row>
    <row r="46" spans="1:11" ht="15.75" customHeight="1" x14ac:dyDescent="0.3">
      <c r="A46" s="25"/>
      <c r="B46" s="730"/>
      <c r="C46" s="237">
        <v>40</v>
      </c>
      <c r="D46" s="238" t="s">
        <v>622</v>
      </c>
      <c r="E46" s="236"/>
      <c r="F46" s="25"/>
      <c r="G46" s="25"/>
      <c r="H46" s="25"/>
      <c r="I46" s="25"/>
      <c r="J46" s="25"/>
      <c r="K46" s="25"/>
    </row>
    <row r="47" spans="1:11" ht="15.75" customHeight="1" x14ac:dyDescent="0.3">
      <c r="A47" s="25"/>
      <c r="B47" s="730"/>
      <c r="C47" s="237">
        <v>41</v>
      </c>
      <c r="D47" s="238" t="s">
        <v>623</v>
      </c>
      <c r="E47" s="236"/>
      <c r="F47" s="25"/>
      <c r="G47" s="25"/>
      <c r="H47" s="25"/>
      <c r="I47" s="25"/>
      <c r="J47" s="25"/>
      <c r="K47" s="25"/>
    </row>
    <row r="48" spans="1:11" ht="15.75" customHeight="1" x14ac:dyDescent="0.3">
      <c r="A48" s="25"/>
      <c r="B48" s="730"/>
      <c r="C48" s="237">
        <v>42</v>
      </c>
      <c r="D48" s="238" t="s">
        <v>624</v>
      </c>
      <c r="E48" s="236"/>
      <c r="F48" s="25"/>
      <c r="G48" s="25"/>
      <c r="H48" s="25"/>
      <c r="I48" s="25"/>
      <c r="J48" s="25"/>
      <c r="K48" s="25"/>
    </row>
    <row r="49" spans="1:11" ht="15.75" customHeight="1" x14ac:dyDescent="0.3">
      <c r="A49" s="25"/>
      <c r="B49" s="730"/>
      <c r="C49" s="237">
        <v>43</v>
      </c>
      <c r="D49" s="238" t="s">
        <v>625</v>
      </c>
      <c r="E49" s="236"/>
      <c r="F49" s="25"/>
      <c r="G49" s="25"/>
      <c r="H49" s="25"/>
      <c r="I49" s="25"/>
      <c r="J49" s="25"/>
      <c r="K49" s="25"/>
    </row>
    <row r="50" spans="1:11" ht="15.75" customHeight="1" x14ac:dyDescent="0.3">
      <c r="A50" s="25"/>
      <c r="B50" s="730"/>
      <c r="C50" s="237">
        <v>44</v>
      </c>
      <c r="D50" s="238" t="s">
        <v>626</v>
      </c>
      <c r="E50" s="236"/>
      <c r="F50" s="25"/>
      <c r="G50" s="25"/>
      <c r="H50" s="25"/>
      <c r="I50" s="25"/>
      <c r="J50" s="25"/>
      <c r="K50" s="25"/>
    </row>
    <row r="51" spans="1:11" ht="15.75" customHeight="1" x14ac:dyDescent="0.3">
      <c r="A51" s="25"/>
      <c r="B51" s="730"/>
      <c r="C51" s="237">
        <v>45</v>
      </c>
      <c r="D51" s="238" t="s">
        <v>627</v>
      </c>
      <c r="E51" s="236"/>
      <c r="F51" s="25"/>
      <c r="G51" s="25"/>
      <c r="H51" s="25"/>
      <c r="I51" s="25"/>
      <c r="J51" s="25"/>
      <c r="K51" s="25"/>
    </row>
    <row r="52" spans="1:11" ht="15.75" customHeight="1" x14ac:dyDescent="0.3">
      <c r="A52" s="25"/>
      <c r="B52" s="730"/>
      <c r="C52" s="237">
        <v>46</v>
      </c>
      <c r="D52" s="238" t="s">
        <v>628</v>
      </c>
      <c r="E52" s="236"/>
      <c r="F52" s="25"/>
      <c r="G52" s="25"/>
      <c r="H52" s="25"/>
      <c r="I52" s="25"/>
      <c r="J52" s="25"/>
      <c r="K52" s="25"/>
    </row>
    <row r="53" spans="1:11" ht="15.75" customHeight="1" x14ac:dyDescent="0.3">
      <c r="A53" s="25"/>
      <c r="B53" s="731"/>
      <c r="C53" s="237">
        <v>47</v>
      </c>
      <c r="D53" s="238" t="s">
        <v>629</v>
      </c>
      <c r="E53" s="236"/>
      <c r="F53" s="25"/>
      <c r="G53" s="25"/>
      <c r="H53" s="25"/>
      <c r="I53" s="25"/>
      <c r="J53" s="25"/>
      <c r="K53" s="25"/>
    </row>
    <row r="54" spans="1:11" ht="15.75" customHeight="1" x14ac:dyDescent="0.3">
      <c r="A54" s="25"/>
      <c r="B54" s="729">
        <v>6</v>
      </c>
      <c r="C54" s="732" t="s">
        <v>630</v>
      </c>
      <c r="D54" s="733"/>
      <c r="E54" s="236"/>
      <c r="F54" s="25"/>
      <c r="G54" s="25"/>
      <c r="H54" s="25"/>
      <c r="I54" s="25"/>
      <c r="J54" s="25"/>
      <c r="K54" s="25"/>
    </row>
    <row r="55" spans="1:11" ht="15.75" customHeight="1" x14ac:dyDescent="0.3">
      <c r="A55" s="25"/>
      <c r="B55" s="730"/>
      <c r="C55" s="237">
        <v>48</v>
      </c>
      <c r="D55" s="238" t="s">
        <v>631</v>
      </c>
      <c r="E55" s="236"/>
      <c r="F55" s="25"/>
      <c r="G55" s="25"/>
      <c r="H55" s="25"/>
      <c r="I55" s="25"/>
      <c r="J55" s="25"/>
      <c r="K55" s="25"/>
    </row>
    <row r="56" spans="1:11" ht="15.75" customHeight="1" x14ac:dyDescent="0.3">
      <c r="A56" s="25"/>
      <c r="B56" s="730"/>
      <c r="C56" s="237">
        <v>49</v>
      </c>
      <c r="D56" s="238" t="s">
        <v>632</v>
      </c>
      <c r="E56" s="236"/>
      <c r="F56" s="25"/>
      <c r="G56" s="25"/>
      <c r="H56" s="25"/>
      <c r="I56" s="25"/>
      <c r="J56" s="25"/>
      <c r="K56" s="25"/>
    </row>
    <row r="57" spans="1:11" ht="15.75" customHeight="1" x14ac:dyDescent="0.3">
      <c r="A57" s="25"/>
      <c r="B57" s="730"/>
      <c r="C57" s="237">
        <v>50</v>
      </c>
      <c r="D57" s="238" t="s">
        <v>633</v>
      </c>
      <c r="E57" s="236"/>
      <c r="F57" s="25"/>
      <c r="G57" s="25"/>
      <c r="H57" s="25"/>
      <c r="I57" s="25"/>
      <c r="J57" s="25"/>
      <c r="K57" s="25"/>
    </row>
    <row r="58" spans="1:11" ht="15.75" customHeight="1" x14ac:dyDescent="0.3">
      <c r="A58" s="25"/>
      <c r="B58" s="730"/>
      <c r="C58" s="237">
        <v>51</v>
      </c>
      <c r="D58" s="238" t="s">
        <v>634</v>
      </c>
      <c r="E58" s="236"/>
      <c r="F58" s="25"/>
      <c r="G58" s="25"/>
      <c r="H58" s="25"/>
      <c r="I58" s="25"/>
      <c r="J58" s="25"/>
      <c r="K58" s="25"/>
    </row>
    <row r="59" spans="1:11" ht="15.75" customHeight="1" x14ac:dyDescent="0.3">
      <c r="A59" s="25"/>
      <c r="B59" s="730"/>
      <c r="C59" s="237">
        <v>52</v>
      </c>
      <c r="D59" s="238" t="s">
        <v>635</v>
      </c>
      <c r="E59" s="236"/>
      <c r="F59" s="25"/>
      <c r="G59" s="25"/>
      <c r="H59" s="25"/>
      <c r="I59" s="25"/>
      <c r="J59" s="25"/>
      <c r="K59" s="25"/>
    </row>
    <row r="60" spans="1:11" ht="15.75" customHeight="1" x14ac:dyDescent="0.3">
      <c r="A60" s="25"/>
      <c r="B60" s="730"/>
      <c r="C60" s="237">
        <v>53</v>
      </c>
      <c r="D60" s="238" t="s">
        <v>636</v>
      </c>
      <c r="E60" s="236"/>
      <c r="F60" s="25"/>
      <c r="G60" s="25"/>
      <c r="H60" s="25"/>
      <c r="I60" s="25"/>
      <c r="J60" s="25"/>
      <c r="K60" s="25"/>
    </row>
    <row r="61" spans="1:11" ht="15.75" customHeight="1" x14ac:dyDescent="0.3">
      <c r="A61" s="25"/>
      <c r="B61" s="730"/>
      <c r="C61" s="237">
        <v>54</v>
      </c>
      <c r="D61" s="238" t="s">
        <v>637</v>
      </c>
      <c r="E61" s="236"/>
      <c r="F61" s="25"/>
      <c r="G61" s="25"/>
      <c r="H61" s="25"/>
      <c r="I61" s="25"/>
      <c r="J61" s="25"/>
      <c r="K61" s="25"/>
    </row>
    <row r="62" spans="1:11" ht="15.75" customHeight="1" x14ac:dyDescent="0.3">
      <c r="A62" s="25"/>
      <c r="B62" s="731"/>
      <c r="C62" s="237">
        <v>55</v>
      </c>
      <c r="D62" s="238" t="s">
        <v>638</v>
      </c>
      <c r="E62" s="236"/>
      <c r="F62" s="25"/>
      <c r="G62" s="25"/>
      <c r="H62" s="25"/>
      <c r="I62" s="25"/>
      <c r="J62" s="25"/>
      <c r="K62" s="25"/>
    </row>
    <row r="63" spans="1:11" ht="15.75" customHeight="1" x14ac:dyDescent="0.3">
      <c r="A63" s="25"/>
      <c r="B63" s="729">
        <v>7</v>
      </c>
      <c r="C63" s="732" t="s">
        <v>639</v>
      </c>
      <c r="D63" s="733"/>
      <c r="E63" s="236"/>
      <c r="F63" s="25"/>
      <c r="G63" s="25"/>
      <c r="H63" s="25"/>
      <c r="I63" s="25"/>
      <c r="J63" s="25"/>
      <c r="K63" s="25"/>
    </row>
    <row r="64" spans="1:11" ht="15.75" customHeight="1" x14ac:dyDescent="0.3">
      <c r="A64" s="25"/>
      <c r="B64" s="730"/>
      <c r="C64" s="237">
        <v>56</v>
      </c>
      <c r="D64" s="238" t="s">
        <v>640</v>
      </c>
      <c r="E64" s="236"/>
      <c r="F64" s="25"/>
      <c r="G64" s="25"/>
      <c r="H64" s="25"/>
      <c r="I64" s="25"/>
      <c r="J64" s="25"/>
      <c r="K64" s="25"/>
    </row>
    <row r="65" spans="1:11" ht="15.75" customHeight="1" x14ac:dyDescent="0.3">
      <c r="A65" s="25"/>
      <c r="B65" s="730"/>
      <c r="C65" s="237">
        <v>57</v>
      </c>
      <c r="D65" s="238" t="s">
        <v>641</v>
      </c>
      <c r="E65" s="236"/>
      <c r="F65" s="25"/>
      <c r="G65" s="25"/>
      <c r="H65" s="25"/>
      <c r="I65" s="25"/>
      <c r="J65" s="25"/>
      <c r="K65" s="25"/>
    </row>
    <row r="66" spans="1:11" ht="15.75" customHeight="1" x14ac:dyDescent="0.3">
      <c r="A66" s="25"/>
      <c r="B66" s="730"/>
      <c r="C66" s="237">
        <v>58</v>
      </c>
      <c r="D66" s="238" t="s">
        <v>642</v>
      </c>
      <c r="E66" s="236"/>
      <c r="F66" s="25"/>
      <c r="G66" s="25"/>
      <c r="H66" s="25"/>
      <c r="I66" s="25"/>
      <c r="J66" s="25"/>
      <c r="K66" s="25"/>
    </row>
    <row r="67" spans="1:11" ht="15.75" customHeight="1" x14ac:dyDescent="0.3">
      <c r="A67" s="25"/>
      <c r="B67" s="730"/>
      <c r="C67" s="237">
        <v>59</v>
      </c>
      <c r="D67" s="238" t="s">
        <v>643</v>
      </c>
      <c r="E67" s="236"/>
      <c r="F67" s="25"/>
      <c r="G67" s="25"/>
      <c r="H67" s="25"/>
      <c r="I67" s="25"/>
      <c r="J67" s="25"/>
      <c r="K67" s="25"/>
    </row>
    <row r="68" spans="1:11" ht="15.75" customHeight="1" x14ac:dyDescent="0.3">
      <c r="A68" s="25"/>
      <c r="B68" s="731"/>
      <c r="C68" s="237">
        <v>60</v>
      </c>
      <c r="D68" s="238" t="s">
        <v>644</v>
      </c>
      <c r="E68" s="236"/>
      <c r="F68" s="25"/>
      <c r="G68" s="25"/>
      <c r="H68" s="25"/>
      <c r="I68" s="25"/>
      <c r="J68" s="25"/>
      <c r="K68" s="25"/>
    </row>
    <row r="69" spans="1:11" ht="15.75" customHeight="1" x14ac:dyDescent="0.3">
      <c r="A69" s="25"/>
      <c r="B69" s="729">
        <v>8</v>
      </c>
      <c r="C69" s="732" t="s">
        <v>645</v>
      </c>
      <c r="D69" s="733"/>
      <c r="E69" s="236"/>
      <c r="F69" s="25"/>
      <c r="G69" s="25"/>
      <c r="H69" s="25"/>
      <c r="I69" s="25"/>
      <c r="J69" s="25"/>
      <c r="K69" s="25"/>
    </row>
    <row r="70" spans="1:11" ht="15.75" customHeight="1" x14ac:dyDescent="0.3">
      <c r="A70" s="25"/>
      <c r="B70" s="730"/>
      <c r="C70" s="237">
        <v>61</v>
      </c>
      <c r="D70" s="238" t="s">
        <v>646</v>
      </c>
      <c r="E70" s="236"/>
      <c r="F70" s="25"/>
      <c r="G70" s="25"/>
      <c r="H70" s="25"/>
      <c r="I70" s="25"/>
      <c r="J70" s="25"/>
      <c r="K70" s="25"/>
    </row>
    <row r="71" spans="1:11" ht="15.75" customHeight="1" x14ac:dyDescent="0.3">
      <c r="A71" s="25"/>
      <c r="B71" s="730"/>
      <c r="C71" s="237">
        <v>62</v>
      </c>
      <c r="D71" s="238" t="s">
        <v>647</v>
      </c>
      <c r="E71" s="236"/>
      <c r="F71" s="25"/>
      <c r="G71" s="25"/>
      <c r="H71" s="25"/>
      <c r="I71" s="25"/>
      <c r="J71" s="25"/>
      <c r="K71" s="25"/>
    </row>
    <row r="72" spans="1:11" ht="15.75" customHeight="1" x14ac:dyDescent="0.3">
      <c r="A72" s="25"/>
      <c r="B72" s="730"/>
      <c r="C72" s="237">
        <v>63</v>
      </c>
      <c r="D72" s="238" t="s">
        <v>648</v>
      </c>
      <c r="E72" s="236"/>
      <c r="F72" s="25"/>
      <c r="G72" s="25"/>
      <c r="H72" s="25"/>
      <c r="I72" s="25"/>
      <c r="J72" s="25"/>
      <c r="K72" s="25"/>
    </row>
    <row r="73" spans="1:11" ht="15.75" customHeight="1" x14ac:dyDescent="0.3">
      <c r="A73" s="25"/>
      <c r="B73" s="730"/>
      <c r="C73" s="237">
        <v>64</v>
      </c>
      <c r="D73" s="238" t="s">
        <v>649</v>
      </c>
      <c r="E73" s="236"/>
      <c r="F73" s="25"/>
      <c r="G73" s="25"/>
      <c r="H73" s="25"/>
      <c r="I73" s="25"/>
      <c r="J73" s="25"/>
      <c r="K73" s="25"/>
    </row>
    <row r="74" spans="1:11" ht="15.75" customHeight="1" x14ac:dyDescent="0.3">
      <c r="A74" s="25"/>
      <c r="B74" s="730"/>
      <c r="C74" s="237">
        <v>65</v>
      </c>
      <c r="D74" s="238" t="s">
        <v>650</v>
      </c>
      <c r="E74" s="236"/>
      <c r="F74" s="25"/>
      <c r="G74" s="25"/>
      <c r="H74" s="25"/>
      <c r="I74" s="25"/>
      <c r="J74" s="25"/>
      <c r="K74" s="25"/>
    </row>
    <row r="75" spans="1:11" ht="15.75" customHeight="1" x14ac:dyDescent="0.3">
      <c r="A75" s="25"/>
      <c r="B75" s="730"/>
      <c r="C75" s="237">
        <v>66</v>
      </c>
      <c r="D75" s="238" t="s">
        <v>651</v>
      </c>
      <c r="E75" s="236"/>
      <c r="F75" s="25"/>
      <c r="G75" s="25"/>
      <c r="H75" s="25"/>
      <c r="I75" s="25"/>
      <c r="J75" s="25"/>
      <c r="K75" s="25"/>
    </row>
    <row r="76" spans="1:11" ht="15.75" customHeight="1" x14ac:dyDescent="0.3">
      <c r="A76" s="25"/>
      <c r="B76" s="730"/>
      <c r="C76" s="237">
        <v>67</v>
      </c>
      <c r="D76" s="238" t="s">
        <v>652</v>
      </c>
      <c r="E76" s="236"/>
      <c r="F76" s="25"/>
      <c r="G76" s="25"/>
      <c r="H76" s="25"/>
      <c r="I76" s="25"/>
      <c r="J76" s="25"/>
      <c r="K76" s="25"/>
    </row>
    <row r="77" spans="1:11" ht="15.75" customHeight="1" x14ac:dyDescent="0.3">
      <c r="A77" s="25"/>
      <c r="B77" s="730"/>
      <c r="C77" s="237">
        <v>68</v>
      </c>
      <c r="D77" s="238" t="s">
        <v>653</v>
      </c>
      <c r="E77" s="236"/>
      <c r="F77" s="25"/>
      <c r="G77" s="25"/>
      <c r="H77" s="25"/>
      <c r="I77" s="25"/>
      <c r="J77" s="25"/>
      <c r="K77" s="25"/>
    </row>
    <row r="78" spans="1:11" ht="15.75" customHeight="1" x14ac:dyDescent="0.3">
      <c r="A78" s="25"/>
      <c r="B78" s="730"/>
      <c r="C78" s="237">
        <v>69</v>
      </c>
      <c r="D78" s="238" t="s">
        <v>654</v>
      </c>
      <c r="E78" s="236"/>
      <c r="F78" s="25"/>
      <c r="G78" s="25"/>
      <c r="H78" s="25"/>
      <c r="I78" s="25"/>
      <c r="J78" s="25"/>
      <c r="K78" s="25"/>
    </row>
    <row r="79" spans="1:11" ht="15.75" customHeight="1" x14ac:dyDescent="0.3">
      <c r="A79" s="25"/>
      <c r="B79" s="730"/>
      <c r="C79" s="237">
        <v>70</v>
      </c>
      <c r="D79" s="238" t="s">
        <v>655</v>
      </c>
      <c r="E79" s="236"/>
      <c r="F79" s="25"/>
      <c r="G79" s="25"/>
      <c r="H79" s="25"/>
      <c r="I79" s="25"/>
      <c r="J79" s="25"/>
      <c r="K79" s="25"/>
    </row>
    <row r="80" spans="1:11" ht="15.75" customHeight="1" x14ac:dyDescent="0.3">
      <c r="A80" s="25"/>
      <c r="B80" s="730"/>
      <c r="C80" s="237">
        <v>71</v>
      </c>
      <c r="D80" s="238" t="s">
        <v>656</v>
      </c>
      <c r="E80" s="236"/>
      <c r="F80" s="25"/>
      <c r="G80" s="25"/>
      <c r="H80" s="25"/>
      <c r="I80" s="25"/>
      <c r="J80" s="25"/>
      <c r="K80" s="25"/>
    </row>
    <row r="81" spans="1:11" ht="15.75" customHeight="1" x14ac:dyDescent="0.3">
      <c r="A81" s="25"/>
      <c r="B81" s="731"/>
      <c r="C81" s="237">
        <v>72</v>
      </c>
      <c r="D81" s="238" t="s">
        <v>657</v>
      </c>
      <c r="E81" s="236"/>
      <c r="F81" s="25"/>
      <c r="G81" s="25"/>
      <c r="H81" s="25"/>
      <c r="I81" s="25"/>
      <c r="J81" s="25"/>
      <c r="K81" s="25"/>
    </row>
    <row r="82" spans="1:11" ht="15.75" customHeight="1" x14ac:dyDescent="0.3">
      <c r="A82" s="25"/>
      <c r="B82" s="729">
        <v>9</v>
      </c>
      <c r="C82" s="732" t="s">
        <v>658</v>
      </c>
      <c r="D82" s="733"/>
      <c r="E82" s="236"/>
      <c r="F82" s="25"/>
      <c r="G82" s="25"/>
      <c r="H82" s="25"/>
      <c r="I82" s="25"/>
      <c r="J82" s="25"/>
      <c r="K82" s="25"/>
    </row>
    <row r="83" spans="1:11" ht="15.75" customHeight="1" x14ac:dyDescent="0.3">
      <c r="A83" s="25"/>
      <c r="B83" s="730"/>
      <c r="C83" s="237">
        <v>73</v>
      </c>
      <c r="D83" s="238" t="s">
        <v>659</v>
      </c>
      <c r="E83" s="236"/>
      <c r="F83" s="25"/>
      <c r="G83" s="25"/>
      <c r="H83" s="25"/>
      <c r="I83" s="25"/>
      <c r="J83" s="25"/>
      <c r="K83" s="25"/>
    </row>
    <row r="84" spans="1:11" ht="15.75" customHeight="1" x14ac:dyDescent="0.3">
      <c r="A84" s="25"/>
      <c r="B84" s="730"/>
      <c r="C84" s="237">
        <v>74</v>
      </c>
      <c r="D84" s="238" t="s">
        <v>660</v>
      </c>
      <c r="E84" s="236"/>
      <c r="F84" s="25"/>
      <c r="G84" s="25"/>
      <c r="H84" s="25"/>
      <c r="I84" s="25"/>
      <c r="J84" s="25"/>
      <c r="K84" s="25"/>
    </row>
    <row r="85" spans="1:11" ht="15.75" customHeight="1" x14ac:dyDescent="0.3">
      <c r="A85" s="25"/>
      <c r="B85" s="730"/>
      <c r="C85" s="237">
        <v>75</v>
      </c>
      <c r="D85" s="238" t="s">
        <v>661</v>
      </c>
      <c r="E85" s="236"/>
      <c r="F85" s="25"/>
      <c r="G85" s="25"/>
      <c r="H85" s="25"/>
      <c r="I85" s="25"/>
      <c r="J85" s="25"/>
      <c r="K85" s="25"/>
    </row>
    <row r="86" spans="1:11" ht="15.75" customHeight="1" x14ac:dyDescent="0.3">
      <c r="A86" s="25"/>
      <c r="B86" s="730"/>
      <c r="C86" s="237">
        <v>76</v>
      </c>
      <c r="D86" s="238" t="s">
        <v>662</v>
      </c>
      <c r="E86" s="236"/>
      <c r="F86" s="25"/>
      <c r="G86" s="25"/>
      <c r="H86" s="25"/>
      <c r="I86" s="25"/>
      <c r="J86" s="25"/>
      <c r="K86" s="25"/>
    </row>
    <row r="87" spans="1:11" ht="15.75" customHeight="1" x14ac:dyDescent="0.3">
      <c r="A87" s="25"/>
      <c r="B87" s="730"/>
      <c r="C87" s="237">
        <v>77</v>
      </c>
      <c r="D87" s="238" t="s">
        <v>663</v>
      </c>
      <c r="E87" s="236"/>
      <c r="F87" s="25"/>
      <c r="G87" s="25"/>
      <c r="H87" s="25"/>
      <c r="I87" s="25"/>
      <c r="J87" s="25"/>
      <c r="K87" s="25"/>
    </row>
    <row r="88" spans="1:11" ht="15.75" customHeight="1" x14ac:dyDescent="0.3">
      <c r="A88" s="25"/>
      <c r="B88" s="730"/>
      <c r="C88" s="237">
        <v>78</v>
      </c>
      <c r="D88" s="238" t="s">
        <v>664</v>
      </c>
      <c r="E88" s="236"/>
      <c r="F88" s="25"/>
      <c r="G88" s="25"/>
      <c r="H88" s="25"/>
      <c r="I88" s="25"/>
      <c r="J88" s="25"/>
      <c r="K88" s="25"/>
    </row>
    <row r="89" spans="1:11" ht="15.75" customHeight="1" x14ac:dyDescent="0.3">
      <c r="A89" s="25"/>
      <c r="B89" s="730"/>
      <c r="C89" s="237">
        <v>79</v>
      </c>
      <c r="D89" s="238" t="s">
        <v>665</v>
      </c>
      <c r="E89" s="236"/>
      <c r="F89" s="25"/>
      <c r="G89" s="25"/>
      <c r="H89" s="25"/>
      <c r="I89" s="25"/>
      <c r="J89" s="25"/>
      <c r="K89" s="25"/>
    </row>
    <row r="90" spans="1:11" ht="15.75" customHeight="1" x14ac:dyDescent="0.3">
      <c r="A90" s="25"/>
      <c r="B90" s="731"/>
      <c r="C90" s="237">
        <v>80</v>
      </c>
      <c r="D90" s="238" t="s">
        <v>666</v>
      </c>
      <c r="E90" s="236"/>
      <c r="F90" s="25"/>
      <c r="G90" s="25"/>
      <c r="H90" s="25"/>
      <c r="I90" s="25"/>
      <c r="J90" s="25"/>
      <c r="K90" s="25"/>
    </row>
    <row r="91" spans="1:11" ht="15.75" customHeight="1" x14ac:dyDescent="0.3">
      <c r="A91" s="25"/>
      <c r="B91" s="729">
        <v>10</v>
      </c>
      <c r="C91" s="732" t="s">
        <v>667</v>
      </c>
      <c r="D91" s="733"/>
      <c r="E91" s="236"/>
      <c r="F91" s="25"/>
      <c r="G91" s="25"/>
      <c r="H91" s="25"/>
      <c r="I91" s="25"/>
      <c r="J91" s="25"/>
      <c r="K91" s="25"/>
    </row>
    <row r="92" spans="1:11" ht="15.75" customHeight="1" x14ac:dyDescent="0.3">
      <c r="A92" s="25"/>
      <c r="B92" s="730"/>
      <c r="C92" s="237">
        <v>81</v>
      </c>
      <c r="D92" s="238" t="s">
        <v>668</v>
      </c>
      <c r="E92" s="236"/>
      <c r="F92" s="25"/>
      <c r="G92" s="25"/>
      <c r="H92" s="25"/>
      <c r="I92" s="25"/>
      <c r="J92" s="25"/>
      <c r="K92" s="25"/>
    </row>
    <row r="93" spans="1:11" ht="15.75" customHeight="1" x14ac:dyDescent="0.3">
      <c r="A93" s="25"/>
      <c r="B93" s="730"/>
      <c r="C93" s="237">
        <v>82</v>
      </c>
      <c r="D93" s="238" t="s">
        <v>669</v>
      </c>
      <c r="E93" s="236"/>
      <c r="F93" s="25"/>
      <c r="G93" s="25"/>
      <c r="H93" s="25"/>
      <c r="I93" s="25"/>
      <c r="J93" s="25"/>
      <c r="K93" s="25"/>
    </row>
    <row r="94" spans="1:11" ht="15.75" customHeight="1" x14ac:dyDescent="0.3">
      <c r="A94" s="25"/>
      <c r="B94" s="730"/>
      <c r="C94" s="237">
        <v>83</v>
      </c>
      <c r="D94" s="238" t="s">
        <v>670</v>
      </c>
      <c r="E94" s="236"/>
      <c r="F94" s="25"/>
      <c r="G94" s="25"/>
      <c r="H94" s="25"/>
      <c r="I94" s="25"/>
      <c r="J94" s="25"/>
      <c r="K94" s="25"/>
    </row>
    <row r="95" spans="1:11" ht="15.75" customHeight="1" x14ac:dyDescent="0.3">
      <c r="A95" s="25"/>
      <c r="B95" s="730"/>
      <c r="C95" s="237">
        <v>84</v>
      </c>
      <c r="D95" s="238" t="s">
        <v>671</v>
      </c>
      <c r="E95" s="236"/>
      <c r="F95" s="25"/>
      <c r="G95" s="25"/>
      <c r="H95" s="25"/>
      <c r="I95" s="25"/>
      <c r="J95" s="25"/>
      <c r="K95" s="25"/>
    </row>
    <row r="96" spans="1:11" ht="15.75" customHeight="1" x14ac:dyDescent="0.3">
      <c r="A96" s="25"/>
      <c r="B96" s="730"/>
      <c r="C96" s="237">
        <v>85</v>
      </c>
      <c r="D96" s="238" t="s">
        <v>672</v>
      </c>
      <c r="E96" s="236"/>
      <c r="F96" s="25"/>
      <c r="G96" s="25"/>
      <c r="H96" s="25"/>
      <c r="I96" s="25"/>
      <c r="J96" s="25"/>
      <c r="K96" s="25"/>
    </row>
    <row r="97" spans="1:11" ht="15.75" customHeight="1" x14ac:dyDescent="0.3">
      <c r="A97" s="25"/>
      <c r="B97" s="730"/>
      <c r="C97" s="237">
        <v>86</v>
      </c>
      <c r="D97" s="238" t="s">
        <v>673</v>
      </c>
      <c r="E97" s="236"/>
      <c r="F97" s="25"/>
      <c r="G97" s="25"/>
      <c r="H97" s="25"/>
      <c r="I97" s="25"/>
      <c r="J97" s="25"/>
      <c r="K97" s="25"/>
    </row>
    <row r="98" spans="1:11" ht="15.75" customHeight="1" x14ac:dyDescent="0.3">
      <c r="A98" s="25"/>
      <c r="B98" s="730"/>
      <c r="C98" s="237">
        <v>87</v>
      </c>
      <c r="D98" s="238" t="s">
        <v>674</v>
      </c>
      <c r="E98" s="236"/>
      <c r="F98" s="25"/>
      <c r="G98" s="25"/>
      <c r="H98" s="25"/>
      <c r="I98" s="25"/>
      <c r="J98" s="25"/>
      <c r="K98" s="25"/>
    </row>
    <row r="99" spans="1:11" ht="15.75" customHeight="1" x14ac:dyDescent="0.3">
      <c r="A99" s="25"/>
      <c r="B99" s="730"/>
      <c r="C99" s="237">
        <v>88</v>
      </c>
      <c r="D99" s="238" t="s">
        <v>675</v>
      </c>
      <c r="E99" s="236"/>
      <c r="F99" s="25"/>
      <c r="G99" s="25"/>
      <c r="H99" s="25"/>
      <c r="I99" s="25"/>
      <c r="J99" s="25"/>
      <c r="K99" s="25"/>
    </row>
    <row r="100" spans="1:11" ht="15.75" customHeight="1" x14ac:dyDescent="0.3">
      <c r="A100" s="25"/>
      <c r="B100" s="730"/>
      <c r="C100" s="237">
        <v>89</v>
      </c>
      <c r="D100" s="238" t="s">
        <v>676</v>
      </c>
      <c r="E100" s="236"/>
      <c r="F100" s="25"/>
      <c r="G100" s="25"/>
      <c r="H100" s="25"/>
      <c r="I100" s="25"/>
      <c r="J100" s="25"/>
      <c r="K100" s="25"/>
    </row>
    <row r="101" spans="1:11" ht="15.75" customHeight="1" x14ac:dyDescent="0.3">
      <c r="A101" s="25"/>
      <c r="B101" s="731"/>
      <c r="C101" s="237">
        <v>90</v>
      </c>
      <c r="D101" s="238" t="s">
        <v>677</v>
      </c>
      <c r="E101" s="236"/>
      <c r="F101" s="25"/>
      <c r="G101" s="25"/>
      <c r="H101" s="25"/>
      <c r="I101" s="25"/>
      <c r="J101" s="25"/>
      <c r="K101" s="25"/>
    </row>
    <row r="102" spans="1:11" ht="15.75" customHeight="1" x14ac:dyDescent="0.3">
      <c r="A102" s="25"/>
      <c r="B102" s="729">
        <v>11</v>
      </c>
      <c r="C102" s="732" t="s">
        <v>678</v>
      </c>
      <c r="D102" s="733"/>
      <c r="E102" s="236"/>
      <c r="F102" s="25"/>
      <c r="G102" s="25"/>
      <c r="H102" s="25"/>
      <c r="I102" s="25"/>
      <c r="J102" s="25"/>
      <c r="K102" s="25"/>
    </row>
    <row r="103" spans="1:11" ht="15.75" customHeight="1" x14ac:dyDescent="0.3">
      <c r="A103" s="25"/>
      <c r="B103" s="730"/>
      <c r="C103" s="239">
        <v>91</v>
      </c>
      <c r="D103" s="240" t="s">
        <v>679</v>
      </c>
      <c r="E103" s="236"/>
      <c r="F103" s="25"/>
      <c r="G103" s="25"/>
      <c r="H103" s="25"/>
      <c r="I103" s="25"/>
      <c r="J103" s="25"/>
      <c r="K103" s="25"/>
    </row>
    <row r="104" spans="1:11" ht="15.75" customHeight="1" x14ac:dyDescent="0.3">
      <c r="A104" s="25"/>
      <c r="B104" s="730"/>
      <c r="C104" s="239">
        <v>92</v>
      </c>
      <c r="D104" s="240" t="s">
        <v>680</v>
      </c>
      <c r="E104" s="236"/>
      <c r="F104" s="25"/>
      <c r="G104" s="25"/>
      <c r="H104" s="25"/>
      <c r="I104" s="25"/>
      <c r="J104" s="25"/>
      <c r="K104" s="25"/>
    </row>
    <row r="105" spans="1:11" ht="15.75" customHeight="1" x14ac:dyDescent="0.3">
      <c r="A105" s="25"/>
      <c r="B105" s="730"/>
      <c r="C105" s="237">
        <v>93</v>
      </c>
      <c r="D105" s="238" t="s">
        <v>681</v>
      </c>
      <c r="E105" s="236"/>
      <c r="F105" s="25"/>
      <c r="G105" s="25"/>
      <c r="H105" s="25"/>
      <c r="I105" s="25"/>
      <c r="J105" s="25"/>
      <c r="K105" s="25"/>
    </row>
    <row r="106" spans="1:11" ht="15.75" customHeight="1" x14ac:dyDescent="0.3">
      <c r="A106" s="25"/>
      <c r="B106" s="730"/>
      <c r="C106" s="237">
        <v>94</v>
      </c>
      <c r="D106" s="238" t="s">
        <v>682</v>
      </c>
      <c r="E106" s="236"/>
      <c r="F106" s="25"/>
      <c r="G106" s="25"/>
      <c r="H106" s="25"/>
      <c r="I106" s="25"/>
      <c r="J106" s="25"/>
      <c r="K106" s="25"/>
    </row>
    <row r="107" spans="1:11" ht="15.75" customHeight="1" x14ac:dyDescent="0.3">
      <c r="A107" s="25"/>
      <c r="B107" s="730"/>
      <c r="C107" s="237">
        <v>95</v>
      </c>
      <c r="D107" s="238" t="s">
        <v>683</v>
      </c>
      <c r="E107" s="236"/>
      <c r="F107" s="25"/>
      <c r="G107" s="25"/>
      <c r="H107" s="25"/>
      <c r="I107" s="25"/>
      <c r="J107" s="25"/>
      <c r="K107" s="25"/>
    </row>
    <row r="108" spans="1:11" ht="15.75" customHeight="1" x14ac:dyDescent="0.3">
      <c r="A108" s="25"/>
      <c r="B108" s="730"/>
      <c r="C108" s="237">
        <v>96</v>
      </c>
      <c r="D108" s="238" t="s">
        <v>684</v>
      </c>
      <c r="E108" s="236"/>
      <c r="F108" s="25"/>
      <c r="G108" s="25"/>
      <c r="H108" s="25"/>
      <c r="I108" s="25"/>
      <c r="J108" s="25"/>
      <c r="K108" s="25"/>
    </row>
    <row r="109" spans="1:11" ht="15.75" customHeight="1" x14ac:dyDescent="0.3">
      <c r="A109" s="25"/>
      <c r="B109" s="730"/>
      <c r="C109" s="237">
        <v>97</v>
      </c>
      <c r="D109" s="238" t="s">
        <v>685</v>
      </c>
      <c r="E109" s="236"/>
      <c r="F109" s="25"/>
      <c r="G109" s="25"/>
      <c r="H109" s="25"/>
      <c r="I109" s="25"/>
      <c r="J109" s="25"/>
      <c r="K109" s="25"/>
    </row>
    <row r="110" spans="1:11" ht="15.75" customHeight="1" x14ac:dyDescent="0.3">
      <c r="A110" s="25"/>
      <c r="B110" s="730"/>
      <c r="C110" s="237">
        <v>98</v>
      </c>
      <c r="D110" s="238" t="s">
        <v>686</v>
      </c>
      <c r="E110" s="236"/>
      <c r="F110" s="25"/>
      <c r="G110" s="25"/>
      <c r="H110" s="25"/>
      <c r="I110" s="25"/>
      <c r="J110" s="25"/>
      <c r="K110" s="25"/>
    </row>
    <row r="111" spans="1:11" ht="15.75" customHeight="1" x14ac:dyDescent="0.3">
      <c r="A111" s="25"/>
      <c r="B111" s="730"/>
      <c r="C111" s="237">
        <v>99</v>
      </c>
      <c r="D111" s="238" t="s">
        <v>687</v>
      </c>
      <c r="E111" s="236"/>
      <c r="F111" s="25"/>
      <c r="G111" s="25"/>
      <c r="H111" s="25"/>
      <c r="I111" s="25"/>
      <c r="J111" s="25"/>
      <c r="K111" s="25"/>
    </row>
    <row r="112" spans="1:11" ht="15.75" customHeight="1" x14ac:dyDescent="0.3">
      <c r="A112" s="25"/>
      <c r="B112" s="731"/>
      <c r="C112" s="237">
        <v>100</v>
      </c>
      <c r="D112" s="238" t="s">
        <v>688</v>
      </c>
      <c r="E112" s="236"/>
      <c r="F112" s="25"/>
      <c r="G112" s="25"/>
      <c r="H112" s="25"/>
      <c r="I112" s="25"/>
      <c r="J112" s="25"/>
      <c r="K112" s="25"/>
    </row>
    <row r="113" spans="1:11" ht="15.75" customHeight="1" x14ac:dyDescent="0.3">
      <c r="A113" s="25"/>
      <c r="B113" s="729">
        <v>12</v>
      </c>
      <c r="C113" s="732" t="s">
        <v>689</v>
      </c>
      <c r="D113" s="733"/>
      <c r="E113" s="236"/>
      <c r="F113" s="25"/>
      <c r="G113" s="25"/>
      <c r="H113" s="25"/>
      <c r="I113" s="25"/>
      <c r="J113" s="25"/>
      <c r="K113" s="25"/>
    </row>
    <row r="114" spans="1:11" ht="15.75" customHeight="1" x14ac:dyDescent="0.3">
      <c r="A114" s="25"/>
      <c r="B114" s="730"/>
      <c r="C114" s="237">
        <v>101</v>
      </c>
      <c r="D114" s="238" t="s">
        <v>690</v>
      </c>
      <c r="E114" s="236"/>
      <c r="F114" s="25"/>
      <c r="G114" s="25"/>
      <c r="H114" s="25"/>
      <c r="I114" s="25"/>
      <c r="J114" s="25"/>
      <c r="K114" s="25"/>
    </row>
    <row r="115" spans="1:11" ht="15.75" customHeight="1" x14ac:dyDescent="0.3">
      <c r="A115" s="25"/>
      <c r="B115" s="730"/>
      <c r="C115" s="237">
        <v>102</v>
      </c>
      <c r="D115" s="238" t="s">
        <v>691</v>
      </c>
      <c r="E115" s="236"/>
      <c r="F115" s="25"/>
      <c r="G115" s="25"/>
      <c r="H115" s="25"/>
      <c r="I115" s="25"/>
      <c r="J115" s="25"/>
      <c r="K115" s="25"/>
    </row>
    <row r="116" spans="1:11" ht="15.75" customHeight="1" x14ac:dyDescent="0.3">
      <c r="A116" s="25"/>
      <c r="B116" s="730"/>
      <c r="C116" s="237">
        <v>103</v>
      </c>
      <c r="D116" s="238" t="s">
        <v>692</v>
      </c>
      <c r="E116" s="236"/>
      <c r="F116" s="25"/>
      <c r="G116" s="25"/>
      <c r="H116" s="25"/>
      <c r="I116" s="25"/>
      <c r="J116" s="25"/>
      <c r="K116" s="25"/>
    </row>
    <row r="117" spans="1:11" ht="15.75" customHeight="1" x14ac:dyDescent="0.3">
      <c r="A117" s="25"/>
      <c r="B117" s="730"/>
      <c r="C117" s="237">
        <v>104</v>
      </c>
      <c r="D117" s="238" t="s">
        <v>693</v>
      </c>
      <c r="E117" s="236"/>
      <c r="F117" s="25"/>
      <c r="G117" s="25"/>
      <c r="H117" s="25"/>
      <c r="I117" s="25"/>
      <c r="J117" s="25"/>
      <c r="K117" s="25"/>
    </row>
    <row r="118" spans="1:11" ht="15.75" customHeight="1" x14ac:dyDescent="0.3">
      <c r="A118" s="25"/>
      <c r="B118" s="730"/>
      <c r="C118" s="237">
        <v>105</v>
      </c>
      <c r="D118" s="238" t="s">
        <v>694</v>
      </c>
      <c r="E118" s="236"/>
      <c r="F118" s="25"/>
      <c r="G118" s="25"/>
      <c r="H118" s="25"/>
      <c r="I118" s="25"/>
      <c r="J118" s="25"/>
      <c r="K118" s="25"/>
    </row>
    <row r="119" spans="1:11" ht="15.75" customHeight="1" x14ac:dyDescent="0.3">
      <c r="A119" s="25"/>
      <c r="B119" s="730"/>
      <c r="C119" s="237">
        <v>106</v>
      </c>
      <c r="D119" s="238" t="s">
        <v>695</v>
      </c>
      <c r="E119" s="236"/>
      <c r="F119" s="25"/>
      <c r="G119" s="25"/>
      <c r="H119" s="25"/>
      <c r="I119" s="25"/>
      <c r="J119" s="25"/>
      <c r="K119" s="25"/>
    </row>
    <row r="120" spans="1:11" ht="15.75" customHeight="1" x14ac:dyDescent="0.3">
      <c r="A120" s="25"/>
      <c r="B120" s="730"/>
      <c r="C120" s="237">
        <v>107</v>
      </c>
      <c r="D120" s="238" t="s">
        <v>696</v>
      </c>
      <c r="E120" s="236"/>
      <c r="F120" s="25"/>
      <c r="G120" s="25"/>
      <c r="H120" s="25"/>
      <c r="I120" s="25"/>
      <c r="J120" s="25"/>
      <c r="K120" s="25"/>
    </row>
    <row r="121" spans="1:11" ht="15.75" customHeight="1" x14ac:dyDescent="0.3">
      <c r="A121" s="25"/>
      <c r="B121" s="730"/>
      <c r="C121" s="237">
        <v>108</v>
      </c>
      <c r="D121" s="238" t="s">
        <v>697</v>
      </c>
      <c r="E121" s="236"/>
      <c r="F121" s="25"/>
      <c r="G121" s="25"/>
      <c r="H121" s="25"/>
      <c r="I121" s="25"/>
      <c r="J121" s="25"/>
      <c r="K121" s="25"/>
    </row>
    <row r="122" spans="1:11" ht="15.75" customHeight="1" x14ac:dyDescent="0.3">
      <c r="A122" s="25"/>
      <c r="B122" s="730"/>
      <c r="C122" s="237">
        <v>109</v>
      </c>
      <c r="D122" s="238" t="s">
        <v>698</v>
      </c>
      <c r="E122" s="236"/>
      <c r="F122" s="25"/>
      <c r="G122" s="25"/>
      <c r="H122" s="25"/>
      <c r="I122" s="25"/>
      <c r="J122" s="25"/>
      <c r="K122" s="25"/>
    </row>
    <row r="123" spans="1:11" ht="15.75" customHeight="1" x14ac:dyDescent="0.3">
      <c r="A123" s="25"/>
      <c r="B123" s="730"/>
      <c r="C123" s="237">
        <v>110</v>
      </c>
      <c r="D123" s="238" t="s">
        <v>699</v>
      </c>
      <c r="E123" s="236"/>
      <c r="F123" s="25"/>
      <c r="G123" s="25"/>
      <c r="H123" s="25"/>
      <c r="I123" s="25"/>
      <c r="J123" s="25"/>
      <c r="K123" s="25"/>
    </row>
    <row r="124" spans="1:11" ht="15.75" customHeight="1" x14ac:dyDescent="0.3">
      <c r="A124" s="25"/>
      <c r="B124" s="731"/>
      <c r="C124" s="237">
        <v>111</v>
      </c>
      <c r="D124" s="238" t="s">
        <v>700</v>
      </c>
      <c r="E124" s="236"/>
      <c r="F124" s="25"/>
      <c r="G124" s="25"/>
      <c r="H124" s="25"/>
      <c r="I124" s="25"/>
      <c r="J124" s="25"/>
      <c r="K124" s="25"/>
    </row>
    <row r="125" spans="1:11" ht="15.75" customHeight="1" x14ac:dyDescent="0.3">
      <c r="A125" s="25"/>
      <c r="B125" s="729">
        <v>13</v>
      </c>
      <c r="C125" s="732" t="s">
        <v>701</v>
      </c>
      <c r="D125" s="733"/>
      <c r="E125" s="236"/>
      <c r="F125" s="25"/>
      <c r="G125" s="25"/>
      <c r="H125" s="25"/>
      <c r="I125" s="25"/>
      <c r="J125" s="25"/>
      <c r="K125" s="25"/>
    </row>
    <row r="126" spans="1:11" ht="15.75" customHeight="1" x14ac:dyDescent="0.3">
      <c r="A126" s="25"/>
      <c r="B126" s="730"/>
      <c r="C126" s="237">
        <v>112</v>
      </c>
      <c r="D126" s="238" t="s">
        <v>702</v>
      </c>
      <c r="E126" s="236"/>
      <c r="F126" s="25"/>
      <c r="G126" s="25"/>
      <c r="H126" s="25"/>
      <c r="I126" s="25"/>
      <c r="J126" s="25"/>
      <c r="K126" s="25"/>
    </row>
    <row r="127" spans="1:11" ht="15.75" customHeight="1" x14ac:dyDescent="0.3">
      <c r="A127" s="25"/>
      <c r="B127" s="730"/>
      <c r="C127" s="237">
        <v>113</v>
      </c>
      <c r="D127" s="238" t="s">
        <v>703</v>
      </c>
      <c r="E127" s="236"/>
      <c r="F127" s="25"/>
      <c r="G127" s="25"/>
      <c r="H127" s="25"/>
      <c r="I127" s="25"/>
      <c r="J127" s="25"/>
      <c r="K127" s="25"/>
    </row>
    <row r="128" spans="1:11" ht="15.75" customHeight="1" x14ac:dyDescent="0.3">
      <c r="A128" s="25"/>
      <c r="B128" s="730"/>
      <c r="C128" s="237">
        <v>114</v>
      </c>
      <c r="D128" s="238" t="s">
        <v>704</v>
      </c>
      <c r="E128" s="236"/>
      <c r="F128" s="25"/>
      <c r="G128" s="25"/>
      <c r="H128" s="25"/>
      <c r="I128" s="25"/>
      <c r="J128" s="25"/>
      <c r="K128" s="25"/>
    </row>
    <row r="129" spans="1:11" ht="15.75" customHeight="1" x14ac:dyDescent="0.3">
      <c r="A129" s="25"/>
      <c r="B129" s="730"/>
      <c r="C129" s="237">
        <v>115</v>
      </c>
      <c r="D129" s="238" t="s">
        <v>705</v>
      </c>
      <c r="E129" s="236"/>
      <c r="F129" s="25"/>
      <c r="G129" s="25"/>
      <c r="H129" s="25"/>
      <c r="I129" s="25"/>
      <c r="J129" s="25"/>
      <c r="K129" s="25"/>
    </row>
    <row r="130" spans="1:11" ht="15.75" customHeight="1" x14ac:dyDescent="0.3">
      <c r="A130" s="25"/>
      <c r="B130" s="731"/>
      <c r="C130" s="237">
        <v>116</v>
      </c>
      <c r="D130" s="238" t="s">
        <v>706</v>
      </c>
      <c r="E130" s="236"/>
      <c r="F130" s="25"/>
      <c r="G130" s="25"/>
      <c r="H130" s="25"/>
      <c r="I130" s="25"/>
      <c r="J130" s="25"/>
      <c r="K130" s="25"/>
    </row>
    <row r="131" spans="1:11" ht="15.75" customHeight="1" x14ac:dyDescent="0.3">
      <c r="A131" s="25"/>
      <c r="B131" s="729">
        <v>14</v>
      </c>
      <c r="C131" s="732" t="s">
        <v>707</v>
      </c>
      <c r="D131" s="733"/>
      <c r="E131" s="236"/>
      <c r="F131" s="25"/>
      <c r="G131" s="25"/>
      <c r="H131" s="25"/>
      <c r="I131" s="25"/>
      <c r="J131" s="25"/>
      <c r="K131" s="25"/>
    </row>
    <row r="132" spans="1:11" ht="15.75" customHeight="1" x14ac:dyDescent="0.3">
      <c r="A132" s="25"/>
      <c r="B132" s="730"/>
      <c r="C132" s="237">
        <v>117</v>
      </c>
      <c r="D132" s="238" t="s">
        <v>708</v>
      </c>
      <c r="E132" s="236"/>
      <c r="F132" s="25"/>
      <c r="G132" s="25"/>
      <c r="H132" s="25"/>
      <c r="I132" s="25"/>
      <c r="J132" s="25"/>
      <c r="K132" s="25"/>
    </row>
    <row r="133" spans="1:11" ht="15.75" customHeight="1" x14ac:dyDescent="0.3">
      <c r="A133" s="25"/>
      <c r="B133" s="730"/>
      <c r="C133" s="237">
        <v>118</v>
      </c>
      <c r="D133" s="238" t="s">
        <v>709</v>
      </c>
      <c r="E133" s="236"/>
      <c r="F133" s="25"/>
      <c r="G133" s="25"/>
      <c r="H133" s="25"/>
      <c r="I133" s="25"/>
      <c r="J133" s="25"/>
      <c r="K133" s="25"/>
    </row>
    <row r="134" spans="1:11" ht="15.75" customHeight="1" x14ac:dyDescent="0.3">
      <c r="A134" s="25"/>
      <c r="B134" s="730"/>
      <c r="C134" s="237">
        <v>119</v>
      </c>
      <c r="D134" s="238" t="s">
        <v>710</v>
      </c>
      <c r="E134" s="236"/>
      <c r="F134" s="25"/>
      <c r="G134" s="25"/>
      <c r="H134" s="25"/>
      <c r="I134" s="25"/>
      <c r="J134" s="25"/>
      <c r="K134" s="25"/>
    </row>
    <row r="135" spans="1:11" ht="15.75" customHeight="1" x14ac:dyDescent="0.3">
      <c r="A135" s="25"/>
      <c r="B135" s="730"/>
      <c r="C135" s="237">
        <v>120</v>
      </c>
      <c r="D135" s="238" t="s">
        <v>711</v>
      </c>
      <c r="E135" s="236"/>
      <c r="F135" s="25"/>
      <c r="G135" s="25"/>
      <c r="H135" s="25"/>
      <c r="I135" s="25"/>
      <c r="J135" s="25"/>
      <c r="K135" s="25"/>
    </row>
    <row r="136" spans="1:11" ht="15.75" customHeight="1" x14ac:dyDescent="0.3">
      <c r="A136" s="25"/>
      <c r="B136" s="730"/>
      <c r="C136" s="237">
        <v>121</v>
      </c>
      <c r="D136" s="238" t="s">
        <v>712</v>
      </c>
      <c r="E136" s="236"/>
      <c r="F136" s="25"/>
      <c r="G136" s="25"/>
      <c r="H136" s="25"/>
      <c r="I136" s="25"/>
      <c r="J136" s="25"/>
      <c r="K136" s="25"/>
    </row>
    <row r="137" spans="1:11" ht="15.75" customHeight="1" x14ac:dyDescent="0.3">
      <c r="A137" s="25"/>
      <c r="B137" s="730"/>
      <c r="C137" s="237">
        <v>122</v>
      </c>
      <c r="D137" s="238" t="s">
        <v>713</v>
      </c>
      <c r="E137" s="236"/>
      <c r="F137" s="25"/>
      <c r="G137" s="25"/>
      <c r="H137" s="25"/>
      <c r="I137" s="25"/>
      <c r="J137" s="25"/>
      <c r="K137" s="25"/>
    </row>
    <row r="138" spans="1:11" ht="15.75" customHeight="1" x14ac:dyDescent="0.3">
      <c r="A138" s="25"/>
      <c r="B138" s="730"/>
      <c r="C138" s="237">
        <v>123</v>
      </c>
      <c r="D138" s="238" t="s">
        <v>714</v>
      </c>
      <c r="E138" s="236"/>
      <c r="F138" s="25"/>
      <c r="G138" s="25"/>
      <c r="H138" s="25"/>
      <c r="I138" s="25"/>
      <c r="J138" s="25"/>
      <c r="K138" s="25"/>
    </row>
    <row r="139" spans="1:11" ht="15.75" customHeight="1" x14ac:dyDescent="0.3">
      <c r="A139" s="25"/>
      <c r="B139" s="730"/>
      <c r="C139" s="237">
        <v>124</v>
      </c>
      <c r="D139" s="238" t="s">
        <v>715</v>
      </c>
      <c r="E139" s="236"/>
      <c r="F139" s="25"/>
      <c r="G139" s="25"/>
      <c r="H139" s="25"/>
      <c r="I139" s="25"/>
      <c r="J139" s="25"/>
      <c r="K139" s="25"/>
    </row>
    <row r="140" spans="1:11" ht="15.75" customHeight="1" x14ac:dyDescent="0.3">
      <c r="A140" s="25"/>
      <c r="B140" s="730"/>
      <c r="C140" s="237">
        <v>125</v>
      </c>
      <c r="D140" s="238" t="s">
        <v>716</v>
      </c>
      <c r="E140" s="236"/>
      <c r="F140" s="25"/>
      <c r="G140" s="25"/>
      <c r="H140" s="25"/>
      <c r="I140" s="25"/>
      <c r="J140" s="25"/>
      <c r="K140" s="25"/>
    </row>
    <row r="141" spans="1:11" ht="15.75" customHeight="1" x14ac:dyDescent="0.3">
      <c r="A141" s="25"/>
      <c r="B141" s="731"/>
      <c r="C141" s="237">
        <v>126</v>
      </c>
      <c r="D141" s="238" t="s">
        <v>717</v>
      </c>
      <c r="E141" s="236"/>
      <c r="F141" s="25"/>
      <c r="G141" s="25"/>
      <c r="H141" s="25"/>
      <c r="I141" s="25"/>
      <c r="J141" s="25"/>
      <c r="K141" s="25"/>
    </row>
    <row r="142" spans="1:11" ht="15.75" customHeight="1" x14ac:dyDescent="0.3">
      <c r="A142" s="25"/>
      <c r="B142" s="729">
        <v>15</v>
      </c>
      <c r="C142" s="732" t="s">
        <v>718</v>
      </c>
      <c r="D142" s="733"/>
      <c r="E142" s="236"/>
      <c r="F142" s="25"/>
      <c r="G142" s="25"/>
      <c r="H142" s="25"/>
      <c r="I142" s="25"/>
      <c r="J142" s="25"/>
      <c r="K142" s="25"/>
    </row>
    <row r="143" spans="1:11" ht="15.75" customHeight="1" x14ac:dyDescent="0.3">
      <c r="A143" s="25"/>
      <c r="B143" s="730"/>
      <c r="C143" s="237">
        <v>127</v>
      </c>
      <c r="D143" s="238" t="s">
        <v>719</v>
      </c>
      <c r="E143" s="236"/>
      <c r="F143" s="25"/>
      <c r="G143" s="25"/>
      <c r="H143" s="25"/>
      <c r="I143" s="25"/>
      <c r="J143" s="25"/>
      <c r="K143" s="25"/>
    </row>
    <row r="144" spans="1:11" ht="15.75" customHeight="1" x14ac:dyDescent="0.3">
      <c r="A144" s="25"/>
      <c r="B144" s="730"/>
      <c r="C144" s="237">
        <v>128</v>
      </c>
      <c r="D144" s="238" t="s">
        <v>720</v>
      </c>
      <c r="E144" s="236"/>
      <c r="F144" s="25"/>
      <c r="G144" s="25"/>
      <c r="H144" s="25"/>
      <c r="I144" s="25"/>
      <c r="J144" s="25"/>
      <c r="K144" s="25"/>
    </row>
    <row r="145" spans="1:11" ht="15.75" customHeight="1" x14ac:dyDescent="0.3">
      <c r="A145" s="25"/>
      <c r="B145" s="730"/>
      <c r="C145" s="237">
        <v>129</v>
      </c>
      <c r="D145" s="238" t="s">
        <v>721</v>
      </c>
      <c r="E145" s="236"/>
      <c r="F145" s="25"/>
      <c r="G145" s="25"/>
      <c r="H145" s="25"/>
      <c r="I145" s="25"/>
      <c r="J145" s="25"/>
      <c r="K145" s="25"/>
    </row>
    <row r="146" spans="1:11" ht="15.75" customHeight="1" x14ac:dyDescent="0.3">
      <c r="A146" s="25"/>
      <c r="B146" s="730"/>
      <c r="C146" s="237">
        <v>130</v>
      </c>
      <c r="D146" s="238" t="s">
        <v>722</v>
      </c>
      <c r="E146" s="236"/>
      <c r="F146" s="25"/>
      <c r="G146" s="25"/>
      <c r="H146" s="25"/>
      <c r="I146" s="25"/>
      <c r="J146" s="25"/>
      <c r="K146" s="25"/>
    </row>
    <row r="147" spans="1:11" ht="15.75" customHeight="1" x14ac:dyDescent="0.3">
      <c r="A147" s="25"/>
      <c r="B147" s="730"/>
      <c r="C147" s="237">
        <v>131</v>
      </c>
      <c r="D147" s="238" t="s">
        <v>723</v>
      </c>
      <c r="E147" s="236"/>
      <c r="F147" s="25"/>
      <c r="G147" s="25"/>
      <c r="H147" s="25"/>
      <c r="I147" s="25"/>
      <c r="J147" s="25"/>
      <c r="K147" s="25"/>
    </row>
    <row r="148" spans="1:11" ht="15.75" customHeight="1" x14ac:dyDescent="0.3">
      <c r="A148" s="25"/>
      <c r="B148" s="730"/>
      <c r="C148" s="237">
        <v>132</v>
      </c>
      <c r="D148" s="238" t="s">
        <v>724</v>
      </c>
      <c r="E148" s="236"/>
      <c r="F148" s="25"/>
      <c r="G148" s="25"/>
      <c r="H148" s="25"/>
      <c r="I148" s="25"/>
      <c r="J148" s="25"/>
      <c r="K148" s="25"/>
    </row>
    <row r="149" spans="1:11" ht="15.75" customHeight="1" x14ac:dyDescent="0.3">
      <c r="A149" s="25"/>
      <c r="B149" s="730"/>
      <c r="C149" s="237">
        <v>133</v>
      </c>
      <c r="D149" s="238" t="s">
        <v>725</v>
      </c>
      <c r="E149" s="236"/>
      <c r="F149" s="25"/>
      <c r="G149" s="25"/>
      <c r="H149" s="25"/>
      <c r="I149" s="25"/>
      <c r="J149" s="25"/>
      <c r="K149" s="25"/>
    </row>
    <row r="150" spans="1:11" ht="15.75" customHeight="1" x14ac:dyDescent="0.3">
      <c r="A150" s="25"/>
      <c r="B150" s="730"/>
      <c r="C150" s="237">
        <v>134</v>
      </c>
      <c r="D150" s="238" t="s">
        <v>726</v>
      </c>
      <c r="E150" s="236"/>
      <c r="F150" s="25"/>
      <c r="G150" s="25"/>
      <c r="H150" s="25"/>
      <c r="I150" s="25"/>
      <c r="J150" s="25"/>
      <c r="K150" s="25"/>
    </row>
    <row r="151" spans="1:11" ht="15.75" customHeight="1" x14ac:dyDescent="0.3">
      <c r="A151" s="25"/>
      <c r="B151" s="730"/>
      <c r="C151" s="237">
        <v>135</v>
      </c>
      <c r="D151" s="238" t="s">
        <v>727</v>
      </c>
      <c r="E151" s="236"/>
      <c r="F151" s="25"/>
      <c r="G151" s="25"/>
      <c r="H151" s="25"/>
      <c r="I151" s="25"/>
      <c r="J151" s="25"/>
      <c r="K151" s="25"/>
    </row>
    <row r="152" spans="1:11" ht="15.75" customHeight="1" x14ac:dyDescent="0.3">
      <c r="A152" s="25"/>
      <c r="B152" s="730"/>
      <c r="C152" s="237">
        <v>136</v>
      </c>
      <c r="D152" s="238" t="s">
        <v>728</v>
      </c>
      <c r="E152" s="236"/>
      <c r="F152" s="25"/>
      <c r="G152" s="25"/>
      <c r="H152" s="25"/>
      <c r="I152" s="25"/>
      <c r="J152" s="25"/>
      <c r="K152" s="25"/>
    </row>
    <row r="153" spans="1:11" ht="15.75" customHeight="1" x14ac:dyDescent="0.3">
      <c r="A153" s="25"/>
      <c r="B153" s="730"/>
      <c r="C153" s="237">
        <v>137</v>
      </c>
      <c r="D153" s="238" t="s">
        <v>729</v>
      </c>
      <c r="E153" s="236"/>
      <c r="F153" s="25"/>
      <c r="G153" s="25"/>
      <c r="H153" s="25"/>
      <c r="I153" s="25"/>
      <c r="J153" s="25"/>
      <c r="K153" s="25"/>
    </row>
    <row r="154" spans="1:11" ht="15.75" customHeight="1" x14ac:dyDescent="0.3">
      <c r="A154" s="25"/>
      <c r="B154" s="731"/>
      <c r="C154" s="237">
        <v>138</v>
      </c>
      <c r="D154" s="238" t="s">
        <v>730</v>
      </c>
      <c r="E154" s="236"/>
      <c r="F154" s="25"/>
      <c r="G154" s="25"/>
      <c r="H154" s="25"/>
      <c r="I154" s="25"/>
      <c r="J154" s="25"/>
      <c r="K154" s="25"/>
    </row>
    <row r="155" spans="1:11" ht="15.75" customHeight="1" x14ac:dyDescent="0.3">
      <c r="A155" s="25"/>
      <c r="B155" s="729">
        <v>16</v>
      </c>
      <c r="C155" s="732" t="s">
        <v>731</v>
      </c>
      <c r="D155" s="733"/>
      <c r="E155" s="236"/>
      <c r="F155" s="25"/>
      <c r="G155" s="25"/>
      <c r="H155" s="25"/>
      <c r="I155" s="25"/>
      <c r="J155" s="25"/>
      <c r="K155" s="25"/>
    </row>
    <row r="156" spans="1:11" ht="15.75" customHeight="1" x14ac:dyDescent="0.3">
      <c r="A156" s="25"/>
      <c r="B156" s="730"/>
      <c r="C156" s="237">
        <v>139</v>
      </c>
      <c r="D156" s="238" t="s">
        <v>732</v>
      </c>
      <c r="E156" s="236"/>
      <c r="F156" s="25"/>
      <c r="G156" s="25"/>
      <c r="H156" s="25"/>
      <c r="I156" s="25"/>
      <c r="J156" s="25"/>
      <c r="K156" s="25"/>
    </row>
    <row r="157" spans="1:11" ht="15.75" customHeight="1" x14ac:dyDescent="0.3">
      <c r="A157" s="25"/>
      <c r="B157" s="730"/>
      <c r="C157" s="237">
        <v>140</v>
      </c>
      <c r="D157" s="238" t="s">
        <v>733</v>
      </c>
      <c r="E157" s="236"/>
      <c r="F157" s="25"/>
      <c r="G157" s="25"/>
      <c r="H157" s="25"/>
      <c r="I157" s="25"/>
      <c r="J157" s="25"/>
      <c r="K157" s="25"/>
    </row>
    <row r="158" spans="1:11" ht="15.75" customHeight="1" x14ac:dyDescent="0.3">
      <c r="A158" s="25"/>
      <c r="B158" s="730"/>
      <c r="C158" s="237">
        <v>141</v>
      </c>
      <c r="D158" s="238" t="s">
        <v>734</v>
      </c>
      <c r="E158" s="236"/>
      <c r="F158" s="25"/>
      <c r="G158" s="25"/>
      <c r="H158" s="25"/>
      <c r="I158" s="25"/>
      <c r="J158" s="25"/>
      <c r="K158" s="25"/>
    </row>
    <row r="159" spans="1:11" ht="15.75" customHeight="1" x14ac:dyDescent="0.3">
      <c r="A159" s="25"/>
      <c r="B159" s="730"/>
      <c r="C159" s="237">
        <v>142</v>
      </c>
      <c r="D159" s="238" t="s">
        <v>735</v>
      </c>
      <c r="E159" s="236"/>
      <c r="F159" s="25"/>
      <c r="G159" s="25"/>
      <c r="H159" s="25"/>
      <c r="I159" s="25"/>
      <c r="J159" s="25"/>
      <c r="K159" s="25"/>
    </row>
    <row r="160" spans="1:11" ht="15.75" customHeight="1" x14ac:dyDescent="0.3">
      <c r="A160" s="25"/>
      <c r="B160" s="730"/>
      <c r="C160" s="239">
        <v>143</v>
      </c>
      <c r="D160" s="240" t="s">
        <v>736</v>
      </c>
      <c r="E160" s="236"/>
      <c r="F160" s="25"/>
      <c r="G160" s="25"/>
      <c r="H160" s="25"/>
      <c r="I160" s="25"/>
      <c r="J160" s="25"/>
      <c r="K160" s="25"/>
    </row>
    <row r="161" spans="1:11" ht="15.75" customHeight="1" x14ac:dyDescent="0.3">
      <c r="A161" s="25"/>
      <c r="B161" s="730"/>
      <c r="C161" s="239">
        <v>144</v>
      </c>
      <c r="D161" s="240" t="s">
        <v>737</v>
      </c>
      <c r="E161" s="236"/>
      <c r="F161" s="25"/>
      <c r="G161" s="25"/>
      <c r="H161" s="25"/>
      <c r="I161" s="25"/>
      <c r="J161" s="25"/>
      <c r="K161" s="25"/>
    </row>
    <row r="162" spans="1:11" ht="15.75" customHeight="1" x14ac:dyDescent="0.3">
      <c r="A162" s="25"/>
      <c r="B162" s="730"/>
      <c r="C162" s="239">
        <v>145</v>
      </c>
      <c r="D162" s="240" t="s">
        <v>738</v>
      </c>
      <c r="E162" s="236"/>
      <c r="F162" s="25"/>
      <c r="G162" s="25"/>
      <c r="H162" s="25"/>
      <c r="I162" s="25"/>
      <c r="J162" s="25"/>
      <c r="K162" s="25"/>
    </row>
    <row r="163" spans="1:11" ht="15.75" customHeight="1" x14ac:dyDescent="0.3">
      <c r="A163" s="25"/>
      <c r="B163" s="730"/>
      <c r="C163" s="237">
        <v>146</v>
      </c>
      <c r="D163" s="238" t="s">
        <v>739</v>
      </c>
      <c r="E163" s="236"/>
      <c r="F163" s="25"/>
      <c r="G163" s="25"/>
      <c r="H163" s="25"/>
      <c r="I163" s="25"/>
      <c r="J163" s="25"/>
      <c r="K163" s="25"/>
    </row>
    <row r="164" spans="1:11" ht="15.75" customHeight="1" x14ac:dyDescent="0.3">
      <c r="A164" s="25"/>
      <c r="B164" s="730"/>
      <c r="C164" s="237">
        <v>147</v>
      </c>
      <c r="D164" s="238" t="s">
        <v>740</v>
      </c>
      <c r="E164" s="236"/>
      <c r="F164" s="25"/>
      <c r="G164" s="25"/>
      <c r="H164" s="25"/>
      <c r="I164" s="25"/>
      <c r="J164" s="25"/>
      <c r="K164" s="25"/>
    </row>
    <row r="165" spans="1:11" ht="15.75" customHeight="1" x14ac:dyDescent="0.3">
      <c r="A165" s="25"/>
      <c r="B165" s="730"/>
      <c r="C165" s="239">
        <v>148</v>
      </c>
      <c r="D165" s="240" t="s">
        <v>741</v>
      </c>
      <c r="E165" s="236"/>
      <c r="F165" s="25"/>
      <c r="G165" s="25"/>
      <c r="H165" s="25"/>
      <c r="I165" s="25"/>
      <c r="J165" s="25"/>
      <c r="K165" s="25"/>
    </row>
    <row r="166" spans="1:11" ht="15.75" customHeight="1" x14ac:dyDescent="0.3">
      <c r="A166" s="25"/>
      <c r="B166" s="730"/>
      <c r="C166" s="237">
        <v>149</v>
      </c>
      <c r="D166" s="238" t="s">
        <v>742</v>
      </c>
      <c r="E166" s="236"/>
      <c r="F166" s="25"/>
      <c r="G166" s="25"/>
      <c r="H166" s="25"/>
      <c r="I166" s="25"/>
      <c r="J166" s="25"/>
      <c r="K166" s="25"/>
    </row>
    <row r="167" spans="1:11" ht="15.75" customHeight="1" x14ac:dyDescent="0.3">
      <c r="A167" s="25"/>
      <c r="B167" s="731"/>
      <c r="C167" s="237">
        <v>150</v>
      </c>
      <c r="D167" s="238" t="s">
        <v>743</v>
      </c>
      <c r="E167" s="236"/>
      <c r="F167" s="25"/>
      <c r="G167" s="25"/>
      <c r="H167" s="25"/>
      <c r="I167" s="25"/>
      <c r="J167" s="25"/>
      <c r="K167" s="25"/>
    </row>
    <row r="168" spans="1:11" ht="15.75" customHeight="1" x14ac:dyDescent="0.3">
      <c r="A168" s="25"/>
      <c r="B168" s="729">
        <v>17</v>
      </c>
      <c r="C168" s="732" t="s">
        <v>744</v>
      </c>
      <c r="D168" s="733"/>
      <c r="E168" s="236"/>
      <c r="F168" s="25"/>
      <c r="G168" s="25"/>
      <c r="H168" s="25"/>
      <c r="I168" s="25"/>
      <c r="J168" s="25"/>
      <c r="K168" s="25"/>
    </row>
    <row r="169" spans="1:11" ht="15.75" customHeight="1" x14ac:dyDescent="0.3">
      <c r="A169" s="25"/>
      <c r="B169" s="730"/>
      <c r="C169" s="237">
        <v>151</v>
      </c>
      <c r="D169" s="238" t="s">
        <v>745</v>
      </c>
      <c r="E169" s="236"/>
      <c r="F169" s="25"/>
      <c r="G169" s="25"/>
      <c r="H169" s="25"/>
      <c r="I169" s="25"/>
      <c r="J169" s="25"/>
      <c r="K169" s="25"/>
    </row>
    <row r="170" spans="1:11" ht="15.75" customHeight="1" x14ac:dyDescent="0.3">
      <c r="A170" s="25"/>
      <c r="B170" s="730"/>
      <c r="C170" s="237">
        <v>152</v>
      </c>
      <c r="D170" s="238" t="s">
        <v>746</v>
      </c>
      <c r="E170" s="236"/>
      <c r="F170" s="25"/>
      <c r="G170" s="25"/>
      <c r="H170" s="25"/>
      <c r="I170" s="25"/>
      <c r="J170" s="25"/>
      <c r="K170" s="25"/>
    </row>
    <row r="171" spans="1:11" ht="15.75" customHeight="1" x14ac:dyDescent="0.3">
      <c r="A171" s="25"/>
      <c r="B171" s="730"/>
      <c r="C171" s="237">
        <v>153</v>
      </c>
      <c r="D171" s="238" t="s">
        <v>747</v>
      </c>
      <c r="E171" s="236"/>
      <c r="F171" s="25"/>
      <c r="G171" s="25"/>
      <c r="H171" s="25"/>
      <c r="I171" s="25"/>
      <c r="J171" s="25"/>
      <c r="K171" s="25"/>
    </row>
    <row r="172" spans="1:11" ht="15.75" customHeight="1" x14ac:dyDescent="0.3">
      <c r="A172" s="25"/>
      <c r="B172" s="730"/>
      <c r="C172" s="237">
        <v>154</v>
      </c>
      <c r="D172" s="238" t="s">
        <v>748</v>
      </c>
      <c r="E172" s="236"/>
      <c r="F172" s="25"/>
      <c r="G172" s="25"/>
      <c r="H172" s="25"/>
      <c r="I172" s="25"/>
      <c r="J172" s="25"/>
      <c r="K172" s="25"/>
    </row>
    <row r="173" spans="1:11" ht="15.75" customHeight="1" x14ac:dyDescent="0.3">
      <c r="A173" s="25"/>
      <c r="B173" s="730"/>
      <c r="C173" s="237">
        <v>155</v>
      </c>
      <c r="D173" s="238" t="s">
        <v>749</v>
      </c>
      <c r="E173" s="236"/>
      <c r="F173" s="25"/>
      <c r="G173" s="25"/>
      <c r="H173" s="25"/>
      <c r="I173" s="25"/>
      <c r="J173" s="25"/>
      <c r="K173" s="25"/>
    </row>
    <row r="174" spans="1:11" ht="15.75" customHeight="1" x14ac:dyDescent="0.3">
      <c r="A174" s="25"/>
      <c r="B174" s="730"/>
      <c r="C174" s="237">
        <v>156</v>
      </c>
      <c r="D174" s="238" t="s">
        <v>750</v>
      </c>
      <c r="E174" s="236"/>
      <c r="F174" s="25"/>
      <c r="G174" s="25"/>
      <c r="H174" s="25"/>
      <c r="I174" s="25"/>
      <c r="J174" s="25"/>
      <c r="K174" s="25"/>
    </row>
    <row r="175" spans="1:11" ht="15.75" customHeight="1" x14ac:dyDescent="0.3">
      <c r="A175" s="25"/>
      <c r="B175" s="730"/>
      <c r="C175" s="237">
        <v>157</v>
      </c>
      <c r="D175" s="238" t="s">
        <v>751</v>
      </c>
      <c r="E175" s="236"/>
      <c r="F175" s="25"/>
      <c r="G175" s="25"/>
      <c r="H175" s="25"/>
      <c r="I175" s="25"/>
      <c r="J175" s="25"/>
      <c r="K175" s="25"/>
    </row>
    <row r="176" spans="1:11" ht="15.75" customHeight="1" x14ac:dyDescent="0.3">
      <c r="A176" s="25"/>
      <c r="B176" s="730"/>
      <c r="C176" s="237">
        <v>158</v>
      </c>
      <c r="D176" s="238" t="s">
        <v>752</v>
      </c>
      <c r="E176" s="236"/>
      <c r="F176" s="25"/>
      <c r="G176" s="25"/>
      <c r="H176" s="25"/>
      <c r="I176" s="25"/>
      <c r="J176" s="25"/>
      <c r="K176" s="25"/>
    </row>
    <row r="177" spans="1:11" ht="15.75" customHeight="1" x14ac:dyDescent="0.3">
      <c r="A177" s="25"/>
      <c r="B177" s="730"/>
      <c r="C177" s="237">
        <v>159</v>
      </c>
      <c r="D177" s="238" t="s">
        <v>753</v>
      </c>
      <c r="E177" s="236"/>
      <c r="F177" s="25"/>
      <c r="G177" s="25"/>
      <c r="H177" s="25"/>
      <c r="I177" s="25"/>
      <c r="J177" s="25"/>
      <c r="K177" s="25"/>
    </row>
    <row r="178" spans="1:11" ht="15.75" customHeight="1" x14ac:dyDescent="0.3">
      <c r="A178" s="25"/>
      <c r="B178" s="730"/>
      <c r="C178" s="237">
        <v>160</v>
      </c>
      <c r="D178" s="238" t="s">
        <v>754</v>
      </c>
      <c r="E178" s="236"/>
      <c r="F178" s="25"/>
      <c r="G178" s="25"/>
      <c r="H178" s="25"/>
      <c r="I178" s="25"/>
      <c r="J178" s="25"/>
      <c r="K178" s="25"/>
    </row>
    <row r="179" spans="1:11" ht="15.75" customHeight="1" x14ac:dyDescent="0.3">
      <c r="A179" s="25"/>
      <c r="B179" s="730"/>
      <c r="C179" s="237">
        <v>161</v>
      </c>
      <c r="D179" s="238" t="s">
        <v>755</v>
      </c>
      <c r="E179" s="236"/>
      <c r="F179" s="25"/>
      <c r="G179" s="25"/>
      <c r="H179" s="25"/>
      <c r="I179" s="25"/>
      <c r="J179" s="25"/>
      <c r="K179" s="25"/>
    </row>
    <row r="180" spans="1:11" ht="15.75" customHeight="1" x14ac:dyDescent="0.3">
      <c r="A180" s="25"/>
      <c r="B180" s="730"/>
      <c r="C180" s="237">
        <v>162</v>
      </c>
      <c r="D180" s="238" t="s">
        <v>756</v>
      </c>
      <c r="E180" s="236"/>
      <c r="F180" s="25"/>
      <c r="G180" s="25"/>
      <c r="H180" s="25"/>
      <c r="I180" s="25"/>
      <c r="J180" s="25"/>
      <c r="K180" s="25"/>
    </row>
    <row r="181" spans="1:11" ht="15.75" customHeight="1" x14ac:dyDescent="0.3">
      <c r="A181" s="25"/>
      <c r="B181" s="730"/>
      <c r="C181" s="237">
        <v>163</v>
      </c>
      <c r="D181" s="238" t="s">
        <v>757</v>
      </c>
      <c r="E181" s="236"/>
      <c r="F181" s="25"/>
      <c r="G181" s="25"/>
      <c r="H181" s="25"/>
      <c r="I181" s="25"/>
      <c r="J181" s="25"/>
      <c r="K181" s="25"/>
    </row>
    <row r="182" spans="1:11" ht="15.75" customHeight="1" x14ac:dyDescent="0.3">
      <c r="A182" s="25"/>
      <c r="B182" s="730"/>
      <c r="C182" s="237">
        <v>164</v>
      </c>
      <c r="D182" s="238" t="s">
        <v>758</v>
      </c>
      <c r="E182" s="236"/>
      <c r="F182" s="25"/>
      <c r="G182" s="25"/>
      <c r="H182" s="25"/>
      <c r="I182" s="25"/>
      <c r="J182" s="25"/>
      <c r="K182" s="25"/>
    </row>
    <row r="183" spans="1:11" ht="15.75" customHeight="1" x14ac:dyDescent="0.3">
      <c r="A183" s="25"/>
      <c r="B183" s="730"/>
      <c r="C183" s="237">
        <v>165</v>
      </c>
      <c r="D183" s="238" t="s">
        <v>759</v>
      </c>
      <c r="E183" s="236"/>
      <c r="F183" s="25"/>
      <c r="G183" s="25"/>
      <c r="H183" s="25"/>
      <c r="I183" s="25"/>
      <c r="J183" s="25"/>
      <c r="K183" s="25"/>
    </row>
    <row r="184" spans="1:11" ht="15.75" customHeight="1" x14ac:dyDescent="0.3">
      <c r="A184" s="25"/>
      <c r="B184" s="730"/>
      <c r="C184" s="237">
        <v>166</v>
      </c>
      <c r="D184" s="238" t="s">
        <v>760</v>
      </c>
      <c r="E184" s="236"/>
      <c r="F184" s="25"/>
      <c r="G184" s="25"/>
      <c r="H184" s="25"/>
      <c r="I184" s="25"/>
      <c r="J184" s="25"/>
      <c r="K184" s="25"/>
    </row>
    <row r="185" spans="1:11" ht="15.75" customHeight="1" x14ac:dyDescent="0.3">
      <c r="A185" s="25"/>
      <c r="B185" s="730"/>
      <c r="C185" s="237">
        <v>167</v>
      </c>
      <c r="D185" s="238" t="s">
        <v>761</v>
      </c>
      <c r="E185" s="236"/>
      <c r="F185" s="25"/>
      <c r="G185" s="25"/>
      <c r="H185" s="25"/>
      <c r="I185" s="25"/>
      <c r="J185" s="25"/>
      <c r="K185" s="25"/>
    </row>
    <row r="186" spans="1:11" ht="15.75" customHeight="1" x14ac:dyDescent="0.3">
      <c r="A186" s="25"/>
      <c r="B186" s="730"/>
      <c r="C186" s="237">
        <v>168</v>
      </c>
      <c r="D186" s="238" t="s">
        <v>762</v>
      </c>
      <c r="E186" s="236"/>
      <c r="F186" s="25"/>
      <c r="G186" s="25"/>
      <c r="H186" s="25"/>
      <c r="I186" s="25"/>
      <c r="J186" s="25"/>
      <c r="K186" s="25"/>
    </row>
    <row r="187" spans="1:11" ht="15.75" customHeight="1" x14ac:dyDescent="0.3">
      <c r="A187" s="25"/>
      <c r="B187" s="731"/>
      <c r="C187" s="237">
        <v>169</v>
      </c>
      <c r="D187" s="238" t="s">
        <v>763</v>
      </c>
      <c r="E187" s="236"/>
      <c r="F187" s="25"/>
      <c r="G187" s="25"/>
      <c r="H187" s="25"/>
      <c r="I187" s="25"/>
      <c r="J187" s="25"/>
      <c r="K187" s="25"/>
    </row>
    <row r="188" spans="1:11" ht="15.75" customHeight="1" x14ac:dyDescent="0.3">
      <c r="A188" s="25"/>
      <c r="B188" s="25"/>
      <c r="C188" s="234"/>
      <c r="D188" s="235"/>
      <c r="E188" s="236"/>
      <c r="F188" s="25"/>
      <c r="G188" s="25"/>
      <c r="H188" s="25"/>
      <c r="I188" s="25"/>
      <c r="J188" s="25"/>
      <c r="K188" s="25"/>
    </row>
    <row r="189" spans="1:11" ht="15.75" customHeight="1" x14ac:dyDescent="0.3">
      <c r="A189" s="25"/>
      <c r="B189" s="25"/>
      <c r="C189" s="234"/>
      <c r="D189" s="235"/>
      <c r="E189" s="236"/>
      <c r="F189" s="25"/>
      <c r="G189" s="25"/>
      <c r="H189" s="25"/>
      <c r="I189" s="25"/>
      <c r="J189" s="25"/>
      <c r="K189" s="25"/>
    </row>
    <row r="190" spans="1:11" ht="15.75" customHeight="1" x14ac:dyDescent="0.3">
      <c r="A190" s="25"/>
      <c r="B190" s="25"/>
      <c r="C190" s="234"/>
      <c r="D190" s="235"/>
      <c r="E190" s="236"/>
      <c r="F190" s="25"/>
      <c r="G190" s="25"/>
      <c r="H190" s="25"/>
      <c r="I190" s="25"/>
      <c r="J190" s="25"/>
      <c r="K190" s="25"/>
    </row>
    <row r="191" spans="1:11" ht="15.75" customHeight="1" x14ac:dyDescent="0.3">
      <c r="A191" s="25"/>
      <c r="B191" s="25"/>
      <c r="C191" s="234"/>
      <c r="D191" s="235"/>
      <c r="E191" s="236"/>
      <c r="F191" s="25"/>
      <c r="G191" s="25"/>
      <c r="H191" s="25"/>
      <c r="I191" s="25"/>
      <c r="J191" s="25"/>
      <c r="K191" s="25"/>
    </row>
    <row r="192" spans="1:11" ht="15.75" customHeight="1" x14ac:dyDescent="0.3">
      <c r="A192" s="25"/>
      <c r="B192" s="25"/>
      <c r="C192" s="234"/>
      <c r="D192" s="235"/>
      <c r="E192" s="236"/>
      <c r="F192" s="25"/>
      <c r="G192" s="25"/>
      <c r="H192" s="25"/>
      <c r="I192" s="25"/>
      <c r="J192" s="25"/>
      <c r="K192" s="25"/>
    </row>
    <row r="193" spans="1:11" ht="15.75" customHeight="1" x14ac:dyDescent="0.3">
      <c r="A193" s="25"/>
      <c r="B193" s="25"/>
      <c r="C193" s="234"/>
      <c r="D193" s="235"/>
      <c r="E193" s="236"/>
      <c r="F193" s="25"/>
      <c r="G193" s="25"/>
      <c r="H193" s="25"/>
      <c r="I193" s="25"/>
      <c r="J193" s="25"/>
      <c r="K193" s="25"/>
    </row>
    <row r="194" spans="1:11" ht="15.75" customHeight="1" x14ac:dyDescent="0.3">
      <c r="A194" s="25"/>
      <c r="B194" s="25"/>
      <c r="C194" s="234"/>
      <c r="D194" s="235"/>
      <c r="E194" s="236"/>
      <c r="F194" s="25"/>
      <c r="G194" s="25"/>
      <c r="H194" s="25"/>
      <c r="I194" s="25"/>
      <c r="J194" s="25"/>
      <c r="K194" s="25"/>
    </row>
    <row r="195" spans="1:11" ht="15.75" customHeight="1" x14ac:dyDescent="0.3">
      <c r="A195" s="25"/>
      <c r="B195" s="25"/>
      <c r="C195" s="234"/>
      <c r="D195" s="235"/>
      <c r="E195" s="236"/>
      <c r="F195" s="25"/>
      <c r="G195" s="25"/>
      <c r="H195" s="25"/>
      <c r="I195" s="25"/>
      <c r="J195" s="25"/>
      <c r="K195" s="25"/>
    </row>
    <row r="196" spans="1:11" ht="15.75" customHeight="1" x14ac:dyDescent="0.3">
      <c r="A196" s="25"/>
      <c r="B196" s="25"/>
      <c r="C196" s="234"/>
      <c r="D196" s="235"/>
      <c r="E196" s="236"/>
      <c r="F196" s="25"/>
      <c r="G196" s="25"/>
      <c r="H196" s="25"/>
      <c r="I196" s="25"/>
      <c r="J196" s="25"/>
      <c r="K196" s="25"/>
    </row>
    <row r="197" spans="1:11" ht="15.75" customHeight="1" x14ac:dyDescent="0.3">
      <c r="A197" s="25"/>
      <c r="B197" s="25"/>
      <c r="C197" s="234"/>
      <c r="D197" s="235"/>
      <c r="E197" s="236"/>
      <c r="F197" s="25"/>
      <c r="G197" s="25"/>
      <c r="H197" s="25"/>
      <c r="I197" s="25"/>
      <c r="J197" s="25"/>
      <c r="K197" s="25"/>
    </row>
    <row r="198" spans="1:11" ht="15.75" customHeight="1" x14ac:dyDescent="0.3">
      <c r="A198" s="25"/>
      <c r="B198" s="25"/>
      <c r="C198" s="234"/>
      <c r="D198" s="235"/>
      <c r="E198" s="236"/>
      <c r="F198" s="25"/>
      <c r="G198" s="25"/>
      <c r="H198" s="25"/>
      <c r="I198" s="25"/>
      <c r="J198" s="25"/>
      <c r="K198" s="25"/>
    </row>
    <row r="199" spans="1:11" ht="15.75" customHeight="1" x14ac:dyDescent="0.3">
      <c r="A199" s="25"/>
      <c r="B199" s="25"/>
      <c r="C199" s="234"/>
      <c r="D199" s="235"/>
      <c r="E199" s="236"/>
      <c r="F199" s="25"/>
      <c r="G199" s="25"/>
      <c r="H199" s="25"/>
      <c r="I199" s="25"/>
      <c r="J199" s="25"/>
      <c r="K199" s="25"/>
    </row>
    <row r="200" spans="1:11" ht="15.75" customHeight="1" x14ac:dyDescent="0.3">
      <c r="A200" s="25"/>
      <c r="B200" s="25"/>
      <c r="C200" s="234"/>
      <c r="D200" s="235"/>
      <c r="E200" s="236"/>
      <c r="F200" s="25"/>
      <c r="G200" s="25"/>
      <c r="H200" s="25"/>
      <c r="I200" s="25"/>
      <c r="J200" s="25"/>
      <c r="K200" s="25"/>
    </row>
    <row r="201" spans="1:11" ht="15.75" customHeight="1" x14ac:dyDescent="0.3">
      <c r="A201" s="25"/>
      <c r="B201" s="25"/>
      <c r="C201" s="234"/>
      <c r="D201" s="235"/>
      <c r="E201" s="236"/>
      <c r="F201" s="25"/>
      <c r="G201" s="25"/>
      <c r="H201" s="25"/>
      <c r="I201" s="25"/>
      <c r="J201" s="25"/>
      <c r="K201" s="25"/>
    </row>
    <row r="202" spans="1:11" ht="15.75" customHeight="1" x14ac:dyDescent="0.3">
      <c r="A202" s="25"/>
      <c r="B202" s="25"/>
      <c r="C202" s="234"/>
      <c r="D202" s="235"/>
      <c r="E202" s="236"/>
      <c r="F202" s="25"/>
      <c r="G202" s="25"/>
      <c r="H202" s="25"/>
      <c r="I202" s="25"/>
      <c r="J202" s="25"/>
      <c r="K202" s="25"/>
    </row>
    <row r="203" spans="1:11" ht="15.75" customHeight="1" x14ac:dyDescent="0.3">
      <c r="A203" s="25"/>
      <c r="B203" s="25"/>
      <c r="C203" s="234"/>
      <c r="D203" s="235"/>
      <c r="E203" s="236"/>
      <c r="F203" s="25"/>
      <c r="G203" s="25"/>
      <c r="H203" s="25"/>
      <c r="I203" s="25"/>
      <c r="J203" s="25"/>
      <c r="K203" s="25"/>
    </row>
    <row r="204" spans="1:11" ht="15.75" customHeight="1" x14ac:dyDescent="0.3">
      <c r="A204" s="25"/>
      <c r="B204" s="25"/>
      <c r="C204" s="234"/>
      <c r="D204" s="235"/>
      <c r="E204" s="236"/>
      <c r="F204" s="25"/>
      <c r="G204" s="25"/>
      <c r="H204" s="25"/>
      <c r="I204" s="25"/>
      <c r="J204" s="25"/>
      <c r="K204" s="25"/>
    </row>
    <row r="205" spans="1:11" ht="15.75" customHeight="1" x14ac:dyDescent="0.3">
      <c r="A205" s="25"/>
      <c r="B205" s="25"/>
      <c r="C205" s="234"/>
      <c r="D205" s="235"/>
      <c r="E205" s="236"/>
      <c r="F205" s="25"/>
      <c r="G205" s="25"/>
      <c r="H205" s="25"/>
      <c r="I205" s="25"/>
      <c r="J205" s="25"/>
      <c r="K205" s="25"/>
    </row>
    <row r="206" spans="1:11" ht="15.75" customHeight="1" x14ac:dyDescent="0.3">
      <c r="A206" s="25"/>
      <c r="B206" s="25"/>
      <c r="C206" s="234"/>
      <c r="D206" s="235"/>
      <c r="E206" s="236"/>
      <c r="F206" s="25"/>
      <c r="G206" s="25"/>
      <c r="H206" s="25"/>
      <c r="I206" s="25"/>
      <c r="J206" s="25"/>
      <c r="K206" s="25"/>
    </row>
    <row r="207" spans="1:11" ht="15.75" customHeight="1" x14ac:dyDescent="0.3">
      <c r="A207" s="25"/>
      <c r="B207" s="25"/>
      <c r="C207" s="234"/>
      <c r="D207" s="235"/>
      <c r="E207" s="236"/>
      <c r="F207" s="25"/>
      <c r="G207" s="25"/>
      <c r="H207" s="25"/>
      <c r="I207" s="25"/>
      <c r="J207" s="25"/>
      <c r="K207" s="25"/>
    </row>
    <row r="208" spans="1:11" ht="15.75" customHeight="1" x14ac:dyDescent="0.3">
      <c r="A208" s="25"/>
      <c r="B208" s="25"/>
      <c r="C208" s="234"/>
      <c r="D208" s="235"/>
      <c r="E208" s="236"/>
      <c r="F208" s="25"/>
      <c r="G208" s="25"/>
      <c r="H208" s="25"/>
      <c r="I208" s="25"/>
      <c r="J208" s="25"/>
      <c r="K208" s="25"/>
    </row>
    <row r="209" spans="1:11" ht="15.75" customHeight="1" x14ac:dyDescent="0.3">
      <c r="A209" s="25"/>
      <c r="B209" s="25"/>
      <c r="C209" s="234"/>
      <c r="D209" s="235"/>
      <c r="E209" s="236"/>
      <c r="F209" s="25"/>
      <c r="G209" s="25"/>
      <c r="H209" s="25"/>
      <c r="I209" s="25"/>
      <c r="J209" s="25"/>
      <c r="K209" s="25"/>
    </row>
    <row r="210" spans="1:11" ht="15.75" customHeight="1" x14ac:dyDescent="0.3">
      <c r="A210" s="25"/>
      <c r="B210" s="25"/>
      <c r="C210" s="234"/>
      <c r="D210" s="235"/>
      <c r="E210" s="236"/>
      <c r="F210" s="25"/>
      <c r="G210" s="25"/>
      <c r="H210" s="25"/>
      <c r="I210" s="25"/>
      <c r="J210" s="25"/>
      <c r="K210" s="25"/>
    </row>
    <row r="211" spans="1:11" ht="15.75" customHeight="1" x14ac:dyDescent="0.3">
      <c r="A211" s="25"/>
      <c r="B211" s="25"/>
      <c r="C211" s="234"/>
      <c r="D211" s="235"/>
      <c r="E211" s="236"/>
      <c r="F211" s="25"/>
      <c r="G211" s="25"/>
      <c r="H211" s="25"/>
      <c r="I211" s="25"/>
      <c r="J211" s="25"/>
      <c r="K211" s="25"/>
    </row>
    <row r="212" spans="1:11" ht="15.75" customHeight="1" x14ac:dyDescent="0.3">
      <c r="A212" s="25"/>
      <c r="B212" s="25"/>
      <c r="C212" s="234"/>
      <c r="D212" s="235"/>
      <c r="E212" s="236"/>
      <c r="F212" s="25"/>
      <c r="G212" s="25"/>
      <c r="H212" s="25"/>
      <c r="I212" s="25"/>
      <c r="J212" s="25"/>
      <c r="K212" s="25"/>
    </row>
    <row r="213" spans="1:11" ht="15.75" customHeight="1" x14ac:dyDescent="0.3">
      <c r="A213" s="25"/>
      <c r="B213" s="25"/>
      <c r="C213" s="234"/>
      <c r="D213" s="235"/>
      <c r="E213" s="236"/>
      <c r="F213" s="25"/>
      <c r="G213" s="25"/>
      <c r="H213" s="25"/>
      <c r="I213" s="25"/>
      <c r="J213" s="25"/>
      <c r="K213" s="25"/>
    </row>
    <row r="214" spans="1:11" ht="15.75" customHeight="1" x14ac:dyDescent="0.3">
      <c r="A214" s="25"/>
      <c r="B214" s="25"/>
      <c r="C214" s="234"/>
      <c r="D214" s="235"/>
      <c r="E214" s="236"/>
      <c r="F214" s="25"/>
      <c r="G214" s="25"/>
      <c r="H214" s="25"/>
      <c r="I214" s="25"/>
      <c r="J214" s="25"/>
      <c r="K214" s="25"/>
    </row>
    <row r="215" spans="1:11" ht="15.75" customHeight="1" x14ac:dyDescent="0.3">
      <c r="A215" s="25"/>
      <c r="B215" s="25"/>
      <c r="C215" s="234"/>
      <c r="D215" s="235"/>
      <c r="E215" s="236"/>
      <c r="F215" s="25"/>
      <c r="G215" s="25"/>
      <c r="H215" s="25"/>
      <c r="I215" s="25"/>
      <c r="J215" s="25"/>
      <c r="K215" s="25"/>
    </row>
    <row r="216" spans="1:11" ht="15.75" customHeight="1" x14ac:dyDescent="0.3">
      <c r="A216" s="25"/>
      <c r="B216" s="25"/>
      <c r="C216" s="234"/>
      <c r="D216" s="235"/>
      <c r="E216" s="236"/>
      <c r="F216" s="25"/>
      <c r="G216" s="25"/>
      <c r="H216" s="25"/>
      <c r="I216" s="25"/>
      <c r="J216" s="25"/>
      <c r="K216" s="25"/>
    </row>
    <row r="217" spans="1:11" ht="15.75" customHeight="1" x14ac:dyDescent="0.3">
      <c r="A217" s="25"/>
      <c r="B217" s="25"/>
      <c r="C217" s="234"/>
      <c r="D217" s="235"/>
      <c r="E217" s="236"/>
      <c r="F217" s="25"/>
      <c r="G217" s="25"/>
      <c r="H217" s="25"/>
      <c r="I217" s="25"/>
      <c r="J217" s="25"/>
      <c r="K217" s="25"/>
    </row>
    <row r="218" spans="1:11" ht="15.75" customHeight="1" x14ac:dyDescent="0.3">
      <c r="A218" s="25"/>
      <c r="B218" s="25"/>
      <c r="C218" s="234"/>
      <c r="D218" s="235"/>
      <c r="E218" s="236"/>
      <c r="F218" s="25"/>
      <c r="G218" s="25"/>
      <c r="H218" s="25"/>
      <c r="I218" s="25"/>
      <c r="J218" s="25"/>
      <c r="K218" s="25"/>
    </row>
    <row r="219" spans="1:11" ht="15.75" customHeight="1" x14ac:dyDescent="0.3">
      <c r="A219" s="25"/>
      <c r="B219" s="25"/>
      <c r="C219" s="234"/>
      <c r="D219" s="235"/>
      <c r="E219" s="236"/>
      <c r="F219" s="25"/>
      <c r="G219" s="25"/>
      <c r="H219" s="25"/>
      <c r="I219" s="25"/>
      <c r="J219" s="25"/>
      <c r="K219" s="25"/>
    </row>
    <row r="220" spans="1:11" ht="15.75" customHeight="1" x14ac:dyDescent="0.3">
      <c r="A220" s="25"/>
      <c r="B220" s="25"/>
      <c r="C220" s="234"/>
      <c r="D220" s="235"/>
      <c r="E220" s="236"/>
      <c r="F220" s="25"/>
      <c r="G220" s="25"/>
      <c r="H220" s="25"/>
      <c r="I220" s="25"/>
      <c r="J220" s="25"/>
      <c r="K220" s="25"/>
    </row>
    <row r="221" spans="1:11" ht="15.75" customHeight="1" x14ac:dyDescent="0.3">
      <c r="A221" s="25"/>
      <c r="B221" s="25"/>
      <c r="C221" s="234"/>
      <c r="D221" s="235"/>
      <c r="E221" s="236"/>
      <c r="F221" s="25"/>
      <c r="G221" s="25"/>
      <c r="H221" s="25"/>
      <c r="I221" s="25"/>
      <c r="J221" s="25"/>
      <c r="K221" s="25"/>
    </row>
    <row r="222" spans="1:11" ht="15.75" customHeight="1" x14ac:dyDescent="0.3">
      <c r="A222" s="25"/>
      <c r="B222" s="25"/>
      <c r="C222" s="234"/>
      <c r="D222" s="235"/>
      <c r="E222" s="236"/>
      <c r="F222" s="25"/>
      <c r="G222" s="25"/>
      <c r="H222" s="25"/>
      <c r="I222" s="25"/>
      <c r="J222" s="25"/>
      <c r="K222" s="25"/>
    </row>
    <row r="223" spans="1:11" ht="15.75" customHeight="1" x14ac:dyDescent="0.3">
      <c r="A223" s="25"/>
      <c r="B223" s="25"/>
      <c r="C223" s="234"/>
      <c r="D223" s="235"/>
      <c r="E223" s="236"/>
      <c r="F223" s="25"/>
      <c r="G223" s="25"/>
      <c r="H223" s="25"/>
      <c r="I223" s="25"/>
      <c r="J223" s="25"/>
      <c r="K223" s="25"/>
    </row>
    <row r="224" spans="1:11" ht="15.75" customHeight="1" x14ac:dyDescent="0.3">
      <c r="A224" s="25"/>
      <c r="B224" s="25"/>
      <c r="C224" s="234"/>
      <c r="D224" s="235"/>
      <c r="E224" s="236"/>
      <c r="F224" s="25"/>
      <c r="G224" s="25"/>
      <c r="H224" s="25"/>
      <c r="I224" s="25"/>
      <c r="J224" s="25"/>
      <c r="K224" s="25"/>
    </row>
    <row r="225" spans="1:11" ht="15.75" customHeight="1" x14ac:dyDescent="0.3">
      <c r="A225" s="25"/>
      <c r="B225" s="25"/>
      <c r="C225" s="234"/>
      <c r="D225" s="235"/>
      <c r="E225" s="236"/>
      <c r="F225" s="25"/>
      <c r="G225" s="25"/>
      <c r="H225" s="25"/>
      <c r="I225" s="25"/>
      <c r="J225" s="25"/>
      <c r="K225" s="25"/>
    </row>
    <row r="226" spans="1:11" ht="15.75" customHeight="1" x14ac:dyDescent="0.3">
      <c r="A226" s="25"/>
      <c r="B226" s="25"/>
      <c r="C226" s="234"/>
      <c r="D226" s="235"/>
      <c r="E226" s="236"/>
      <c r="F226" s="25"/>
      <c r="G226" s="25"/>
      <c r="H226" s="25"/>
      <c r="I226" s="25"/>
      <c r="J226" s="25"/>
      <c r="K226" s="25"/>
    </row>
    <row r="227" spans="1:11" ht="15.75" customHeight="1" x14ac:dyDescent="0.3">
      <c r="A227" s="25"/>
      <c r="B227" s="25"/>
      <c r="C227" s="234"/>
      <c r="D227" s="235"/>
      <c r="E227" s="236"/>
      <c r="F227" s="25"/>
      <c r="G227" s="25"/>
      <c r="H227" s="25"/>
      <c r="I227" s="25"/>
      <c r="J227" s="25"/>
      <c r="K227" s="25"/>
    </row>
    <row r="228" spans="1:11" ht="15.75" customHeight="1" x14ac:dyDescent="0.3">
      <c r="A228" s="25"/>
      <c r="B228" s="25"/>
      <c r="C228" s="234"/>
      <c r="D228" s="235"/>
      <c r="E228" s="236"/>
      <c r="F228" s="25"/>
      <c r="G228" s="25"/>
      <c r="H228" s="25"/>
      <c r="I228" s="25"/>
      <c r="J228" s="25"/>
      <c r="K228" s="25"/>
    </row>
    <row r="229" spans="1:11" ht="15.75" customHeight="1" x14ac:dyDescent="0.3">
      <c r="A229" s="25"/>
      <c r="B229" s="25"/>
      <c r="C229" s="234"/>
      <c r="D229" s="235"/>
      <c r="E229" s="236"/>
      <c r="F229" s="25"/>
      <c r="G229" s="25"/>
      <c r="H229" s="25"/>
      <c r="I229" s="25"/>
      <c r="J229" s="25"/>
      <c r="K229" s="25"/>
    </row>
    <row r="230" spans="1:11" ht="15.75" customHeight="1" x14ac:dyDescent="0.3">
      <c r="A230" s="25"/>
      <c r="B230" s="25"/>
      <c r="C230" s="234"/>
      <c r="D230" s="235"/>
      <c r="E230" s="236"/>
      <c r="F230" s="25"/>
      <c r="G230" s="25"/>
      <c r="H230" s="25"/>
      <c r="I230" s="25"/>
      <c r="J230" s="25"/>
      <c r="K230" s="25"/>
    </row>
    <row r="231" spans="1:11" ht="15.75" customHeight="1" x14ac:dyDescent="0.3">
      <c r="A231" s="25"/>
      <c r="B231" s="25"/>
      <c r="C231" s="234"/>
      <c r="D231" s="235"/>
      <c r="E231" s="236"/>
      <c r="F231" s="25"/>
      <c r="G231" s="25"/>
      <c r="H231" s="25"/>
      <c r="I231" s="25"/>
      <c r="J231" s="25"/>
      <c r="K231" s="25"/>
    </row>
    <row r="232" spans="1:11" ht="15.75" customHeight="1" x14ac:dyDescent="0.3">
      <c r="A232" s="25"/>
      <c r="B232" s="25"/>
      <c r="C232" s="234"/>
      <c r="D232" s="235"/>
      <c r="E232" s="236"/>
      <c r="F232" s="25"/>
      <c r="G232" s="25"/>
      <c r="H232" s="25"/>
      <c r="I232" s="25"/>
      <c r="J232" s="25"/>
      <c r="K232" s="25"/>
    </row>
    <row r="233" spans="1:11" ht="15.75" customHeight="1" x14ac:dyDescent="0.3">
      <c r="A233" s="25"/>
      <c r="B233" s="25"/>
      <c r="C233" s="234"/>
      <c r="D233" s="235"/>
      <c r="E233" s="236"/>
      <c r="F233" s="25"/>
      <c r="G233" s="25"/>
      <c r="H233" s="25"/>
      <c r="I233" s="25"/>
      <c r="J233" s="25"/>
      <c r="K233" s="25"/>
    </row>
    <row r="234" spans="1:11" ht="15.75" customHeight="1" x14ac:dyDescent="0.3">
      <c r="A234" s="25"/>
      <c r="B234" s="25"/>
      <c r="C234" s="234"/>
      <c r="D234" s="235"/>
      <c r="E234" s="236"/>
      <c r="F234" s="25"/>
      <c r="G234" s="25"/>
      <c r="H234" s="25"/>
      <c r="I234" s="25"/>
      <c r="J234" s="25"/>
      <c r="K234" s="25"/>
    </row>
    <row r="235" spans="1:11" ht="15.75" customHeight="1" x14ac:dyDescent="0.3">
      <c r="A235" s="25"/>
      <c r="B235" s="25"/>
      <c r="C235" s="234"/>
      <c r="D235" s="235"/>
      <c r="E235" s="236"/>
      <c r="F235" s="25"/>
      <c r="G235" s="25"/>
      <c r="H235" s="25"/>
      <c r="I235" s="25"/>
      <c r="J235" s="25"/>
      <c r="K235" s="25"/>
    </row>
    <row r="236" spans="1:11" ht="15.75" customHeight="1" x14ac:dyDescent="0.3">
      <c r="A236" s="25"/>
      <c r="B236" s="25"/>
      <c r="C236" s="234"/>
      <c r="D236" s="235"/>
      <c r="E236" s="236"/>
      <c r="F236" s="25"/>
      <c r="G236" s="25"/>
      <c r="H236" s="25"/>
      <c r="I236" s="25"/>
      <c r="J236" s="25"/>
      <c r="K236" s="25"/>
    </row>
    <row r="237" spans="1:11" ht="15.75" customHeight="1" x14ac:dyDescent="0.3">
      <c r="A237" s="25"/>
      <c r="B237" s="25"/>
      <c r="C237" s="234"/>
      <c r="D237" s="235"/>
      <c r="E237" s="236"/>
      <c r="F237" s="25"/>
      <c r="G237" s="25"/>
      <c r="H237" s="25"/>
      <c r="I237" s="25"/>
      <c r="J237" s="25"/>
      <c r="K237" s="25"/>
    </row>
    <row r="238" spans="1:11" ht="15.75" customHeight="1" x14ac:dyDescent="0.3">
      <c r="A238" s="25"/>
      <c r="B238" s="25"/>
      <c r="C238" s="234"/>
      <c r="D238" s="235"/>
      <c r="E238" s="236"/>
      <c r="F238" s="25"/>
      <c r="G238" s="25"/>
      <c r="H238" s="25"/>
      <c r="I238" s="25"/>
      <c r="J238" s="25"/>
      <c r="K238" s="25"/>
    </row>
    <row r="239" spans="1:11" ht="15.75" customHeight="1" x14ac:dyDescent="0.3">
      <c r="A239" s="25"/>
      <c r="B239" s="25"/>
      <c r="C239" s="234"/>
      <c r="D239" s="235"/>
      <c r="E239" s="236"/>
      <c r="F239" s="25"/>
      <c r="G239" s="25"/>
      <c r="H239" s="25"/>
      <c r="I239" s="25"/>
      <c r="J239" s="25"/>
      <c r="K239" s="25"/>
    </row>
    <row r="240" spans="1:11" ht="15.75" customHeight="1" x14ac:dyDescent="0.3">
      <c r="A240" s="25"/>
      <c r="B240" s="25"/>
      <c r="C240" s="234"/>
      <c r="D240" s="235"/>
      <c r="E240" s="236"/>
    </row>
    <row r="241" spans="1:5" ht="15.75" customHeight="1" x14ac:dyDescent="0.3">
      <c r="A241" s="25"/>
      <c r="B241" s="25"/>
      <c r="C241" s="234"/>
      <c r="D241" s="235"/>
      <c r="E241" s="236"/>
    </row>
    <row r="242" spans="1:5" ht="15.75" customHeight="1" x14ac:dyDescent="0.3">
      <c r="A242" s="25"/>
      <c r="B242" s="25"/>
      <c r="C242" s="234"/>
      <c r="D242" s="235"/>
      <c r="E242" s="236"/>
    </row>
    <row r="243" spans="1:5" ht="15.75" customHeight="1" x14ac:dyDescent="0.3">
      <c r="A243" s="25"/>
      <c r="B243" s="25"/>
      <c r="C243" s="234"/>
      <c r="D243" s="235"/>
      <c r="E243" s="236"/>
    </row>
    <row r="244" spans="1:5" ht="15.75" customHeight="1" x14ac:dyDescent="0.3">
      <c r="A244" s="25"/>
      <c r="B244" s="25"/>
      <c r="C244" s="234"/>
      <c r="D244" s="235"/>
      <c r="E244" s="236"/>
    </row>
    <row r="245" spans="1:5" ht="15.75" customHeight="1" x14ac:dyDescent="0.3">
      <c r="A245" s="25"/>
      <c r="B245" s="25"/>
      <c r="C245" s="234"/>
      <c r="D245" s="235"/>
      <c r="E245" s="236"/>
    </row>
    <row r="246" spans="1:5" ht="15.75" customHeight="1" x14ac:dyDescent="0.3">
      <c r="A246" s="25"/>
      <c r="B246" s="25"/>
      <c r="C246" s="234"/>
      <c r="D246" s="235"/>
      <c r="E246" s="236"/>
    </row>
    <row r="247" spans="1:5" ht="15.75" customHeight="1" x14ac:dyDescent="0.3">
      <c r="A247" s="25"/>
      <c r="B247" s="25"/>
      <c r="C247" s="234"/>
      <c r="D247" s="235"/>
      <c r="E247" s="236"/>
    </row>
    <row r="248" spans="1:5" ht="15.75" customHeight="1" x14ac:dyDescent="0.3">
      <c r="A248" s="25"/>
      <c r="B248" s="25"/>
      <c r="C248" s="234"/>
      <c r="D248" s="235"/>
      <c r="E248" s="236"/>
    </row>
    <row r="249" spans="1:5" ht="15.75" customHeight="1" x14ac:dyDescent="0.3">
      <c r="A249" s="25"/>
      <c r="B249" s="25"/>
      <c r="C249" s="234"/>
      <c r="D249" s="235"/>
      <c r="E249" s="236"/>
    </row>
    <row r="250" spans="1:5" ht="15.75" customHeight="1" x14ac:dyDescent="0.3">
      <c r="A250" s="25"/>
      <c r="B250" s="25"/>
      <c r="C250" s="234"/>
      <c r="D250" s="235"/>
      <c r="E250" s="236"/>
    </row>
    <row r="251" spans="1:5" ht="15.75" customHeight="1" x14ac:dyDescent="0.3">
      <c r="A251" s="25"/>
      <c r="B251" s="25"/>
      <c r="C251" s="234"/>
      <c r="D251" s="235"/>
      <c r="E251" s="236"/>
    </row>
    <row r="252" spans="1:5" ht="15.75" customHeight="1" x14ac:dyDescent="0.3">
      <c r="A252" s="25"/>
      <c r="B252" s="25"/>
      <c r="C252" s="234"/>
      <c r="D252" s="235"/>
      <c r="E252" s="236"/>
    </row>
    <row r="253" spans="1:5" ht="15.75" customHeight="1" x14ac:dyDescent="0.3">
      <c r="A253" s="25"/>
      <c r="B253" s="25"/>
      <c r="C253" s="234"/>
      <c r="D253" s="235"/>
      <c r="E253" s="236"/>
    </row>
    <row r="254" spans="1:5" ht="15.75" customHeight="1" x14ac:dyDescent="0.3">
      <c r="A254" s="25"/>
      <c r="B254" s="25"/>
      <c r="C254" s="234"/>
      <c r="D254" s="235"/>
      <c r="E254" s="236"/>
    </row>
    <row r="255" spans="1:5" ht="15.75" customHeight="1" x14ac:dyDescent="0.3">
      <c r="A255" s="25"/>
      <c r="B255" s="25"/>
      <c r="C255" s="234"/>
      <c r="D255" s="235"/>
      <c r="E255" s="236"/>
    </row>
    <row r="256" spans="1:5" ht="15.75" customHeight="1" x14ac:dyDescent="0.3">
      <c r="A256" s="25"/>
      <c r="B256" s="25"/>
      <c r="C256" s="234"/>
      <c r="D256" s="235"/>
      <c r="E256" s="236"/>
    </row>
    <row r="257" spans="1:5" ht="15.75" customHeight="1" x14ac:dyDescent="0.3">
      <c r="A257" s="25"/>
      <c r="B257" s="25"/>
      <c r="C257" s="234"/>
      <c r="D257" s="235"/>
      <c r="E257" s="236"/>
    </row>
    <row r="258" spans="1:5" ht="15.75" customHeight="1" x14ac:dyDescent="0.3">
      <c r="A258" s="25"/>
      <c r="B258" s="25"/>
      <c r="C258" s="234"/>
      <c r="D258" s="235"/>
      <c r="E258" s="236"/>
    </row>
    <row r="259" spans="1:5" ht="15.75" customHeight="1" x14ac:dyDescent="0.3">
      <c r="A259" s="25"/>
      <c r="B259" s="25"/>
      <c r="C259" s="234"/>
      <c r="D259" s="235"/>
      <c r="E259" s="236"/>
    </row>
    <row r="260" spans="1:5" ht="15.75" customHeight="1" x14ac:dyDescent="0.3">
      <c r="A260" s="25"/>
      <c r="B260" s="25"/>
      <c r="C260" s="234"/>
      <c r="D260" s="235"/>
      <c r="E260" s="236"/>
    </row>
    <row r="261" spans="1:5" ht="15.75" customHeight="1" x14ac:dyDescent="0.3">
      <c r="A261" s="25"/>
      <c r="B261" s="25"/>
      <c r="C261" s="234"/>
      <c r="D261" s="235"/>
      <c r="E261" s="236"/>
    </row>
    <row r="262" spans="1:5" ht="15.75" customHeight="1" x14ac:dyDescent="0.3">
      <c r="A262" s="25"/>
      <c r="B262" s="25"/>
      <c r="C262" s="234"/>
      <c r="D262" s="235"/>
      <c r="E262" s="236"/>
    </row>
    <row r="263" spans="1:5" ht="15.75" customHeight="1" x14ac:dyDescent="0.3">
      <c r="A263" s="25"/>
      <c r="B263" s="25"/>
      <c r="C263" s="234"/>
      <c r="D263" s="235"/>
      <c r="E263" s="236"/>
    </row>
    <row r="264" spans="1:5" ht="15.75" customHeight="1" x14ac:dyDescent="0.3">
      <c r="A264" s="25"/>
      <c r="B264" s="25"/>
      <c r="C264" s="234"/>
      <c r="D264" s="235"/>
      <c r="E264" s="236"/>
    </row>
    <row r="265" spans="1:5" ht="15.75" customHeight="1" x14ac:dyDescent="0.3">
      <c r="A265" s="25"/>
      <c r="B265" s="25"/>
      <c r="C265" s="234"/>
      <c r="D265" s="235"/>
      <c r="E265" s="236"/>
    </row>
    <row r="266" spans="1:5" ht="15.75" customHeight="1" x14ac:dyDescent="0.3">
      <c r="A266" s="25"/>
      <c r="B266" s="25"/>
      <c r="C266" s="234"/>
      <c r="D266" s="235"/>
      <c r="E266" s="236"/>
    </row>
    <row r="267" spans="1:5" ht="15.75" customHeight="1" x14ac:dyDescent="0.3">
      <c r="A267" s="25"/>
      <c r="B267" s="25"/>
      <c r="C267" s="234"/>
      <c r="D267" s="235"/>
      <c r="E267" s="236"/>
    </row>
    <row r="268" spans="1:5" ht="15.75" customHeight="1" x14ac:dyDescent="0.3">
      <c r="A268" s="25"/>
      <c r="B268" s="25"/>
      <c r="C268" s="234"/>
      <c r="D268" s="235"/>
      <c r="E268" s="236"/>
    </row>
    <row r="269" spans="1:5" ht="15.75" customHeight="1" x14ac:dyDescent="0.3">
      <c r="A269" s="25"/>
      <c r="B269" s="25"/>
      <c r="C269" s="234"/>
      <c r="D269" s="235"/>
      <c r="E269" s="236"/>
    </row>
    <row r="270" spans="1:5" ht="15.75" customHeight="1" x14ac:dyDescent="0.3">
      <c r="A270" s="25"/>
      <c r="B270" s="25"/>
      <c r="C270" s="234"/>
      <c r="D270" s="235"/>
      <c r="E270" s="236"/>
    </row>
    <row r="271" spans="1:5" ht="15.75" customHeight="1" x14ac:dyDescent="0.3">
      <c r="A271" s="25"/>
      <c r="B271" s="25"/>
      <c r="C271" s="234"/>
      <c r="D271" s="235"/>
      <c r="E271" s="236"/>
    </row>
    <row r="272" spans="1:5" ht="15.75" customHeight="1" x14ac:dyDescent="0.3">
      <c r="A272" s="25"/>
      <c r="B272" s="25"/>
      <c r="C272" s="234"/>
      <c r="D272" s="235"/>
      <c r="E272" s="236"/>
    </row>
    <row r="273" spans="1:5" ht="15.75" customHeight="1" x14ac:dyDescent="0.3">
      <c r="A273" s="25"/>
      <c r="B273" s="25"/>
      <c r="C273" s="234"/>
      <c r="D273" s="235"/>
      <c r="E273" s="236"/>
    </row>
    <row r="274" spans="1:5" ht="15.75" customHeight="1" x14ac:dyDescent="0.3">
      <c r="A274" s="25"/>
      <c r="B274" s="25"/>
      <c r="C274" s="234"/>
      <c r="D274" s="235"/>
      <c r="E274" s="236"/>
    </row>
    <row r="275" spans="1:5" ht="15.75" customHeight="1" x14ac:dyDescent="0.3">
      <c r="A275" s="25"/>
      <c r="B275" s="25"/>
      <c r="C275" s="234"/>
      <c r="D275" s="235"/>
      <c r="E275" s="236"/>
    </row>
    <row r="276" spans="1:5" ht="15.75" customHeight="1" x14ac:dyDescent="0.3">
      <c r="A276" s="25"/>
      <c r="B276" s="25"/>
      <c r="C276" s="234"/>
      <c r="D276" s="235"/>
      <c r="E276" s="236"/>
    </row>
    <row r="277" spans="1:5" ht="15.75" customHeight="1" x14ac:dyDescent="0.3">
      <c r="A277" s="25"/>
      <c r="B277" s="25"/>
      <c r="C277" s="234"/>
      <c r="D277" s="235"/>
      <c r="E277" s="236"/>
    </row>
    <row r="278" spans="1:5" ht="15.75" customHeight="1" x14ac:dyDescent="0.3">
      <c r="A278" s="25"/>
      <c r="B278" s="25"/>
      <c r="C278" s="234"/>
      <c r="D278" s="235"/>
      <c r="E278" s="236"/>
    </row>
    <row r="279" spans="1:5" ht="15.75" customHeight="1" x14ac:dyDescent="0.3">
      <c r="A279" s="25"/>
      <c r="B279" s="25"/>
      <c r="C279" s="234"/>
      <c r="D279" s="235"/>
      <c r="E279" s="236"/>
    </row>
    <row r="280" spans="1:5" ht="15.75" customHeight="1" x14ac:dyDescent="0.3">
      <c r="A280" s="25"/>
      <c r="B280" s="25"/>
      <c r="C280" s="234"/>
      <c r="D280" s="235"/>
      <c r="E280" s="236"/>
    </row>
    <row r="281" spans="1:5" ht="15.75" customHeight="1" x14ac:dyDescent="0.3">
      <c r="A281" s="25"/>
      <c r="B281" s="25"/>
      <c r="C281" s="234"/>
      <c r="D281" s="235"/>
      <c r="E281" s="236"/>
    </row>
    <row r="282" spans="1:5" ht="15.75" customHeight="1" x14ac:dyDescent="0.3">
      <c r="A282" s="25"/>
      <c r="B282" s="25"/>
      <c r="C282" s="234"/>
      <c r="D282" s="235"/>
      <c r="E282" s="236"/>
    </row>
    <row r="283" spans="1:5" ht="15.75" customHeight="1" x14ac:dyDescent="0.3">
      <c r="A283" s="25"/>
      <c r="B283" s="25"/>
      <c r="C283" s="234"/>
      <c r="D283" s="235"/>
      <c r="E283" s="236"/>
    </row>
    <row r="284" spans="1:5" ht="15.75" customHeight="1" x14ac:dyDescent="0.3">
      <c r="A284" s="25"/>
      <c r="B284" s="25"/>
      <c r="C284" s="234"/>
      <c r="D284" s="235"/>
      <c r="E284" s="236"/>
    </row>
    <row r="285" spans="1:5" ht="15.75" customHeight="1" x14ac:dyDescent="0.3">
      <c r="A285" s="25"/>
      <c r="B285" s="25"/>
      <c r="C285" s="234"/>
      <c r="D285" s="235"/>
      <c r="E285" s="236"/>
    </row>
    <row r="286" spans="1:5" ht="15.75" customHeight="1" x14ac:dyDescent="0.3">
      <c r="A286" s="25"/>
      <c r="B286" s="25"/>
      <c r="C286" s="234"/>
      <c r="D286" s="235"/>
      <c r="E286" s="236"/>
    </row>
    <row r="287" spans="1:5" ht="15.75" customHeight="1" x14ac:dyDescent="0.3">
      <c r="A287" s="25"/>
      <c r="B287" s="25"/>
      <c r="C287" s="234"/>
      <c r="D287" s="235"/>
      <c r="E287" s="236"/>
    </row>
    <row r="288" spans="1:5" ht="15.75" customHeight="1" x14ac:dyDescent="0.3">
      <c r="A288" s="25"/>
      <c r="B288" s="25"/>
      <c r="C288" s="234"/>
      <c r="D288" s="235"/>
      <c r="E288" s="236"/>
    </row>
    <row r="289" spans="1:5" ht="15.75" customHeight="1" x14ac:dyDescent="0.3">
      <c r="A289" s="25"/>
      <c r="B289" s="25"/>
      <c r="C289" s="234"/>
      <c r="D289" s="235"/>
      <c r="E289" s="236"/>
    </row>
    <row r="290" spans="1:5" ht="15.75" customHeight="1" x14ac:dyDescent="0.3">
      <c r="A290" s="25"/>
      <c r="B290" s="25"/>
      <c r="C290" s="234"/>
      <c r="D290" s="235"/>
      <c r="E290" s="236"/>
    </row>
    <row r="291" spans="1:5" ht="15.75" customHeight="1" x14ac:dyDescent="0.3">
      <c r="A291" s="25"/>
      <c r="B291" s="25"/>
      <c r="C291" s="234"/>
      <c r="D291" s="235"/>
      <c r="E291" s="236"/>
    </row>
    <row r="292" spans="1:5" ht="15.75" customHeight="1" x14ac:dyDescent="0.3">
      <c r="A292" s="25"/>
      <c r="B292" s="25"/>
      <c r="C292" s="234"/>
      <c r="D292" s="235"/>
      <c r="E292" s="236"/>
    </row>
    <row r="293" spans="1:5" ht="15.75" customHeight="1" x14ac:dyDescent="0.3">
      <c r="A293" s="25"/>
      <c r="B293" s="25"/>
      <c r="C293" s="234"/>
      <c r="D293" s="235"/>
      <c r="E293" s="236"/>
    </row>
    <row r="294" spans="1:5" ht="15.75" customHeight="1" x14ac:dyDescent="0.3">
      <c r="A294" s="25"/>
      <c r="B294" s="25"/>
      <c r="C294" s="234"/>
      <c r="D294" s="235"/>
      <c r="E294" s="236"/>
    </row>
    <row r="295" spans="1:5" ht="15.75" customHeight="1" x14ac:dyDescent="0.3">
      <c r="A295" s="25"/>
      <c r="B295" s="25"/>
      <c r="C295" s="234"/>
      <c r="D295" s="235"/>
      <c r="E295" s="236"/>
    </row>
    <row r="296" spans="1:5" ht="15.75" customHeight="1" x14ac:dyDescent="0.3">
      <c r="A296" s="25"/>
      <c r="B296" s="25"/>
      <c r="C296" s="234"/>
      <c r="D296" s="235"/>
      <c r="E296" s="236"/>
    </row>
    <row r="297" spans="1:5" ht="15.75" customHeight="1" x14ac:dyDescent="0.3">
      <c r="A297" s="25"/>
      <c r="B297" s="25"/>
      <c r="C297" s="234"/>
      <c r="D297" s="235"/>
      <c r="E297" s="236"/>
    </row>
    <row r="298" spans="1:5" ht="15.75" customHeight="1" x14ac:dyDescent="0.3">
      <c r="A298" s="25"/>
      <c r="B298" s="25"/>
      <c r="C298" s="234"/>
      <c r="D298" s="235"/>
      <c r="E298" s="236"/>
    </row>
    <row r="299" spans="1:5" ht="15.75" customHeight="1" x14ac:dyDescent="0.3">
      <c r="A299" s="25"/>
      <c r="B299" s="25"/>
      <c r="C299" s="234"/>
      <c r="D299" s="235"/>
      <c r="E299" s="236"/>
    </row>
    <row r="300" spans="1:5" ht="15.75" customHeight="1" x14ac:dyDescent="0.3">
      <c r="A300" s="25"/>
      <c r="B300" s="25"/>
      <c r="C300" s="234"/>
      <c r="D300" s="235"/>
      <c r="E300" s="236"/>
    </row>
    <row r="301" spans="1:5" ht="15.75" customHeight="1" x14ac:dyDescent="0.3">
      <c r="A301" s="25"/>
      <c r="B301" s="25"/>
      <c r="C301" s="234"/>
      <c r="D301" s="235"/>
      <c r="E301" s="236"/>
    </row>
    <row r="302" spans="1:5" ht="15.75" customHeight="1" x14ac:dyDescent="0.3">
      <c r="A302" s="25"/>
      <c r="B302" s="25"/>
      <c r="C302" s="234"/>
      <c r="D302" s="235"/>
      <c r="E302" s="236"/>
    </row>
    <row r="303" spans="1:5" ht="15.75" customHeight="1" x14ac:dyDescent="0.3">
      <c r="A303" s="25"/>
      <c r="B303" s="25"/>
      <c r="C303" s="234"/>
      <c r="D303" s="235"/>
      <c r="E303" s="236"/>
    </row>
    <row r="304" spans="1:5" ht="15.75" customHeight="1" x14ac:dyDescent="0.3">
      <c r="A304" s="25"/>
      <c r="B304" s="25"/>
      <c r="C304" s="234"/>
      <c r="D304" s="235"/>
      <c r="E304" s="236"/>
    </row>
    <row r="305" spans="1:5" ht="15.75" customHeight="1" x14ac:dyDescent="0.3">
      <c r="A305" s="25"/>
      <c r="B305" s="25"/>
      <c r="C305" s="234"/>
      <c r="D305" s="235"/>
      <c r="E305" s="236"/>
    </row>
    <row r="306" spans="1:5" ht="15.75" customHeight="1" x14ac:dyDescent="0.3">
      <c r="A306" s="25"/>
      <c r="B306" s="25"/>
      <c r="C306" s="234"/>
      <c r="D306" s="235"/>
      <c r="E306" s="236"/>
    </row>
    <row r="307" spans="1:5" ht="15.75" customHeight="1" x14ac:dyDescent="0.3">
      <c r="A307" s="25"/>
      <c r="B307" s="25"/>
      <c r="C307" s="234"/>
      <c r="D307" s="235"/>
      <c r="E307" s="236"/>
    </row>
    <row r="308" spans="1:5" ht="15.75" customHeight="1" x14ac:dyDescent="0.3">
      <c r="A308" s="25"/>
      <c r="B308" s="25"/>
      <c r="C308" s="234"/>
      <c r="D308" s="235"/>
      <c r="E308" s="236"/>
    </row>
    <row r="309" spans="1:5" ht="15.75" customHeight="1" x14ac:dyDescent="0.3">
      <c r="A309" s="25"/>
      <c r="B309" s="25"/>
      <c r="C309" s="234"/>
      <c r="D309" s="235"/>
      <c r="E309" s="236"/>
    </row>
    <row r="310" spans="1:5" ht="15.75" customHeight="1" x14ac:dyDescent="0.3">
      <c r="A310" s="25"/>
      <c r="B310" s="25"/>
      <c r="C310" s="234"/>
      <c r="D310" s="235"/>
      <c r="E310" s="236"/>
    </row>
    <row r="311" spans="1:5" ht="15.75" customHeight="1" x14ac:dyDescent="0.3">
      <c r="A311" s="25"/>
      <c r="B311" s="25"/>
      <c r="C311" s="234"/>
      <c r="D311" s="235"/>
      <c r="E311" s="236"/>
    </row>
    <row r="312" spans="1:5" ht="15.75" customHeight="1" x14ac:dyDescent="0.3">
      <c r="A312" s="25"/>
      <c r="B312" s="25"/>
      <c r="C312" s="234"/>
      <c r="D312" s="235"/>
      <c r="E312" s="236"/>
    </row>
    <row r="313" spans="1:5" ht="15.75" customHeight="1" x14ac:dyDescent="0.3">
      <c r="A313" s="25"/>
      <c r="B313" s="25"/>
      <c r="C313" s="234"/>
      <c r="D313" s="235"/>
      <c r="E313" s="236"/>
    </row>
    <row r="314" spans="1:5" ht="15.75" customHeight="1" x14ac:dyDescent="0.3">
      <c r="A314" s="25"/>
      <c r="B314" s="25"/>
      <c r="C314" s="234"/>
      <c r="D314" s="235"/>
      <c r="E314" s="236"/>
    </row>
    <row r="315" spans="1:5" ht="15.75" customHeight="1" x14ac:dyDescent="0.3">
      <c r="A315" s="25"/>
      <c r="B315" s="25"/>
      <c r="C315" s="234"/>
      <c r="D315" s="235"/>
      <c r="E315" s="236"/>
    </row>
    <row r="316" spans="1:5" ht="15.75" customHeight="1" x14ac:dyDescent="0.3">
      <c r="A316" s="25"/>
      <c r="B316" s="25"/>
      <c r="C316" s="234"/>
      <c r="D316" s="235"/>
      <c r="E316" s="236"/>
    </row>
    <row r="317" spans="1:5" ht="15.75" customHeight="1" x14ac:dyDescent="0.3">
      <c r="A317" s="25"/>
      <c r="B317" s="25"/>
      <c r="C317" s="234"/>
      <c r="D317" s="235"/>
      <c r="E317" s="236"/>
    </row>
    <row r="318" spans="1:5" ht="15.75" customHeight="1" x14ac:dyDescent="0.3">
      <c r="A318" s="25"/>
      <c r="B318" s="25"/>
      <c r="C318" s="234"/>
      <c r="D318" s="235"/>
      <c r="E318" s="236"/>
    </row>
    <row r="319" spans="1:5" ht="15.75" customHeight="1" x14ac:dyDescent="0.3">
      <c r="A319" s="25"/>
      <c r="B319" s="25"/>
      <c r="C319" s="234"/>
      <c r="D319" s="235"/>
      <c r="E319" s="236"/>
    </row>
    <row r="320" spans="1:5" ht="15.75" customHeight="1" x14ac:dyDescent="0.3">
      <c r="A320" s="25"/>
      <c r="B320" s="25"/>
      <c r="C320" s="234"/>
      <c r="D320" s="235"/>
      <c r="E320" s="236"/>
    </row>
    <row r="321" spans="1:5" ht="15.75" customHeight="1" x14ac:dyDescent="0.3">
      <c r="A321" s="25"/>
      <c r="B321" s="25"/>
      <c r="C321" s="234"/>
      <c r="D321" s="235"/>
      <c r="E321" s="236"/>
    </row>
    <row r="322" spans="1:5" ht="15.75" customHeight="1" x14ac:dyDescent="0.3">
      <c r="A322" s="25"/>
      <c r="B322" s="25"/>
      <c r="C322" s="234"/>
      <c r="D322" s="235"/>
      <c r="E322" s="236"/>
    </row>
    <row r="323" spans="1:5" ht="15.75" customHeight="1" x14ac:dyDescent="0.3">
      <c r="A323" s="25"/>
      <c r="B323" s="25"/>
      <c r="C323" s="234"/>
      <c r="D323" s="235"/>
      <c r="E323" s="236"/>
    </row>
    <row r="324" spans="1:5" ht="15.75" customHeight="1" x14ac:dyDescent="0.3">
      <c r="A324" s="25"/>
      <c r="B324" s="25"/>
      <c r="C324" s="234"/>
      <c r="D324" s="235"/>
      <c r="E324" s="236"/>
    </row>
    <row r="325" spans="1:5" ht="15.75" customHeight="1" x14ac:dyDescent="0.3">
      <c r="A325" s="25"/>
      <c r="B325" s="25"/>
      <c r="C325" s="234"/>
      <c r="D325" s="235"/>
      <c r="E325" s="236"/>
    </row>
    <row r="326" spans="1:5" ht="15.75" customHeight="1" x14ac:dyDescent="0.3">
      <c r="A326" s="25"/>
      <c r="B326" s="25"/>
      <c r="C326" s="234"/>
      <c r="D326" s="235"/>
      <c r="E326" s="236"/>
    </row>
    <row r="327" spans="1:5" ht="15.75" customHeight="1" x14ac:dyDescent="0.3">
      <c r="A327" s="25"/>
      <c r="B327" s="25"/>
      <c r="C327" s="234"/>
      <c r="D327" s="235"/>
      <c r="E327" s="236"/>
    </row>
    <row r="328" spans="1:5" ht="15.75" customHeight="1" x14ac:dyDescent="0.3">
      <c r="A328" s="25"/>
      <c r="B328" s="25"/>
      <c r="C328" s="234"/>
      <c r="D328" s="235"/>
      <c r="E328" s="236"/>
    </row>
    <row r="329" spans="1:5" ht="15.75" customHeight="1" x14ac:dyDescent="0.3">
      <c r="A329" s="25"/>
      <c r="B329" s="25"/>
      <c r="C329" s="234"/>
      <c r="D329" s="235"/>
      <c r="E329" s="236"/>
    </row>
    <row r="330" spans="1:5" ht="15.75" customHeight="1" x14ac:dyDescent="0.3">
      <c r="A330" s="25"/>
      <c r="B330" s="25"/>
      <c r="C330" s="234"/>
      <c r="D330" s="235"/>
      <c r="E330" s="236"/>
    </row>
    <row r="331" spans="1:5" ht="15.75" customHeight="1" x14ac:dyDescent="0.3">
      <c r="A331" s="25"/>
      <c r="B331" s="25"/>
      <c r="C331" s="234"/>
      <c r="D331" s="235"/>
      <c r="E331" s="236"/>
    </row>
    <row r="332" spans="1:5" ht="15.75" customHeight="1" x14ac:dyDescent="0.3">
      <c r="A332" s="25"/>
      <c r="B332" s="25"/>
      <c r="C332" s="234"/>
      <c r="D332" s="235"/>
      <c r="E332" s="236"/>
    </row>
    <row r="333" spans="1:5" ht="15.75" customHeight="1" x14ac:dyDescent="0.3">
      <c r="A333" s="25"/>
      <c r="B333" s="25"/>
      <c r="C333" s="234"/>
      <c r="D333" s="235"/>
      <c r="E333" s="236"/>
    </row>
    <row r="334" spans="1:5" ht="15.75" customHeight="1" x14ac:dyDescent="0.3">
      <c r="A334" s="25"/>
      <c r="B334" s="25"/>
      <c r="C334" s="234"/>
      <c r="D334" s="235"/>
      <c r="E334" s="236"/>
    </row>
    <row r="335" spans="1:5" ht="15.75" customHeight="1" x14ac:dyDescent="0.3">
      <c r="A335" s="25"/>
      <c r="B335" s="25"/>
      <c r="C335" s="234"/>
      <c r="D335" s="235"/>
      <c r="E335" s="236"/>
    </row>
    <row r="336" spans="1:5" ht="15.75" customHeight="1" x14ac:dyDescent="0.3">
      <c r="A336" s="25"/>
      <c r="B336" s="25"/>
      <c r="C336" s="234"/>
      <c r="D336" s="235"/>
      <c r="E336" s="236"/>
    </row>
    <row r="337" spans="1:5" ht="15.75" customHeight="1" x14ac:dyDescent="0.3">
      <c r="A337" s="25"/>
      <c r="B337" s="25"/>
      <c r="C337" s="234"/>
      <c r="D337" s="235"/>
      <c r="E337" s="236"/>
    </row>
    <row r="338" spans="1:5" ht="15.75" customHeight="1" x14ac:dyDescent="0.3">
      <c r="A338" s="25"/>
      <c r="B338" s="25"/>
      <c r="C338" s="234"/>
      <c r="D338" s="235"/>
      <c r="E338" s="236"/>
    </row>
    <row r="339" spans="1:5" ht="15.75" customHeight="1" x14ac:dyDescent="0.3">
      <c r="A339" s="25"/>
      <c r="B339" s="25"/>
      <c r="C339" s="234"/>
      <c r="D339" s="235"/>
      <c r="E339" s="236"/>
    </row>
    <row r="340" spans="1:5" ht="15.75" customHeight="1" x14ac:dyDescent="0.3">
      <c r="A340" s="25"/>
      <c r="B340" s="25"/>
      <c r="C340" s="234"/>
      <c r="D340" s="235"/>
      <c r="E340" s="236"/>
    </row>
    <row r="341" spans="1:5" ht="15.75" customHeight="1" x14ac:dyDescent="0.3">
      <c r="A341" s="25"/>
      <c r="B341" s="25"/>
      <c r="C341" s="234"/>
      <c r="D341" s="235"/>
      <c r="E341" s="236"/>
    </row>
    <row r="342" spans="1:5" ht="15.75" customHeight="1" x14ac:dyDescent="0.3">
      <c r="A342" s="25"/>
      <c r="B342" s="25"/>
      <c r="C342" s="234"/>
      <c r="D342" s="235"/>
      <c r="E342" s="236"/>
    </row>
    <row r="343" spans="1:5" ht="15.75" customHeight="1" x14ac:dyDescent="0.3">
      <c r="A343" s="25"/>
      <c r="B343" s="25"/>
      <c r="C343" s="234"/>
      <c r="D343" s="235"/>
      <c r="E343" s="236"/>
    </row>
    <row r="344" spans="1:5" ht="15.75" customHeight="1" x14ac:dyDescent="0.3">
      <c r="A344" s="25"/>
      <c r="B344" s="25"/>
      <c r="C344" s="234"/>
      <c r="D344" s="235"/>
      <c r="E344" s="236"/>
    </row>
    <row r="345" spans="1:5" ht="15.75" customHeight="1" x14ac:dyDescent="0.3">
      <c r="A345" s="25"/>
      <c r="B345" s="25"/>
      <c r="C345" s="234"/>
      <c r="D345" s="235"/>
      <c r="E345" s="236"/>
    </row>
    <row r="346" spans="1:5" ht="15.75" customHeight="1" x14ac:dyDescent="0.3">
      <c r="A346" s="25"/>
      <c r="B346" s="25"/>
      <c r="C346" s="234"/>
      <c r="D346" s="235"/>
      <c r="E346" s="236"/>
    </row>
    <row r="347" spans="1:5" ht="15.75" customHeight="1" x14ac:dyDescent="0.3">
      <c r="A347" s="25"/>
      <c r="B347" s="25"/>
      <c r="C347" s="234"/>
      <c r="D347" s="235"/>
      <c r="E347" s="236"/>
    </row>
    <row r="348" spans="1:5" ht="15.75" customHeight="1" x14ac:dyDescent="0.3">
      <c r="A348" s="25"/>
      <c r="B348" s="25"/>
      <c r="C348" s="234"/>
      <c r="D348" s="235"/>
      <c r="E348" s="236"/>
    </row>
    <row r="349" spans="1:5" ht="15.75" customHeight="1" x14ac:dyDescent="0.3">
      <c r="A349" s="25"/>
      <c r="B349" s="25"/>
      <c r="C349" s="234"/>
      <c r="D349" s="235"/>
      <c r="E349" s="236"/>
    </row>
    <row r="350" spans="1:5" ht="15.75" customHeight="1" x14ac:dyDescent="0.3">
      <c r="A350" s="25"/>
      <c r="B350" s="25"/>
      <c r="C350" s="234"/>
      <c r="D350" s="235"/>
      <c r="E350" s="236"/>
    </row>
    <row r="351" spans="1:5" ht="15.75" customHeight="1" x14ac:dyDescent="0.3">
      <c r="A351" s="25"/>
      <c r="B351" s="25"/>
      <c r="C351" s="234"/>
      <c r="D351" s="235"/>
      <c r="E351" s="236"/>
    </row>
    <row r="352" spans="1:5" ht="15.75" customHeight="1" x14ac:dyDescent="0.3">
      <c r="A352" s="25"/>
      <c r="B352" s="25"/>
      <c r="C352" s="234"/>
      <c r="D352" s="235"/>
      <c r="E352" s="236"/>
    </row>
    <row r="353" spans="1:5" ht="15.75" customHeight="1" x14ac:dyDescent="0.3">
      <c r="A353" s="25"/>
      <c r="B353" s="25"/>
      <c r="C353" s="234"/>
      <c r="D353" s="235"/>
      <c r="E353" s="236"/>
    </row>
    <row r="354" spans="1:5" ht="15.75" customHeight="1" x14ac:dyDescent="0.3">
      <c r="A354" s="25"/>
      <c r="B354" s="25"/>
      <c r="C354" s="234"/>
      <c r="D354" s="235"/>
      <c r="E354" s="236"/>
    </row>
    <row r="355" spans="1:5" ht="15.75" customHeight="1" x14ac:dyDescent="0.3">
      <c r="A355" s="25"/>
      <c r="B355" s="25"/>
      <c r="C355" s="234"/>
      <c r="D355" s="235"/>
      <c r="E355" s="236"/>
    </row>
    <row r="356" spans="1:5" ht="15.75" customHeight="1" x14ac:dyDescent="0.3">
      <c r="A356" s="25"/>
      <c r="B356" s="25"/>
      <c r="C356" s="234"/>
      <c r="D356" s="235"/>
      <c r="E356" s="236"/>
    </row>
    <row r="357" spans="1:5" ht="15.75" customHeight="1" x14ac:dyDescent="0.3">
      <c r="A357" s="25"/>
      <c r="B357" s="25"/>
      <c r="C357" s="234"/>
      <c r="D357" s="235"/>
      <c r="E357" s="236"/>
    </row>
    <row r="358" spans="1:5" ht="15.75" customHeight="1" x14ac:dyDescent="0.3">
      <c r="A358" s="25"/>
      <c r="B358" s="25"/>
      <c r="C358" s="234"/>
      <c r="D358" s="235"/>
      <c r="E358" s="236"/>
    </row>
    <row r="359" spans="1:5" ht="15.75" customHeight="1" x14ac:dyDescent="0.3">
      <c r="A359" s="25"/>
      <c r="B359" s="25"/>
      <c r="C359" s="234"/>
      <c r="D359" s="235"/>
      <c r="E359" s="236"/>
    </row>
    <row r="360" spans="1:5" ht="15.75" customHeight="1" x14ac:dyDescent="0.3">
      <c r="A360" s="25"/>
      <c r="B360" s="25"/>
      <c r="C360" s="234"/>
      <c r="D360" s="235"/>
      <c r="E360" s="236"/>
    </row>
    <row r="361" spans="1:5" ht="15.75" customHeight="1" x14ac:dyDescent="0.3">
      <c r="A361" s="25"/>
      <c r="B361" s="25"/>
      <c r="C361" s="234"/>
      <c r="D361" s="235"/>
      <c r="E361" s="236"/>
    </row>
    <row r="362" spans="1:5" ht="15.75" customHeight="1" x14ac:dyDescent="0.3">
      <c r="A362" s="25"/>
      <c r="B362" s="25"/>
      <c r="C362" s="234"/>
      <c r="D362" s="235"/>
      <c r="E362" s="236"/>
    </row>
    <row r="363" spans="1:5" ht="15.75" customHeight="1" x14ac:dyDescent="0.3">
      <c r="A363" s="25"/>
      <c r="B363" s="25"/>
      <c r="C363" s="234"/>
      <c r="D363" s="235"/>
      <c r="E363" s="236"/>
    </row>
    <row r="364" spans="1:5" ht="15.75" customHeight="1" x14ac:dyDescent="0.3">
      <c r="A364" s="25"/>
      <c r="B364" s="25"/>
      <c r="C364" s="234"/>
      <c r="D364" s="235"/>
      <c r="E364" s="236"/>
    </row>
    <row r="365" spans="1:5" ht="15.75" customHeight="1" x14ac:dyDescent="0.3">
      <c r="A365" s="25"/>
      <c r="B365" s="25"/>
      <c r="C365" s="234"/>
      <c r="D365" s="235"/>
      <c r="E365" s="236"/>
    </row>
    <row r="366" spans="1:5" ht="15.75" customHeight="1" x14ac:dyDescent="0.3">
      <c r="A366" s="25"/>
      <c r="B366" s="25"/>
      <c r="C366" s="234"/>
      <c r="D366" s="235"/>
      <c r="E366" s="236"/>
    </row>
    <row r="367" spans="1:5" ht="15.75" customHeight="1" x14ac:dyDescent="0.3">
      <c r="A367" s="25"/>
      <c r="B367" s="25"/>
      <c r="C367" s="234"/>
      <c r="D367" s="235"/>
      <c r="E367" s="236"/>
    </row>
    <row r="368" spans="1:5" ht="15.75" customHeight="1" x14ac:dyDescent="0.3">
      <c r="A368" s="25"/>
      <c r="B368" s="25"/>
      <c r="C368" s="234"/>
      <c r="D368" s="235"/>
      <c r="E368" s="236"/>
    </row>
    <row r="369" spans="1:5" ht="15.75" customHeight="1" x14ac:dyDescent="0.3">
      <c r="A369" s="25"/>
      <c r="B369" s="25"/>
      <c r="C369" s="234"/>
      <c r="D369" s="235"/>
      <c r="E369" s="236"/>
    </row>
    <row r="370" spans="1:5" ht="15.75" customHeight="1" x14ac:dyDescent="0.3">
      <c r="A370" s="25"/>
      <c r="B370" s="25"/>
      <c r="C370" s="234"/>
      <c r="D370" s="235"/>
      <c r="E370" s="236"/>
    </row>
    <row r="371" spans="1:5" ht="15.75" customHeight="1" x14ac:dyDescent="0.3">
      <c r="A371" s="25"/>
      <c r="B371" s="25"/>
      <c r="C371" s="234"/>
      <c r="D371" s="235"/>
      <c r="E371" s="236"/>
    </row>
    <row r="372" spans="1:5" ht="15.75" customHeight="1" x14ac:dyDescent="0.3">
      <c r="A372" s="25"/>
      <c r="B372" s="25"/>
      <c r="C372" s="234"/>
      <c r="D372" s="235"/>
      <c r="E372" s="236"/>
    </row>
    <row r="373" spans="1:5" ht="15.75" customHeight="1" x14ac:dyDescent="0.3">
      <c r="A373" s="25"/>
      <c r="B373" s="25"/>
      <c r="C373" s="234"/>
      <c r="D373" s="235"/>
      <c r="E373" s="236"/>
    </row>
    <row r="374" spans="1:5" ht="15.75" customHeight="1" x14ac:dyDescent="0.3">
      <c r="A374" s="25"/>
      <c r="B374" s="25"/>
      <c r="C374" s="234"/>
      <c r="D374" s="235"/>
      <c r="E374" s="236"/>
    </row>
    <row r="375" spans="1:5" ht="15.75" customHeight="1" x14ac:dyDescent="0.3">
      <c r="A375" s="25"/>
      <c r="B375" s="25"/>
      <c r="C375" s="234"/>
      <c r="D375" s="235"/>
      <c r="E375" s="236"/>
    </row>
    <row r="376" spans="1:5" ht="15.75" customHeight="1" x14ac:dyDescent="0.3">
      <c r="A376" s="25"/>
      <c r="B376" s="25"/>
      <c r="C376" s="234"/>
      <c r="D376" s="235"/>
      <c r="E376" s="236"/>
    </row>
    <row r="377" spans="1:5" ht="15.75" customHeight="1" x14ac:dyDescent="0.3">
      <c r="A377" s="25"/>
      <c r="B377" s="25"/>
      <c r="C377" s="234"/>
      <c r="D377" s="235"/>
      <c r="E377" s="236"/>
    </row>
    <row r="378" spans="1:5" ht="15.75" customHeight="1" x14ac:dyDescent="0.3">
      <c r="A378" s="25"/>
      <c r="B378" s="25"/>
      <c r="C378" s="234"/>
      <c r="D378" s="235"/>
      <c r="E378" s="236"/>
    </row>
    <row r="379" spans="1:5" ht="15.75" customHeight="1" x14ac:dyDescent="0.3">
      <c r="A379" s="25"/>
      <c r="B379" s="25"/>
      <c r="C379" s="234"/>
      <c r="D379" s="235"/>
      <c r="E379" s="236"/>
    </row>
    <row r="380" spans="1:5" ht="15.75" customHeight="1" x14ac:dyDescent="0.3">
      <c r="A380" s="25"/>
      <c r="B380" s="25"/>
      <c r="C380" s="234"/>
      <c r="D380" s="235"/>
      <c r="E380" s="236"/>
    </row>
    <row r="381" spans="1:5" ht="15.75" customHeight="1" x14ac:dyDescent="0.3">
      <c r="A381" s="25"/>
      <c r="B381" s="25"/>
      <c r="C381" s="234"/>
      <c r="D381" s="235"/>
      <c r="E381" s="236"/>
    </row>
    <row r="382" spans="1:5" ht="15.75" customHeight="1" x14ac:dyDescent="0.3">
      <c r="A382" s="25"/>
      <c r="B382" s="25"/>
      <c r="C382" s="234"/>
      <c r="D382" s="235"/>
      <c r="E382" s="236"/>
    </row>
    <row r="383" spans="1:5" ht="15.75" customHeight="1" x14ac:dyDescent="0.3">
      <c r="A383" s="25"/>
      <c r="B383" s="25"/>
      <c r="C383" s="234"/>
      <c r="D383" s="235"/>
      <c r="E383" s="236"/>
    </row>
    <row r="384" spans="1:5" ht="15.75" customHeight="1" x14ac:dyDescent="0.3">
      <c r="A384" s="25"/>
      <c r="B384" s="25"/>
      <c r="C384" s="234"/>
      <c r="D384" s="235"/>
      <c r="E384" s="236"/>
    </row>
    <row r="385" spans="1:5" ht="15.75" customHeight="1" x14ac:dyDescent="0.3">
      <c r="A385" s="25"/>
      <c r="B385" s="25"/>
      <c r="C385" s="234"/>
      <c r="D385" s="235"/>
      <c r="E385" s="236"/>
    </row>
    <row r="386" spans="1:5" ht="15.75" customHeight="1" x14ac:dyDescent="0.3">
      <c r="A386" s="25"/>
      <c r="B386" s="25"/>
      <c r="C386" s="234"/>
      <c r="D386" s="235"/>
      <c r="E386" s="236"/>
    </row>
    <row r="387" spans="1:5" ht="15.75" customHeight="1" x14ac:dyDescent="0.3">
      <c r="A387" s="25"/>
      <c r="B387" s="25"/>
      <c r="C387" s="234"/>
      <c r="D387" s="235"/>
      <c r="E387" s="236"/>
    </row>
  </sheetData>
  <mergeCells count="34">
    <mergeCell ref="C63:D63"/>
    <mergeCell ref="C69:D69"/>
    <mergeCell ref="B2:B9"/>
    <mergeCell ref="C2:D2"/>
    <mergeCell ref="B10:B18"/>
    <mergeCell ref="C10:D10"/>
    <mergeCell ref="B19:B32"/>
    <mergeCell ref="C19:D19"/>
    <mergeCell ref="B63:B68"/>
    <mergeCell ref="B69:B81"/>
    <mergeCell ref="B33:B43"/>
    <mergeCell ref="B44:B53"/>
    <mergeCell ref="B54:B62"/>
    <mergeCell ref="C33:D33"/>
    <mergeCell ref="C44:D44"/>
    <mergeCell ref="C54:D54"/>
    <mergeCell ref="C155:D155"/>
    <mergeCell ref="C168:D168"/>
    <mergeCell ref="B102:B112"/>
    <mergeCell ref="B113:B124"/>
    <mergeCell ref="B125:B130"/>
    <mergeCell ref="B131:B141"/>
    <mergeCell ref="C113:D113"/>
    <mergeCell ref="C125:D125"/>
    <mergeCell ref="C131:D131"/>
    <mergeCell ref="C102:D102"/>
    <mergeCell ref="B142:B154"/>
    <mergeCell ref="B155:B167"/>
    <mergeCell ref="B168:B187"/>
    <mergeCell ref="B82:B90"/>
    <mergeCell ref="B91:B101"/>
    <mergeCell ref="C142:D142"/>
    <mergeCell ref="C91:D91"/>
    <mergeCell ref="C82:D82"/>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38030"/>
  </sheetPr>
  <dimension ref="A1:T277"/>
  <sheetViews>
    <sheetView workbookViewId="0"/>
  </sheetViews>
  <sheetFormatPr baseColWidth="10" defaultColWidth="12.5546875" defaultRowHeight="15" customHeight="1" x14ac:dyDescent="0.3"/>
  <cols>
    <col min="1" max="1" width="57.109375" customWidth="1"/>
    <col min="2" max="2" width="10" customWidth="1"/>
    <col min="3" max="3" width="55.44140625" customWidth="1"/>
    <col min="4" max="5" width="10" customWidth="1"/>
    <col min="6" max="6" width="16.44140625" customWidth="1"/>
    <col min="7" max="7" width="10" customWidth="1"/>
    <col min="8" max="11" width="18.109375" customWidth="1"/>
    <col min="12" max="12" width="30.5546875" customWidth="1"/>
    <col min="13" max="16" width="10" customWidth="1"/>
    <col min="17" max="17" width="13.88671875" customWidth="1"/>
    <col min="18" max="20" width="10" customWidth="1"/>
  </cols>
  <sheetData>
    <row r="1" spans="1:20" ht="16.5" customHeight="1" x14ac:dyDescent="0.3">
      <c r="A1" s="241" t="s">
        <v>764</v>
      </c>
      <c r="B1" s="242"/>
      <c r="C1" s="241" t="s">
        <v>765</v>
      </c>
      <c r="D1" s="243"/>
      <c r="E1" s="244" t="s">
        <v>766</v>
      </c>
      <c r="F1" s="244" t="s">
        <v>767</v>
      </c>
      <c r="G1" s="242"/>
      <c r="H1" s="742" t="s">
        <v>768</v>
      </c>
      <c r="I1" s="743"/>
      <c r="J1" s="743"/>
      <c r="K1" s="744"/>
      <c r="L1" s="745" t="s">
        <v>769</v>
      </c>
      <c r="M1" s="743"/>
      <c r="N1" s="743"/>
      <c r="O1" s="744"/>
      <c r="P1" s="245"/>
      <c r="Q1" s="746" t="s">
        <v>770</v>
      </c>
      <c r="R1" s="743"/>
      <c r="S1" s="743"/>
      <c r="T1" s="744"/>
    </row>
    <row r="2" spans="1:20" ht="12" customHeight="1" x14ac:dyDescent="0.3">
      <c r="A2" s="246" t="s">
        <v>771</v>
      </c>
      <c r="B2" s="242"/>
      <c r="C2" s="247" t="s">
        <v>772</v>
      </c>
      <c r="D2" s="243"/>
      <c r="E2" s="248">
        <v>1</v>
      </c>
      <c r="F2" s="248" t="s">
        <v>773</v>
      </c>
      <c r="G2" s="242"/>
      <c r="H2" s="739" t="s">
        <v>774</v>
      </c>
      <c r="I2" s="740"/>
      <c r="J2" s="740"/>
      <c r="K2" s="741"/>
      <c r="L2" s="242"/>
      <c r="M2" s="244">
        <v>2012</v>
      </c>
      <c r="N2" s="244"/>
      <c r="O2" s="244"/>
      <c r="P2" s="242"/>
      <c r="Q2" s="244"/>
      <c r="R2" s="249" t="s">
        <v>775</v>
      </c>
      <c r="S2" s="249" t="s">
        <v>776</v>
      </c>
      <c r="T2" s="249" t="s">
        <v>777</v>
      </c>
    </row>
    <row r="3" spans="1:20" ht="12" customHeight="1" x14ac:dyDescent="0.3">
      <c r="A3" s="246" t="s">
        <v>778</v>
      </c>
      <c r="B3" s="242"/>
      <c r="C3" s="247" t="s">
        <v>779</v>
      </c>
      <c r="D3" s="243"/>
      <c r="E3" s="248"/>
      <c r="F3" s="248"/>
      <c r="G3" s="242"/>
      <c r="H3" s="250"/>
      <c r="I3" s="251"/>
      <c r="J3" s="251"/>
      <c r="K3" s="252"/>
      <c r="L3" s="242"/>
      <c r="M3" s="244"/>
      <c r="N3" s="244"/>
      <c r="O3" s="244"/>
      <c r="P3" s="242"/>
      <c r="Q3" s="244"/>
      <c r="R3" s="249"/>
      <c r="S3" s="249"/>
      <c r="T3" s="249"/>
    </row>
    <row r="4" spans="1:20" ht="12" customHeight="1" x14ac:dyDescent="0.3">
      <c r="A4" s="246" t="s">
        <v>780</v>
      </c>
      <c r="B4" s="242"/>
      <c r="C4" s="247" t="s">
        <v>781</v>
      </c>
      <c r="D4" s="243"/>
      <c r="E4" s="248"/>
      <c r="F4" s="248"/>
      <c r="G4" s="242"/>
      <c r="H4" s="250"/>
      <c r="I4" s="251"/>
      <c r="J4" s="251"/>
      <c r="K4" s="252"/>
      <c r="L4" s="242"/>
      <c r="M4" s="244"/>
      <c r="N4" s="244"/>
      <c r="O4" s="244"/>
      <c r="P4" s="242"/>
      <c r="Q4" s="244"/>
      <c r="R4" s="249"/>
      <c r="S4" s="249"/>
      <c r="T4" s="249"/>
    </row>
    <row r="5" spans="1:20" ht="12" customHeight="1" x14ac:dyDescent="0.3">
      <c r="A5" s="246" t="s">
        <v>782</v>
      </c>
      <c r="B5" s="242"/>
      <c r="C5" s="247" t="s">
        <v>783</v>
      </c>
      <c r="D5" s="243"/>
      <c r="E5" s="248">
        <v>2</v>
      </c>
      <c r="F5" s="248" t="s">
        <v>558</v>
      </c>
      <c r="G5" s="242"/>
      <c r="H5" s="737" t="s">
        <v>784</v>
      </c>
      <c r="I5" s="253">
        <v>2017</v>
      </c>
      <c r="J5" s="254"/>
      <c r="K5" s="255"/>
      <c r="L5" s="242"/>
      <c r="M5" s="256" t="s">
        <v>775</v>
      </c>
      <c r="N5" s="256" t="s">
        <v>776</v>
      </c>
      <c r="O5" s="256" t="s">
        <v>777</v>
      </c>
      <c r="P5" s="242"/>
      <c r="Q5" s="257" t="s">
        <v>785</v>
      </c>
      <c r="R5" s="258">
        <v>479830</v>
      </c>
      <c r="S5" s="258">
        <v>222331</v>
      </c>
      <c r="T5" s="258">
        <v>257499</v>
      </c>
    </row>
    <row r="6" spans="1:20" ht="12" customHeight="1" x14ac:dyDescent="0.3">
      <c r="A6" s="246" t="s">
        <v>786</v>
      </c>
      <c r="B6" s="242"/>
      <c r="C6" s="247" t="s">
        <v>787</v>
      </c>
      <c r="D6" s="243"/>
      <c r="E6" s="248">
        <v>3</v>
      </c>
      <c r="F6" s="248" t="s">
        <v>559</v>
      </c>
      <c r="G6" s="242"/>
      <c r="H6" s="738"/>
      <c r="I6" s="259" t="s">
        <v>775</v>
      </c>
      <c r="J6" s="260" t="s">
        <v>776</v>
      </c>
      <c r="K6" s="261" t="s">
        <v>777</v>
      </c>
      <c r="L6" s="242"/>
      <c r="M6" s="258">
        <v>7571345</v>
      </c>
      <c r="N6" s="258">
        <v>3653868</v>
      </c>
      <c r="O6" s="258">
        <v>3917477</v>
      </c>
      <c r="P6" s="242"/>
      <c r="Q6" s="257" t="s">
        <v>788</v>
      </c>
      <c r="R6" s="258">
        <v>135160</v>
      </c>
      <c r="S6" s="258">
        <v>62795</v>
      </c>
      <c r="T6" s="258">
        <v>72365</v>
      </c>
    </row>
    <row r="7" spans="1:20" ht="12.75" customHeight="1" x14ac:dyDescent="0.3">
      <c r="A7" s="242"/>
      <c r="B7" s="242"/>
      <c r="C7" s="247" t="s">
        <v>789</v>
      </c>
      <c r="D7" s="243"/>
      <c r="E7" s="248">
        <v>4</v>
      </c>
      <c r="F7" s="248" t="s">
        <v>790</v>
      </c>
      <c r="G7" s="242"/>
      <c r="H7" s="262" t="s">
        <v>791</v>
      </c>
      <c r="I7" s="263"/>
      <c r="J7" s="264"/>
      <c r="K7" s="265"/>
      <c r="L7" s="242"/>
      <c r="M7" s="266">
        <v>120482</v>
      </c>
      <c r="N7" s="266">
        <v>61704</v>
      </c>
      <c r="O7" s="266">
        <v>58778</v>
      </c>
      <c r="P7" s="242"/>
      <c r="Q7" s="257" t="s">
        <v>792</v>
      </c>
      <c r="R7" s="258">
        <v>109955</v>
      </c>
      <c r="S7" s="258">
        <v>55153</v>
      </c>
      <c r="T7" s="258">
        <v>54802</v>
      </c>
    </row>
    <row r="8" spans="1:20" ht="12" customHeight="1" x14ac:dyDescent="0.3">
      <c r="A8" s="241" t="s">
        <v>793</v>
      </c>
      <c r="B8" s="242"/>
      <c r="C8" s="247" t="s">
        <v>794</v>
      </c>
      <c r="D8" s="243"/>
      <c r="E8" s="248">
        <v>5</v>
      </c>
      <c r="F8" s="248" t="s">
        <v>561</v>
      </c>
      <c r="G8" s="242"/>
      <c r="H8" s="267" t="s">
        <v>775</v>
      </c>
      <c r="I8" s="258">
        <v>8080734</v>
      </c>
      <c r="J8" s="258">
        <v>3912910</v>
      </c>
      <c r="K8" s="258">
        <v>4167824</v>
      </c>
      <c r="L8" s="242"/>
      <c r="M8" s="266">
        <v>120064</v>
      </c>
      <c r="N8" s="266">
        <v>61454</v>
      </c>
      <c r="O8" s="266">
        <v>58610</v>
      </c>
      <c r="P8" s="242"/>
      <c r="Q8" s="257" t="s">
        <v>795</v>
      </c>
      <c r="R8" s="258">
        <v>409257</v>
      </c>
      <c r="S8" s="258">
        <v>199566</v>
      </c>
      <c r="T8" s="258">
        <v>209691</v>
      </c>
    </row>
    <row r="9" spans="1:20" ht="12" customHeight="1" x14ac:dyDescent="0.3">
      <c r="A9" s="257" t="s">
        <v>796</v>
      </c>
      <c r="B9" s="242"/>
      <c r="C9" s="242"/>
      <c r="D9" s="243"/>
      <c r="E9" s="248">
        <v>6</v>
      </c>
      <c r="F9" s="248" t="s">
        <v>562</v>
      </c>
      <c r="G9" s="242"/>
      <c r="H9" s="268" t="s">
        <v>797</v>
      </c>
      <c r="I9" s="266">
        <v>607390</v>
      </c>
      <c r="J9" s="266">
        <v>312062</v>
      </c>
      <c r="K9" s="266">
        <v>295328</v>
      </c>
      <c r="L9" s="242"/>
      <c r="M9" s="266">
        <v>119780</v>
      </c>
      <c r="N9" s="266">
        <v>61272</v>
      </c>
      <c r="O9" s="266">
        <v>58508</v>
      </c>
      <c r="P9" s="242"/>
      <c r="Q9" s="257" t="s">
        <v>798</v>
      </c>
      <c r="R9" s="258">
        <v>400686</v>
      </c>
      <c r="S9" s="258">
        <v>197911</v>
      </c>
      <c r="T9" s="258">
        <v>202775</v>
      </c>
    </row>
    <row r="10" spans="1:20" ht="12" customHeight="1" x14ac:dyDescent="0.3">
      <c r="A10" s="257" t="s">
        <v>423</v>
      </c>
      <c r="B10" s="242"/>
      <c r="C10" s="242"/>
      <c r="D10" s="243"/>
      <c r="E10" s="248">
        <v>7</v>
      </c>
      <c r="F10" s="248" t="s">
        <v>563</v>
      </c>
      <c r="G10" s="242"/>
      <c r="H10" s="268" t="s">
        <v>799</v>
      </c>
      <c r="I10" s="266">
        <v>601914</v>
      </c>
      <c r="J10" s="266">
        <v>308936</v>
      </c>
      <c r="K10" s="266">
        <v>292978</v>
      </c>
      <c r="L10" s="242"/>
      <c r="M10" s="266">
        <v>119273</v>
      </c>
      <c r="N10" s="266">
        <v>61064</v>
      </c>
      <c r="O10" s="266">
        <v>58209</v>
      </c>
      <c r="P10" s="242"/>
      <c r="Q10" s="257" t="s">
        <v>800</v>
      </c>
      <c r="R10" s="258">
        <v>201593</v>
      </c>
      <c r="S10" s="258">
        <v>99557</v>
      </c>
      <c r="T10" s="258">
        <v>102036</v>
      </c>
    </row>
    <row r="11" spans="1:20" ht="12" customHeight="1" x14ac:dyDescent="0.3">
      <c r="A11" s="257" t="s">
        <v>801</v>
      </c>
      <c r="B11" s="242"/>
      <c r="C11" s="241" t="s">
        <v>802</v>
      </c>
      <c r="D11" s="243"/>
      <c r="E11" s="248">
        <v>8</v>
      </c>
      <c r="F11" s="248" t="s">
        <v>564</v>
      </c>
      <c r="G11" s="242"/>
      <c r="H11" s="268" t="s">
        <v>803</v>
      </c>
      <c r="I11" s="266">
        <v>602967</v>
      </c>
      <c r="J11" s="266">
        <v>308654</v>
      </c>
      <c r="K11" s="266">
        <v>294313</v>
      </c>
      <c r="L11" s="242"/>
      <c r="M11" s="266">
        <v>118935</v>
      </c>
      <c r="N11" s="266">
        <v>60931</v>
      </c>
      <c r="O11" s="266">
        <v>58004</v>
      </c>
      <c r="P11" s="242"/>
      <c r="Q11" s="257" t="s">
        <v>804</v>
      </c>
      <c r="R11" s="258">
        <v>597522</v>
      </c>
      <c r="S11" s="258">
        <v>292176</v>
      </c>
      <c r="T11" s="258">
        <v>305346</v>
      </c>
    </row>
    <row r="12" spans="1:20" ht="12" customHeight="1" x14ac:dyDescent="0.3">
      <c r="A12" s="257" t="s">
        <v>805</v>
      </c>
      <c r="B12" s="242"/>
      <c r="C12" s="247" t="s">
        <v>806</v>
      </c>
      <c r="D12" s="243"/>
      <c r="E12" s="248">
        <v>9</v>
      </c>
      <c r="F12" s="248" t="s">
        <v>807</v>
      </c>
      <c r="G12" s="242"/>
      <c r="H12" s="268" t="s">
        <v>808</v>
      </c>
      <c r="I12" s="266">
        <v>632370</v>
      </c>
      <c r="J12" s="266">
        <v>321173</v>
      </c>
      <c r="K12" s="266">
        <v>311197</v>
      </c>
      <c r="L12" s="242"/>
      <c r="M12" s="266">
        <v>118833</v>
      </c>
      <c r="N12" s="266">
        <v>60903</v>
      </c>
      <c r="O12" s="266">
        <v>57930</v>
      </c>
      <c r="P12" s="242"/>
      <c r="Q12" s="257" t="s">
        <v>809</v>
      </c>
      <c r="R12" s="258">
        <v>1030623</v>
      </c>
      <c r="S12" s="258">
        <v>502287</v>
      </c>
      <c r="T12" s="258">
        <v>528336</v>
      </c>
    </row>
    <row r="13" spans="1:20" ht="12" customHeight="1" x14ac:dyDescent="0.3">
      <c r="A13" s="257" t="s">
        <v>810</v>
      </c>
      <c r="B13" s="242"/>
      <c r="C13" s="247" t="s">
        <v>811</v>
      </c>
      <c r="D13" s="243"/>
      <c r="E13" s="248">
        <v>10</v>
      </c>
      <c r="F13" s="248" t="s">
        <v>812</v>
      </c>
      <c r="G13" s="242"/>
      <c r="H13" s="268" t="s">
        <v>813</v>
      </c>
      <c r="I13" s="266">
        <v>672749</v>
      </c>
      <c r="J13" s="266">
        <v>339928</v>
      </c>
      <c r="K13" s="266">
        <v>332821</v>
      </c>
      <c r="L13" s="242"/>
      <c r="M13" s="266">
        <v>118730</v>
      </c>
      <c r="N13" s="266">
        <v>60874</v>
      </c>
      <c r="O13" s="266">
        <v>57856</v>
      </c>
      <c r="P13" s="242"/>
      <c r="Q13" s="257" t="s">
        <v>814</v>
      </c>
      <c r="R13" s="258">
        <v>353859</v>
      </c>
      <c r="S13" s="258">
        <v>167533</v>
      </c>
      <c r="T13" s="258">
        <v>186326</v>
      </c>
    </row>
    <row r="14" spans="1:20" ht="12" customHeight="1" x14ac:dyDescent="0.3">
      <c r="A14" s="257" t="s">
        <v>815</v>
      </c>
      <c r="B14" s="242"/>
      <c r="C14" s="247" t="s">
        <v>816</v>
      </c>
      <c r="D14" s="243"/>
      <c r="E14" s="248">
        <v>11</v>
      </c>
      <c r="F14" s="248" t="s">
        <v>567</v>
      </c>
      <c r="G14" s="242"/>
      <c r="H14" s="268" t="s">
        <v>817</v>
      </c>
      <c r="I14" s="266">
        <v>650902</v>
      </c>
      <c r="J14" s="266">
        <v>329064</v>
      </c>
      <c r="K14" s="266">
        <v>321838</v>
      </c>
      <c r="L14" s="242"/>
      <c r="M14" s="266">
        <v>118696</v>
      </c>
      <c r="N14" s="266">
        <v>60878</v>
      </c>
      <c r="O14" s="266">
        <v>57818</v>
      </c>
      <c r="P14" s="242"/>
      <c r="Q14" s="257" t="s">
        <v>818</v>
      </c>
      <c r="R14" s="258">
        <v>851299</v>
      </c>
      <c r="S14" s="258">
        <v>406597</v>
      </c>
      <c r="T14" s="258">
        <v>444702</v>
      </c>
    </row>
    <row r="15" spans="1:20" ht="12" customHeight="1" x14ac:dyDescent="0.3">
      <c r="A15" s="257" t="s">
        <v>386</v>
      </c>
      <c r="B15" s="242"/>
      <c r="C15" s="247" t="s">
        <v>819</v>
      </c>
      <c r="D15" s="243"/>
      <c r="E15" s="248">
        <v>12</v>
      </c>
      <c r="F15" s="248" t="s">
        <v>568</v>
      </c>
      <c r="G15" s="242"/>
      <c r="H15" s="268" t="s">
        <v>820</v>
      </c>
      <c r="I15" s="266">
        <v>651442</v>
      </c>
      <c r="J15" s="266">
        <v>316050</v>
      </c>
      <c r="K15" s="266">
        <v>335392</v>
      </c>
      <c r="L15" s="242"/>
      <c r="M15" s="266">
        <v>119101</v>
      </c>
      <c r="N15" s="266">
        <v>61076</v>
      </c>
      <c r="O15" s="266">
        <v>58025</v>
      </c>
      <c r="P15" s="242"/>
      <c r="Q15" s="257" t="s">
        <v>821</v>
      </c>
      <c r="R15" s="258">
        <v>1094488</v>
      </c>
      <c r="S15" s="258">
        <v>518960</v>
      </c>
      <c r="T15" s="258">
        <v>575528</v>
      </c>
    </row>
    <row r="16" spans="1:20" ht="12" customHeight="1" x14ac:dyDescent="0.3">
      <c r="A16" s="257" t="s">
        <v>822</v>
      </c>
      <c r="B16" s="242"/>
      <c r="C16" s="247" t="s">
        <v>823</v>
      </c>
      <c r="D16" s="243"/>
      <c r="E16" s="248">
        <v>13</v>
      </c>
      <c r="F16" s="248" t="s">
        <v>569</v>
      </c>
      <c r="G16" s="242"/>
      <c r="H16" s="268" t="s">
        <v>824</v>
      </c>
      <c r="I16" s="266">
        <v>640060</v>
      </c>
      <c r="J16" s="266">
        <v>303971</v>
      </c>
      <c r="K16" s="266">
        <v>336089</v>
      </c>
      <c r="L16" s="242"/>
      <c r="M16" s="266">
        <v>119856</v>
      </c>
      <c r="N16" s="266">
        <v>61418</v>
      </c>
      <c r="O16" s="266">
        <v>58438</v>
      </c>
      <c r="P16" s="242"/>
      <c r="Q16" s="257" t="s">
        <v>825</v>
      </c>
      <c r="R16" s="258">
        <v>234948</v>
      </c>
      <c r="S16" s="258">
        <v>112703</v>
      </c>
      <c r="T16" s="258">
        <v>122245</v>
      </c>
    </row>
    <row r="17" spans="1:20" ht="12" customHeight="1" x14ac:dyDescent="0.3">
      <c r="A17" s="257" t="s">
        <v>826</v>
      </c>
      <c r="B17" s="242"/>
      <c r="C17" s="247" t="s">
        <v>827</v>
      </c>
      <c r="D17" s="243"/>
      <c r="E17" s="248">
        <v>14</v>
      </c>
      <c r="F17" s="248" t="s">
        <v>828</v>
      </c>
      <c r="G17" s="242"/>
      <c r="H17" s="268" t="s">
        <v>829</v>
      </c>
      <c r="I17" s="266">
        <v>563389</v>
      </c>
      <c r="J17" s="266">
        <v>268367</v>
      </c>
      <c r="K17" s="266">
        <v>295022</v>
      </c>
      <c r="L17" s="242"/>
      <c r="M17" s="266">
        <v>121019</v>
      </c>
      <c r="N17" s="266">
        <v>61921</v>
      </c>
      <c r="O17" s="266">
        <v>59098</v>
      </c>
      <c r="P17" s="242"/>
      <c r="Q17" s="257" t="s">
        <v>830</v>
      </c>
      <c r="R17" s="258">
        <v>147933</v>
      </c>
      <c r="S17" s="258">
        <v>68544</v>
      </c>
      <c r="T17" s="258">
        <v>79389</v>
      </c>
    </row>
    <row r="18" spans="1:20" ht="12" customHeight="1" x14ac:dyDescent="0.3">
      <c r="A18" s="257" t="s">
        <v>831</v>
      </c>
      <c r="B18" s="242"/>
      <c r="C18" s="247" t="s">
        <v>832</v>
      </c>
      <c r="D18" s="243"/>
      <c r="E18" s="248">
        <v>15</v>
      </c>
      <c r="F18" s="248" t="s">
        <v>571</v>
      </c>
      <c r="G18" s="242"/>
      <c r="H18" s="268" t="s">
        <v>833</v>
      </c>
      <c r="I18" s="266">
        <v>519261</v>
      </c>
      <c r="J18" s="266">
        <v>244556</v>
      </c>
      <c r="K18" s="266">
        <v>274705</v>
      </c>
      <c r="L18" s="242"/>
      <c r="M18" s="266">
        <v>122272</v>
      </c>
      <c r="N18" s="266">
        <v>62471</v>
      </c>
      <c r="O18" s="266">
        <v>59801</v>
      </c>
      <c r="P18" s="242"/>
      <c r="Q18" s="257" t="s">
        <v>834</v>
      </c>
      <c r="R18" s="258">
        <v>98209</v>
      </c>
      <c r="S18" s="258">
        <v>49277</v>
      </c>
      <c r="T18" s="258">
        <v>48932</v>
      </c>
    </row>
    <row r="19" spans="1:20" ht="12" customHeight="1" x14ac:dyDescent="0.3">
      <c r="A19" s="241" t="s">
        <v>835</v>
      </c>
      <c r="B19" s="242"/>
      <c r="C19" s="247" t="s">
        <v>836</v>
      </c>
      <c r="D19" s="243"/>
      <c r="E19" s="248">
        <v>16</v>
      </c>
      <c r="F19" s="248" t="s">
        <v>572</v>
      </c>
      <c r="G19" s="242"/>
      <c r="H19" s="268" t="s">
        <v>837</v>
      </c>
      <c r="I19" s="266">
        <v>503389</v>
      </c>
      <c r="J19" s="266">
        <v>233302</v>
      </c>
      <c r="K19" s="266">
        <v>270087</v>
      </c>
      <c r="L19" s="242"/>
      <c r="M19" s="266">
        <v>123722</v>
      </c>
      <c r="N19" s="266">
        <v>63080</v>
      </c>
      <c r="O19" s="266">
        <v>60642</v>
      </c>
      <c r="P19" s="242"/>
      <c r="Q19" s="257" t="s">
        <v>838</v>
      </c>
      <c r="R19" s="258">
        <v>108457</v>
      </c>
      <c r="S19" s="258">
        <v>52580</v>
      </c>
      <c r="T19" s="258">
        <v>55877</v>
      </c>
    </row>
    <row r="20" spans="1:20" ht="12" customHeight="1" x14ac:dyDescent="0.3">
      <c r="A20" s="269" t="s">
        <v>839</v>
      </c>
      <c r="B20" s="242"/>
      <c r="C20" s="247" t="s">
        <v>840</v>
      </c>
      <c r="D20" s="243"/>
      <c r="E20" s="248">
        <v>17</v>
      </c>
      <c r="F20" s="248" t="s">
        <v>573</v>
      </c>
      <c r="G20" s="242"/>
      <c r="H20" s="268" t="s">
        <v>841</v>
      </c>
      <c r="I20" s="266">
        <v>439872</v>
      </c>
      <c r="J20" s="266">
        <v>200142</v>
      </c>
      <c r="K20" s="266">
        <v>239730</v>
      </c>
      <c r="L20" s="242"/>
      <c r="M20" s="266">
        <v>125124</v>
      </c>
      <c r="N20" s="266">
        <v>63639</v>
      </c>
      <c r="O20" s="266">
        <v>61485</v>
      </c>
      <c r="P20" s="242"/>
      <c r="Q20" s="257" t="s">
        <v>842</v>
      </c>
      <c r="R20" s="258">
        <v>258212</v>
      </c>
      <c r="S20" s="258">
        <v>125944</v>
      </c>
      <c r="T20" s="258">
        <v>132268</v>
      </c>
    </row>
    <row r="21" spans="1:20" ht="12" customHeight="1" x14ac:dyDescent="0.3">
      <c r="A21" s="269" t="s">
        <v>843</v>
      </c>
      <c r="B21" s="242"/>
      <c r="C21" s="247" t="s">
        <v>844</v>
      </c>
      <c r="D21" s="243"/>
      <c r="E21" s="248">
        <v>18</v>
      </c>
      <c r="F21" s="248" t="s">
        <v>574</v>
      </c>
      <c r="G21" s="242"/>
      <c r="H21" s="268" t="s">
        <v>845</v>
      </c>
      <c r="I21" s="266">
        <v>341916</v>
      </c>
      <c r="J21" s="266">
        <v>152813</v>
      </c>
      <c r="K21" s="266">
        <v>189103</v>
      </c>
      <c r="L21" s="242"/>
      <c r="M21" s="266">
        <v>126598</v>
      </c>
      <c r="N21" s="266">
        <v>64282</v>
      </c>
      <c r="O21" s="266">
        <v>62316</v>
      </c>
      <c r="P21" s="242"/>
      <c r="Q21" s="257" t="s">
        <v>846</v>
      </c>
      <c r="R21" s="258">
        <v>24160</v>
      </c>
      <c r="S21" s="258">
        <v>12726</v>
      </c>
      <c r="T21" s="258">
        <v>11434</v>
      </c>
    </row>
    <row r="22" spans="1:20" ht="12" customHeight="1" x14ac:dyDescent="0.3">
      <c r="A22" s="269" t="s">
        <v>847</v>
      </c>
      <c r="B22" s="242"/>
      <c r="C22" s="247" t="s">
        <v>848</v>
      </c>
      <c r="D22" s="243"/>
      <c r="E22" s="248">
        <v>19</v>
      </c>
      <c r="F22" s="248" t="s">
        <v>575</v>
      </c>
      <c r="G22" s="242"/>
      <c r="H22" s="268" t="s">
        <v>849</v>
      </c>
      <c r="I22" s="266">
        <v>253646</v>
      </c>
      <c r="J22" s="266">
        <v>111646</v>
      </c>
      <c r="K22" s="266">
        <v>142000</v>
      </c>
      <c r="L22" s="242"/>
      <c r="M22" s="266">
        <v>128143</v>
      </c>
      <c r="N22" s="266">
        <v>65043</v>
      </c>
      <c r="O22" s="266">
        <v>63100</v>
      </c>
      <c r="P22" s="242"/>
      <c r="Q22" s="257" t="s">
        <v>850</v>
      </c>
      <c r="R22" s="258">
        <v>377272</v>
      </c>
      <c r="S22" s="258">
        <v>184951</v>
      </c>
      <c r="T22" s="258">
        <v>192321</v>
      </c>
    </row>
    <row r="23" spans="1:20" ht="12" customHeight="1" x14ac:dyDescent="0.3">
      <c r="A23" s="269" t="s">
        <v>851</v>
      </c>
      <c r="B23" s="242"/>
      <c r="C23" s="247" t="s">
        <v>852</v>
      </c>
      <c r="D23" s="243"/>
      <c r="E23" s="248">
        <v>20</v>
      </c>
      <c r="F23" s="248" t="s">
        <v>576</v>
      </c>
      <c r="G23" s="242"/>
      <c r="H23" s="268" t="s">
        <v>853</v>
      </c>
      <c r="I23" s="266">
        <v>177853</v>
      </c>
      <c r="J23" s="266">
        <v>76747</v>
      </c>
      <c r="K23" s="266">
        <v>101106</v>
      </c>
      <c r="L23" s="242"/>
      <c r="M23" s="266">
        <v>129625</v>
      </c>
      <c r="N23" s="266">
        <v>65820</v>
      </c>
      <c r="O23" s="266">
        <v>63805</v>
      </c>
      <c r="P23" s="242"/>
      <c r="Q23" s="257" t="s">
        <v>854</v>
      </c>
      <c r="R23" s="258">
        <v>651586</v>
      </c>
      <c r="S23" s="258">
        <v>319009</v>
      </c>
      <c r="T23" s="258">
        <v>332577</v>
      </c>
    </row>
    <row r="24" spans="1:20" ht="12" customHeight="1" x14ac:dyDescent="0.3">
      <c r="A24" s="269" t="s">
        <v>855</v>
      </c>
      <c r="B24" s="242"/>
      <c r="C24" s="247" t="s">
        <v>856</v>
      </c>
      <c r="D24" s="243"/>
      <c r="E24" s="248">
        <v>55</v>
      </c>
      <c r="F24" s="248" t="s">
        <v>857</v>
      </c>
      <c r="G24" s="242"/>
      <c r="H24" s="268" t="s">
        <v>858</v>
      </c>
      <c r="I24" s="266">
        <v>113108</v>
      </c>
      <c r="J24" s="266">
        <v>45521</v>
      </c>
      <c r="K24" s="266">
        <v>67587</v>
      </c>
      <c r="L24" s="242"/>
      <c r="M24" s="266">
        <v>131107</v>
      </c>
      <c r="N24" s="266">
        <v>66558</v>
      </c>
      <c r="O24" s="266">
        <v>64549</v>
      </c>
      <c r="P24" s="242"/>
      <c r="Q24" s="257" t="s">
        <v>859</v>
      </c>
      <c r="R24" s="258">
        <v>6296</v>
      </c>
      <c r="S24" s="258">
        <v>3268</v>
      </c>
      <c r="T24" s="258">
        <v>3028</v>
      </c>
    </row>
    <row r="25" spans="1:20" ht="12" customHeight="1" x14ac:dyDescent="0.3">
      <c r="A25" s="269" t="s">
        <v>860</v>
      </c>
      <c r="B25" s="242"/>
      <c r="C25" s="269" t="s">
        <v>861</v>
      </c>
      <c r="D25" s="243"/>
      <c r="E25" s="248">
        <v>66</v>
      </c>
      <c r="F25" s="248" t="s">
        <v>862</v>
      </c>
      <c r="G25" s="242"/>
      <c r="H25" s="268" t="s">
        <v>863</v>
      </c>
      <c r="I25" s="266">
        <v>108506</v>
      </c>
      <c r="J25" s="266">
        <v>39978</v>
      </c>
      <c r="K25" s="266">
        <v>68528</v>
      </c>
      <c r="L25" s="242"/>
      <c r="M25" s="266">
        <v>132790</v>
      </c>
      <c r="N25" s="266">
        <v>67353</v>
      </c>
      <c r="O25" s="266">
        <v>65437</v>
      </c>
      <c r="P25" s="242"/>
      <c r="Q25" s="267" t="s">
        <v>775</v>
      </c>
      <c r="R25" s="266">
        <f t="shared" ref="R25:T25" si="0">SUM(R5:R24)</f>
        <v>7571345</v>
      </c>
      <c r="S25" s="266">
        <f t="shared" si="0"/>
        <v>3653868</v>
      </c>
      <c r="T25" s="266">
        <f t="shared" si="0"/>
        <v>3917477</v>
      </c>
    </row>
    <row r="26" spans="1:20" ht="12" customHeight="1" x14ac:dyDescent="0.3">
      <c r="A26" s="269" t="s">
        <v>864</v>
      </c>
      <c r="B26" s="242"/>
      <c r="C26" s="247" t="s">
        <v>865</v>
      </c>
      <c r="D26" s="243"/>
      <c r="E26" s="248">
        <v>77</v>
      </c>
      <c r="F26" s="248" t="s">
        <v>577</v>
      </c>
      <c r="G26" s="242"/>
      <c r="H26" s="242"/>
      <c r="I26" s="242"/>
      <c r="J26" s="242"/>
      <c r="K26" s="242"/>
      <c r="L26" s="242"/>
      <c r="M26" s="266">
        <v>133340</v>
      </c>
      <c r="N26" s="266">
        <v>67602</v>
      </c>
      <c r="O26" s="266">
        <v>65738</v>
      </c>
      <c r="P26" s="242"/>
      <c r="Q26" s="242"/>
      <c r="R26" s="242"/>
      <c r="S26" s="242"/>
      <c r="T26" s="242"/>
    </row>
    <row r="27" spans="1:20" ht="12" customHeight="1" x14ac:dyDescent="0.3">
      <c r="A27" s="269" t="s">
        <v>866</v>
      </c>
      <c r="B27" s="242"/>
      <c r="C27" s="247" t="s">
        <v>867</v>
      </c>
      <c r="D27" s="243"/>
      <c r="E27" s="248">
        <v>88</v>
      </c>
      <c r="F27" s="248" t="s">
        <v>868</v>
      </c>
      <c r="G27" s="242"/>
      <c r="H27" s="242"/>
      <c r="I27" s="242"/>
      <c r="J27" s="242"/>
      <c r="K27" s="242"/>
      <c r="L27" s="242"/>
      <c r="M27" s="266">
        <v>132165</v>
      </c>
      <c r="N27" s="266">
        <v>67024</v>
      </c>
      <c r="O27" s="266">
        <v>65141</v>
      </c>
      <c r="P27" s="242"/>
      <c r="Q27" s="747" t="s">
        <v>869</v>
      </c>
      <c r="R27" s="748"/>
      <c r="S27" s="748"/>
      <c r="T27" s="749"/>
    </row>
    <row r="28" spans="1:20" ht="12" customHeight="1" x14ac:dyDescent="0.3">
      <c r="A28" s="270" t="s">
        <v>870</v>
      </c>
      <c r="B28" s="242"/>
      <c r="C28" s="247" t="s">
        <v>871</v>
      </c>
      <c r="D28" s="243"/>
      <c r="E28" s="248">
        <v>98</v>
      </c>
      <c r="F28" s="248" t="s">
        <v>872</v>
      </c>
      <c r="G28" s="242"/>
      <c r="H28" s="242"/>
      <c r="I28" s="242"/>
      <c r="J28" s="242"/>
      <c r="K28" s="242"/>
      <c r="L28" s="242"/>
      <c r="M28" s="266">
        <v>129957</v>
      </c>
      <c r="N28" s="266">
        <v>65924</v>
      </c>
      <c r="O28" s="266">
        <v>64033</v>
      </c>
      <c r="P28" s="242"/>
      <c r="Q28" s="739" t="s">
        <v>774</v>
      </c>
      <c r="R28" s="740"/>
      <c r="S28" s="740"/>
      <c r="T28" s="741"/>
    </row>
    <row r="29" spans="1:20" ht="12" customHeight="1" x14ac:dyDescent="0.3">
      <c r="A29" s="271" t="s">
        <v>873</v>
      </c>
      <c r="B29" s="242"/>
      <c r="C29" s="247" t="s">
        <v>874</v>
      </c>
      <c r="D29" s="243"/>
      <c r="E29" s="272"/>
      <c r="F29" s="272"/>
      <c r="G29" s="242"/>
      <c r="H29" s="242"/>
      <c r="I29" s="242"/>
      <c r="J29" s="242"/>
      <c r="K29" s="242"/>
      <c r="L29" s="242"/>
      <c r="M29" s="266">
        <v>127797</v>
      </c>
      <c r="N29" s="266">
        <v>64838</v>
      </c>
      <c r="O29" s="266">
        <v>62959</v>
      </c>
      <c r="P29" s="242"/>
      <c r="Q29" s="737" t="s">
        <v>784</v>
      </c>
      <c r="R29" s="734">
        <v>2015</v>
      </c>
      <c r="S29" s="735"/>
      <c r="T29" s="736"/>
    </row>
    <row r="30" spans="1:20" ht="12" customHeight="1" x14ac:dyDescent="0.3">
      <c r="A30" s="271" t="s">
        <v>875</v>
      </c>
      <c r="B30" s="242"/>
      <c r="C30" s="247" t="s">
        <v>876</v>
      </c>
      <c r="D30" s="243"/>
      <c r="E30" s="272"/>
      <c r="F30" s="272"/>
      <c r="G30" s="242"/>
      <c r="H30" s="242"/>
      <c r="I30" s="242"/>
      <c r="J30" s="242"/>
      <c r="K30" s="242"/>
      <c r="L30" s="242"/>
      <c r="M30" s="266">
        <v>125232</v>
      </c>
      <c r="N30" s="266">
        <v>63602</v>
      </c>
      <c r="O30" s="266">
        <v>61630</v>
      </c>
      <c r="P30" s="242"/>
      <c r="Q30" s="738"/>
      <c r="R30" s="259" t="s">
        <v>775</v>
      </c>
      <c r="S30" s="260" t="s">
        <v>776</v>
      </c>
      <c r="T30" s="261" t="s">
        <v>777</v>
      </c>
    </row>
    <row r="31" spans="1:20" ht="12" customHeight="1" x14ac:dyDescent="0.3">
      <c r="A31" s="271" t="s">
        <v>877</v>
      </c>
      <c r="B31" s="242"/>
      <c r="C31" s="247" t="s">
        <v>878</v>
      </c>
      <c r="D31" s="243"/>
      <c r="E31" s="272"/>
      <c r="F31" s="272"/>
      <c r="G31" s="242"/>
      <c r="H31" s="242"/>
      <c r="I31" s="242"/>
      <c r="J31" s="242"/>
      <c r="K31" s="242"/>
      <c r="L31" s="242"/>
      <c r="M31" s="266">
        <v>124055</v>
      </c>
      <c r="N31" s="266">
        <v>62761</v>
      </c>
      <c r="O31" s="266">
        <v>61294</v>
      </c>
      <c r="P31" s="242"/>
      <c r="Q31" s="262" t="s">
        <v>791</v>
      </c>
      <c r="R31" s="263"/>
      <c r="S31" s="264"/>
      <c r="T31" s="265"/>
    </row>
    <row r="32" spans="1:20" ht="12" customHeight="1" x14ac:dyDescent="0.3">
      <c r="A32" s="271" t="s">
        <v>879</v>
      </c>
      <c r="B32" s="242"/>
      <c r="C32" s="247" t="s">
        <v>880</v>
      </c>
      <c r="D32" s="243"/>
      <c r="E32" s="272"/>
      <c r="F32" s="272"/>
      <c r="G32" s="242"/>
      <c r="H32" s="242"/>
      <c r="I32" s="242"/>
      <c r="J32" s="242"/>
      <c r="K32" s="242"/>
      <c r="L32" s="242"/>
      <c r="M32" s="266">
        <v>125190</v>
      </c>
      <c r="N32" s="266">
        <v>62619</v>
      </c>
      <c r="O32" s="266">
        <v>62571</v>
      </c>
      <c r="P32" s="242"/>
      <c r="Q32" s="273" t="s">
        <v>775</v>
      </c>
      <c r="R32" s="274">
        <v>7878783</v>
      </c>
      <c r="S32" s="275">
        <v>3810013</v>
      </c>
      <c r="T32" s="276">
        <v>4068770</v>
      </c>
    </row>
    <row r="33" spans="1:20" ht="12" customHeight="1" x14ac:dyDescent="0.3">
      <c r="A33" s="270" t="s">
        <v>881</v>
      </c>
      <c r="B33" s="242"/>
      <c r="C33" s="247" t="s">
        <v>882</v>
      </c>
      <c r="D33" s="243"/>
      <c r="E33" s="272"/>
      <c r="F33" s="272"/>
      <c r="G33" s="242"/>
      <c r="H33" s="242"/>
      <c r="I33" s="242"/>
      <c r="J33" s="242"/>
      <c r="K33" s="242"/>
      <c r="L33" s="242"/>
      <c r="M33" s="266">
        <v>127692</v>
      </c>
      <c r="N33" s="266">
        <v>62895</v>
      </c>
      <c r="O33" s="266">
        <v>64797</v>
      </c>
      <c r="P33" s="242"/>
      <c r="Q33" s="277" t="s">
        <v>797</v>
      </c>
      <c r="R33" s="278">
        <v>603230</v>
      </c>
      <c r="S33" s="279">
        <v>309432</v>
      </c>
      <c r="T33" s="280">
        <v>293798</v>
      </c>
    </row>
    <row r="34" spans="1:20" ht="12" customHeight="1" x14ac:dyDescent="0.3">
      <c r="A34" s="281" t="s">
        <v>883</v>
      </c>
      <c r="B34" s="242"/>
      <c r="C34" s="247" t="s">
        <v>884</v>
      </c>
      <c r="D34" s="243"/>
      <c r="E34" s="272"/>
      <c r="F34" s="272"/>
      <c r="G34" s="242"/>
      <c r="H34" s="242"/>
      <c r="I34" s="242"/>
      <c r="J34" s="242"/>
      <c r="K34" s="242"/>
      <c r="L34" s="242"/>
      <c r="M34" s="266">
        <v>129742</v>
      </c>
      <c r="N34" s="266">
        <v>62993</v>
      </c>
      <c r="O34" s="266">
        <v>66749</v>
      </c>
      <c r="P34" s="242"/>
      <c r="Q34" s="277" t="s">
        <v>799</v>
      </c>
      <c r="R34" s="278">
        <v>598182</v>
      </c>
      <c r="S34" s="279">
        <v>306434</v>
      </c>
      <c r="T34" s="280">
        <v>291748</v>
      </c>
    </row>
    <row r="35" spans="1:20" ht="12" customHeight="1" x14ac:dyDescent="0.3">
      <c r="A35" s="281" t="s">
        <v>885</v>
      </c>
      <c r="B35" s="242"/>
      <c r="C35" s="241" t="s">
        <v>886</v>
      </c>
      <c r="D35" s="243"/>
      <c r="E35" s="272"/>
      <c r="F35" s="272"/>
      <c r="G35" s="242"/>
      <c r="H35" s="242"/>
      <c r="I35" s="242"/>
      <c r="J35" s="242"/>
      <c r="K35" s="242"/>
      <c r="L35" s="242"/>
      <c r="M35" s="266">
        <v>131768</v>
      </c>
      <c r="N35" s="266">
        <v>63030</v>
      </c>
      <c r="O35" s="266">
        <v>68738</v>
      </c>
      <c r="P35" s="242"/>
      <c r="Q35" s="277" t="s">
        <v>803</v>
      </c>
      <c r="R35" s="278">
        <v>605068</v>
      </c>
      <c r="S35" s="279">
        <v>309819</v>
      </c>
      <c r="T35" s="280">
        <v>295249</v>
      </c>
    </row>
    <row r="36" spans="1:20" ht="12" customHeight="1" x14ac:dyDescent="0.3">
      <c r="A36" s="281" t="s">
        <v>887</v>
      </c>
      <c r="B36" s="242"/>
      <c r="C36" s="247" t="s">
        <v>794</v>
      </c>
      <c r="D36" s="243"/>
      <c r="E36" s="272"/>
      <c r="F36" s="272"/>
      <c r="G36" s="242"/>
      <c r="H36" s="242"/>
      <c r="I36" s="242"/>
      <c r="J36" s="242"/>
      <c r="K36" s="242"/>
      <c r="L36" s="242"/>
      <c r="M36" s="266">
        <v>132712</v>
      </c>
      <c r="N36" s="266">
        <v>62862</v>
      </c>
      <c r="O36" s="266">
        <v>69850</v>
      </c>
      <c r="P36" s="242"/>
      <c r="Q36" s="277" t="s">
        <v>808</v>
      </c>
      <c r="R36" s="278">
        <v>642476</v>
      </c>
      <c r="S36" s="279">
        <v>325752</v>
      </c>
      <c r="T36" s="280">
        <v>316724</v>
      </c>
    </row>
    <row r="37" spans="1:20" ht="12" customHeight="1" x14ac:dyDescent="0.3">
      <c r="A37" s="281" t="s">
        <v>888</v>
      </c>
      <c r="B37" s="242"/>
      <c r="C37" s="247" t="s">
        <v>889</v>
      </c>
      <c r="D37" s="243"/>
      <c r="E37" s="272"/>
      <c r="F37" s="272"/>
      <c r="G37" s="242"/>
      <c r="H37" s="242"/>
      <c r="I37" s="242"/>
      <c r="J37" s="242"/>
      <c r="K37" s="242"/>
      <c r="L37" s="242"/>
      <c r="M37" s="266">
        <v>131882</v>
      </c>
      <c r="N37" s="266">
        <v>62354</v>
      </c>
      <c r="O37" s="266">
        <v>69528</v>
      </c>
      <c r="P37" s="242"/>
      <c r="Q37" s="277" t="s">
        <v>813</v>
      </c>
      <c r="R37" s="278">
        <v>669960</v>
      </c>
      <c r="S37" s="279">
        <v>338888</v>
      </c>
      <c r="T37" s="280">
        <v>331072</v>
      </c>
    </row>
    <row r="38" spans="1:20" ht="12" customHeight="1" x14ac:dyDescent="0.3">
      <c r="A38" s="281" t="s">
        <v>890</v>
      </c>
      <c r="B38" s="242"/>
      <c r="C38" s="247" t="s">
        <v>891</v>
      </c>
      <c r="D38" s="243"/>
      <c r="E38" s="272"/>
      <c r="F38" s="272"/>
      <c r="G38" s="242"/>
      <c r="H38" s="242"/>
      <c r="I38" s="242"/>
      <c r="J38" s="242"/>
      <c r="K38" s="242"/>
      <c r="L38" s="242"/>
      <c r="M38" s="266">
        <v>129823</v>
      </c>
      <c r="N38" s="266">
        <v>61588</v>
      </c>
      <c r="O38" s="266">
        <v>68235</v>
      </c>
      <c r="P38" s="242"/>
      <c r="Q38" s="277" t="s">
        <v>817</v>
      </c>
      <c r="R38" s="278">
        <v>635633</v>
      </c>
      <c r="S38" s="279">
        <v>319048</v>
      </c>
      <c r="T38" s="280">
        <v>316585</v>
      </c>
    </row>
    <row r="39" spans="1:20" ht="12" customHeight="1" x14ac:dyDescent="0.3">
      <c r="A39" s="281" t="s">
        <v>892</v>
      </c>
      <c r="B39" s="242"/>
      <c r="C39" s="247" t="s">
        <v>893</v>
      </c>
      <c r="D39" s="282"/>
      <c r="E39" s="272"/>
      <c r="F39" s="272"/>
      <c r="G39" s="242"/>
      <c r="H39" s="242"/>
      <c r="I39" s="242"/>
      <c r="J39" s="242"/>
      <c r="K39" s="242"/>
      <c r="L39" s="242"/>
      <c r="M39" s="266">
        <v>127922</v>
      </c>
      <c r="N39" s="266">
        <v>60850</v>
      </c>
      <c r="O39" s="266">
        <v>67072</v>
      </c>
      <c r="P39" s="242"/>
      <c r="Q39" s="277" t="s">
        <v>820</v>
      </c>
      <c r="R39" s="278">
        <v>657874</v>
      </c>
      <c r="S39" s="279">
        <v>313458</v>
      </c>
      <c r="T39" s="280">
        <v>344416</v>
      </c>
    </row>
    <row r="40" spans="1:20" ht="12" customHeight="1" x14ac:dyDescent="0.3">
      <c r="A40" s="241" t="s">
        <v>894</v>
      </c>
      <c r="B40" s="242"/>
      <c r="C40" s="247" t="s">
        <v>895</v>
      </c>
      <c r="D40" s="243"/>
      <c r="E40" s="272"/>
      <c r="F40" s="272"/>
      <c r="G40" s="242"/>
      <c r="H40" s="242"/>
      <c r="I40" s="242"/>
      <c r="J40" s="242"/>
      <c r="K40" s="242"/>
      <c r="L40" s="242"/>
      <c r="M40" s="266">
        <v>126082</v>
      </c>
      <c r="N40" s="266">
        <v>60165</v>
      </c>
      <c r="O40" s="266">
        <v>65917</v>
      </c>
      <c r="P40" s="242"/>
      <c r="Q40" s="277" t="s">
        <v>824</v>
      </c>
      <c r="R40" s="278">
        <v>614779</v>
      </c>
      <c r="S40" s="279">
        <v>293158</v>
      </c>
      <c r="T40" s="280">
        <v>321621</v>
      </c>
    </row>
    <row r="41" spans="1:20" ht="12" customHeight="1" x14ac:dyDescent="0.3">
      <c r="A41" s="247" t="s">
        <v>896</v>
      </c>
      <c r="B41" s="242"/>
      <c r="C41" s="283" t="s">
        <v>897</v>
      </c>
      <c r="D41" s="243"/>
      <c r="E41" s="272"/>
      <c r="F41" s="272"/>
      <c r="G41" s="242"/>
      <c r="H41" s="242"/>
      <c r="I41" s="242"/>
      <c r="J41" s="242"/>
      <c r="K41" s="242"/>
      <c r="L41" s="242"/>
      <c r="M41" s="266"/>
      <c r="N41" s="266"/>
      <c r="O41" s="266"/>
      <c r="P41" s="242"/>
      <c r="Q41" s="277"/>
      <c r="R41" s="278"/>
      <c r="S41" s="279"/>
      <c r="T41" s="280"/>
    </row>
    <row r="42" spans="1:20" ht="12" customHeight="1" x14ac:dyDescent="0.3">
      <c r="A42" s="247" t="s">
        <v>898</v>
      </c>
      <c r="B42" s="242"/>
      <c r="C42" s="284" t="s">
        <v>899</v>
      </c>
      <c r="D42" s="243"/>
      <c r="E42" s="272"/>
      <c r="F42" s="272"/>
      <c r="G42" s="242"/>
      <c r="H42" s="242"/>
      <c r="I42" s="242"/>
      <c r="J42" s="242"/>
      <c r="K42" s="242"/>
      <c r="L42" s="242"/>
      <c r="M42" s="266"/>
      <c r="N42" s="266"/>
      <c r="O42" s="266"/>
      <c r="P42" s="242"/>
      <c r="Q42" s="277"/>
      <c r="R42" s="278"/>
      <c r="S42" s="279"/>
      <c r="T42" s="280"/>
    </row>
    <row r="43" spans="1:20" ht="12" customHeight="1" x14ac:dyDescent="0.3">
      <c r="A43" s="247" t="s">
        <v>900</v>
      </c>
      <c r="B43" s="242"/>
      <c r="C43" s="243"/>
      <c r="D43" s="243"/>
      <c r="E43" s="272"/>
      <c r="F43" s="272"/>
      <c r="G43" s="242"/>
      <c r="H43" s="242"/>
      <c r="I43" s="242"/>
      <c r="J43" s="242"/>
      <c r="K43" s="242"/>
      <c r="L43" s="242"/>
      <c r="M43" s="266"/>
      <c r="N43" s="266"/>
      <c r="O43" s="266"/>
      <c r="P43" s="242"/>
      <c r="Q43" s="277"/>
      <c r="R43" s="278"/>
      <c r="S43" s="279"/>
      <c r="T43" s="280"/>
    </row>
    <row r="44" spans="1:20" ht="12" customHeight="1" x14ac:dyDescent="0.3">
      <c r="A44" s="247" t="s">
        <v>901</v>
      </c>
      <c r="B44" s="242"/>
      <c r="C44" s="243"/>
      <c r="D44" s="243"/>
      <c r="E44" s="272"/>
      <c r="F44" s="272"/>
      <c r="G44" s="242"/>
      <c r="H44" s="242"/>
      <c r="I44" s="242"/>
      <c r="J44" s="242"/>
      <c r="K44" s="242"/>
      <c r="L44" s="242"/>
      <c r="M44" s="266"/>
      <c r="N44" s="266"/>
      <c r="O44" s="266"/>
      <c r="P44" s="242"/>
      <c r="Q44" s="277"/>
      <c r="R44" s="278"/>
      <c r="S44" s="279"/>
      <c r="T44" s="280"/>
    </row>
    <row r="45" spans="1:20" ht="12" customHeight="1" x14ac:dyDescent="0.3">
      <c r="A45" s="247" t="s">
        <v>902</v>
      </c>
      <c r="B45" s="242"/>
      <c r="C45" s="242"/>
      <c r="D45" s="243"/>
      <c r="E45" s="272"/>
      <c r="F45" s="272"/>
      <c r="G45" s="242"/>
      <c r="H45" s="242"/>
      <c r="I45" s="242"/>
      <c r="J45" s="242"/>
      <c r="K45" s="242"/>
      <c r="L45" s="242"/>
      <c r="M45" s="266">
        <v>123600</v>
      </c>
      <c r="N45" s="266">
        <v>59117</v>
      </c>
      <c r="O45" s="266">
        <v>64483</v>
      </c>
      <c r="P45" s="242"/>
      <c r="Q45" s="277" t="s">
        <v>829</v>
      </c>
      <c r="R45" s="278">
        <v>536343</v>
      </c>
      <c r="S45" s="279">
        <v>254902</v>
      </c>
      <c r="T45" s="280">
        <v>281441</v>
      </c>
    </row>
    <row r="46" spans="1:20" ht="12" customHeight="1" x14ac:dyDescent="0.3">
      <c r="A46" s="241" t="s">
        <v>903</v>
      </c>
      <c r="B46" s="242"/>
      <c r="C46" s="242"/>
      <c r="D46" s="243"/>
      <c r="E46" s="272"/>
      <c r="F46" s="272"/>
      <c r="G46" s="242"/>
      <c r="H46" s="242"/>
      <c r="I46" s="242"/>
      <c r="J46" s="242"/>
      <c r="K46" s="242"/>
      <c r="L46" s="242"/>
      <c r="M46" s="266"/>
      <c r="N46" s="266"/>
      <c r="O46" s="266"/>
      <c r="P46" s="242"/>
      <c r="Q46" s="277"/>
      <c r="R46" s="278"/>
      <c r="S46" s="279"/>
      <c r="T46" s="280"/>
    </row>
    <row r="47" spans="1:20" ht="12" customHeight="1" x14ac:dyDescent="0.3">
      <c r="A47" s="247" t="s">
        <v>904</v>
      </c>
      <c r="B47" s="242"/>
      <c r="C47" s="242"/>
      <c r="D47" s="243"/>
      <c r="E47" s="272"/>
      <c r="F47" s="272"/>
      <c r="G47" s="242"/>
      <c r="H47" s="242"/>
      <c r="I47" s="242"/>
      <c r="J47" s="242"/>
      <c r="K47" s="242"/>
      <c r="L47" s="242"/>
      <c r="M47" s="266"/>
      <c r="N47" s="266"/>
      <c r="O47" s="266"/>
      <c r="P47" s="242"/>
      <c r="Q47" s="277"/>
      <c r="R47" s="278"/>
      <c r="S47" s="279"/>
      <c r="T47" s="280"/>
    </row>
    <row r="48" spans="1:20" ht="12" customHeight="1" x14ac:dyDescent="0.3">
      <c r="A48" s="247" t="s">
        <v>905</v>
      </c>
      <c r="B48" s="242"/>
      <c r="C48" s="242"/>
      <c r="D48" s="243"/>
      <c r="E48" s="272"/>
      <c r="F48" s="272"/>
      <c r="G48" s="242"/>
      <c r="H48" s="242"/>
      <c r="I48" s="242"/>
      <c r="J48" s="242"/>
      <c r="K48" s="242"/>
      <c r="L48" s="242"/>
      <c r="M48" s="266"/>
      <c r="N48" s="266"/>
      <c r="O48" s="266"/>
      <c r="P48" s="242"/>
      <c r="Q48" s="277"/>
      <c r="R48" s="278"/>
      <c r="S48" s="279"/>
      <c r="T48" s="280"/>
    </row>
    <row r="49" spans="1:20" ht="12" customHeight="1" x14ac:dyDescent="0.3">
      <c r="A49" s="285" t="s">
        <v>906</v>
      </c>
      <c r="B49" s="242"/>
      <c r="C49" s="242"/>
      <c r="D49" s="243"/>
      <c r="E49" s="272"/>
      <c r="F49" s="272"/>
      <c r="G49" s="242"/>
      <c r="H49" s="242"/>
      <c r="I49" s="242"/>
      <c r="J49" s="242"/>
      <c r="K49" s="242"/>
      <c r="L49" s="242"/>
      <c r="M49" s="266">
        <v>120324</v>
      </c>
      <c r="N49" s="266">
        <v>57551</v>
      </c>
      <c r="O49" s="266">
        <v>62773</v>
      </c>
      <c r="P49" s="242"/>
      <c r="Q49" s="277" t="s">
        <v>833</v>
      </c>
      <c r="R49" s="278">
        <v>516837</v>
      </c>
      <c r="S49" s="279">
        <v>242123</v>
      </c>
      <c r="T49" s="280">
        <v>274714</v>
      </c>
    </row>
    <row r="50" spans="1:20" ht="12" customHeight="1" x14ac:dyDescent="0.3">
      <c r="A50" s="257" t="s">
        <v>907</v>
      </c>
      <c r="B50" s="242"/>
      <c r="C50" s="243"/>
      <c r="D50" s="243"/>
      <c r="E50" s="272"/>
      <c r="F50" s="272"/>
      <c r="G50" s="242"/>
      <c r="H50" s="242"/>
      <c r="I50" s="242"/>
      <c r="J50" s="242"/>
      <c r="K50" s="242"/>
      <c r="L50" s="242"/>
      <c r="M50" s="266">
        <v>116606</v>
      </c>
      <c r="N50" s="266">
        <v>55686</v>
      </c>
      <c r="O50" s="266">
        <v>60920</v>
      </c>
      <c r="P50" s="242"/>
      <c r="Q50" s="277" t="s">
        <v>837</v>
      </c>
      <c r="R50" s="278">
        <v>489703</v>
      </c>
      <c r="S50" s="279">
        <v>225926</v>
      </c>
      <c r="T50" s="280">
        <v>263777</v>
      </c>
    </row>
    <row r="51" spans="1:20" ht="12" customHeight="1" x14ac:dyDescent="0.3">
      <c r="A51" s="257" t="s">
        <v>908</v>
      </c>
      <c r="B51" s="242"/>
      <c r="C51" s="243"/>
      <c r="D51" s="243"/>
      <c r="E51" s="272"/>
      <c r="F51" s="272"/>
      <c r="G51" s="242"/>
      <c r="H51" s="242"/>
      <c r="I51" s="242"/>
      <c r="J51" s="242"/>
      <c r="K51" s="242"/>
      <c r="L51" s="242"/>
      <c r="M51" s="266">
        <v>112852</v>
      </c>
      <c r="N51" s="266">
        <v>53849</v>
      </c>
      <c r="O51" s="266">
        <v>59003</v>
      </c>
      <c r="P51" s="242"/>
      <c r="Q51" s="277" t="s">
        <v>841</v>
      </c>
      <c r="R51" s="278">
        <v>406084</v>
      </c>
      <c r="S51" s="279">
        <v>183930</v>
      </c>
      <c r="T51" s="280">
        <v>222154</v>
      </c>
    </row>
    <row r="52" spans="1:20" ht="12" customHeight="1" x14ac:dyDescent="0.3">
      <c r="A52" s="241" t="s">
        <v>909</v>
      </c>
      <c r="B52" s="242"/>
      <c r="C52" s="243"/>
      <c r="D52" s="243"/>
      <c r="E52" s="272"/>
      <c r="F52" s="272"/>
      <c r="G52" s="242"/>
      <c r="H52" s="242"/>
      <c r="I52" s="242"/>
      <c r="J52" s="242"/>
      <c r="K52" s="242"/>
      <c r="L52" s="242"/>
      <c r="M52" s="266">
        <v>97001</v>
      </c>
      <c r="N52" s="266">
        <v>44730</v>
      </c>
      <c r="O52" s="266">
        <v>52271</v>
      </c>
      <c r="P52" s="242"/>
      <c r="Q52" s="242"/>
      <c r="R52" s="242"/>
      <c r="S52" s="242"/>
      <c r="T52" s="242"/>
    </row>
    <row r="53" spans="1:20" ht="12" customHeight="1" x14ac:dyDescent="0.3">
      <c r="A53" s="285" t="s">
        <v>910</v>
      </c>
      <c r="B53" s="242"/>
      <c r="C53" s="243"/>
      <c r="D53" s="243"/>
      <c r="E53" s="272"/>
      <c r="F53" s="272"/>
      <c r="G53" s="242"/>
      <c r="H53" s="242"/>
      <c r="I53" s="242"/>
      <c r="J53" s="242"/>
      <c r="K53" s="242"/>
      <c r="L53" s="242"/>
      <c r="M53" s="266">
        <v>93445</v>
      </c>
      <c r="N53" s="266">
        <v>42931</v>
      </c>
      <c r="O53" s="266">
        <v>50514</v>
      </c>
      <c r="P53" s="242"/>
      <c r="Q53" s="242"/>
      <c r="R53" s="242"/>
      <c r="S53" s="242"/>
      <c r="T53" s="242"/>
    </row>
    <row r="54" spans="1:20" ht="12" customHeight="1" x14ac:dyDescent="0.3">
      <c r="A54" s="285" t="s">
        <v>911</v>
      </c>
      <c r="B54" s="242"/>
      <c r="C54" s="243"/>
      <c r="D54" s="243"/>
      <c r="E54" s="272"/>
      <c r="F54" s="272"/>
      <c r="G54" s="242"/>
      <c r="H54" s="242"/>
      <c r="I54" s="242"/>
      <c r="J54" s="242"/>
      <c r="K54" s="242"/>
      <c r="L54" s="242"/>
      <c r="M54" s="266">
        <v>89853</v>
      </c>
      <c r="N54" s="266">
        <v>41126</v>
      </c>
      <c r="O54" s="266">
        <v>48727</v>
      </c>
      <c r="P54" s="242"/>
      <c r="Q54" s="242"/>
      <c r="R54" s="242"/>
      <c r="S54" s="242"/>
      <c r="T54" s="242"/>
    </row>
    <row r="55" spans="1:20" ht="12" customHeight="1" x14ac:dyDescent="0.3">
      <c r="A55" s="241" t="s">
        <v>912</v>
      </c>
      <c r="B55" s="242"/>
      <c r="C55" s="243"/>
      <c r="D55" s="243"/>
      <c r="E55" s="272"/>
      <c r="F55" s="272"/>
      <c r="G55" s="242"/>
      <c r="H55" s="242"/>
      <c r="I55" s="242"/>
      <c r="J55" s="242"/>
      <c r="K55" s="242"/>
      <c r="L55" s="242"/>
      <c r="M55" s="266">
        <v>66807</v>
      </c>
      <c r="N55" s="266">
        <v>30117</v>
      </c>
      <c r="O55" s="266">
        <v>36690</v>
      </c>
      <c r="P55" s="242"/>
      <c r="Q55" s="242"/>
      <c r="R55" s="242"/>
      <c r="S55" s="242"/>
      <c r="T55" s="242"/>
    </row>
    <row r="56" spans="1:20" ht="12" customHeight="1" x14ac:dyDescent="0.3">
      <c r="A56" s="285" t="s">
        <v>913</v>
      </c>
      <c r="B56" s="242"/>
      <c r="C56" s="243"/>
      <c r="D56" s="243"/>
      <c r="E56" s="272"/>
      <c r="F56" s="272"/>
      <c r="G56" s="242"/>
      <c r="H56" s="242"/>
      <c r="I56" s="242"/>
      <c r="J56" s="242"/>
      <c r="K56" s="242"/>
      <c r="L56" s="242"/>
      <c r="M56" s="266">
        <v>63071</v>
      </c>
      <c r="N56" s="266">
        <v>28387</v>
      </c>
      <c r="O56" s="266">
        <v>34684</v>
      </c>
      <c r="P56" s="242"/>
      <c r="Q56" s="242"/>
      <c r="R56" s="242"/>
      <c r="S56" s="242"/>
      <c r="T56" s="242"/>
    </row>
    <row r="57" spans="1:20" ht="12" customHeight="1" x14ac:dyDescent="0.3">
      <c r="A57" s="285" t="s">
        <v>914</v>
      </c>
      <c r="B57" s="242"/>
      <c r="C57" s="243"/>
      <c r="D57" s="243"/>
      <c r="E57" s="272"/>
      <c r="F57" s="272"/>
      <c r="G57" s="242"/>
      <c r="H57" s="242"/>
      <c r="I57" s="242"/>
      <c r="J57" s="242"/>
      <c r="K57" s="242"/>
      <c r="L57" s="242"/>
      <c r="M57" s="266">
        <v>59761</v>
      </c>
      <c r="N57" s="266">
        <v>26856</v>
      </c>
      <c r="O57" s="266">
        <v>32905</v>
      </c>
      <c r="P57" s="242"/>
      <c r="Q57" s="242"/>
      <c r="R57" s="242"/>
      <c r="S57" s="242"/>
      <c r="T57" s="242"/>
    </row>
    <row r="58" spans="1:20" ht="12" customHeight="1" x14ac:dyDescent="0.3">
      <c r="A58" s="285" t="s">
        <v>915</v>
      </c>
      <c r="B58" s="242"/>
      <c r="C58" s="243"/>
      <c r="D58" s="243"/>
      <c r="E58" s="272"/>
      <c r="F58" s="272"/>
      <c r="G58" s="242"/>
      <c r="H58" s="242"/>
      <c r="I58" s="242"/>
      <c r="J58" s="242"/>
      <c r="K58" s="242"/>
      <c r="L58" s="242"/>
      <c r="M58" s="266">
        <v>56749</v>
      </c>
      <c r="N58" s="266">
        <v>25466</v>
      </c>
      <c r="O58" s="266">
        <v>31283</v>
      </c>
      <c r="P58" s="242"/>
      <c r="Q58" s="242"/>
      <c r="R58" s="242"/>
      <c r="S58" s="242"/>
      <c r="T58" s="242"/>
    </row>
    <row r="59" spans="1:20" ht="16.5" customHeight="1" x14ac:dyDescent="0.3">
      <c r="A59" s="242"/>
      <c r="B59" s="242"/>
      <c r="C59" s="243"/>
      <c r="D59" s="243"/>
      <c r="E59" s="272"/>
      <c r="F59" s="272"/>
      <c r="G59" s="242"/>
      <c r="H59" s="242"/>
      <c r="I59" s="242"/>
      <c r="J59" s="242"/>
      <c r="K59" s="242"/>
      <c r="L59" s="242"/>
      <c r="M59" s="266">
        <v>53748</v>
      </c>
      <c r="N59" s="266">
        <v>24086</v>
      </c>
      <c r="O59" s="266">
        <v>29662</v>
      </c>
      <c r="P59" s="242"/>
      <c r="Q59" s="242"/>
      <c r="R59" s="242"/>
      <c r="S59" s="242"/>
      <c r="T59" s="242"/>
    </row>
    <row r="60" spans="1:20" ht="16.5" customHeight="1" x14ac:dyDescent="0.3">
      <c r="A60" s="242"/>
      <c r="B60" s="242"/>
      <c r="C60" s="243"/>
      <c r="D60" s="243"/>
      <c r="E60" s="272"/>
      <c r="F60" s="272"/>
      <c r="G60" s="242"/>
      <c r="H60" s="242"/>
      <c r="I60" s="242"/>
      <c r="J60" s="242"/>
      <c r="K60" s="242"/>
      <c r="L60" s="242"/>
      <c r="M60" s="266">
        <v>50833</v>
      </c>
      <c r="N60" s="266">
        <v>22745</v>
      </c>
      <c r="O60" s="266">
        <v>28088</v>
      </c>
      <c r="P60" s="242"/>
      <c r="Q60" s="242"/>
      <c r="R60" s="242"/>
      <c r="S60" s="242"/>
      <c r="T60" s="242"/>
    </row>
    <row r="61" spans="1:20" ht="16.5" customHeight="1" x14ac:dyDescent="0.3">
      <c r="A61" s="242"/>
      <c r="B61" s="242"/>
      <c r="C61" s="243"/>
      <c r="D61" s="243"/>
      <c r="E61" s="272"/>
      <c r="F61" s="272"/>
      <c r="G61" s="242"/>
      <c r="H61" s="242"/>
      <c r="I61" s="242"/>
      <c r="J61" s="242"/>
      <c r="K61" s="242"/>
      <c r="L61" s="242"/>
      <c r="M61" s="266">
        <v>47916</v>
      </c>
      <c r="N61" s="266">
        <v>21407</v>
      </c>
      <c r="O61" s="266">
        <v>26509</v>
      </c>
      <c r="P61" s="242"/>
      <c r="Q61" s="242"/>
      <c r="R61" s="242"/>
      <c r="S61" s="242"/>
      <c r="T61" s="242"/>
    </row>
    <row r="62" spans="1:20" ht="16.5" customHeight="1" x14ac:dyDescent="0.3">
      <c r="A62" s="242"/>
      <c r="B62" s="242"/>
      <c r="C62" s="243"/>
      <c r="D62" s="243"/>
      <c r="E62" s="272"/>
      <c r="F62" s="272"/>
      <c r="G62" s="242"/>
      <c r="H62" s="242"/>
      <c r="I62" s="242"/>
      <c r="J62" s="242"/>
      <c r="K62" s="242"/>
      <c r="L62" s="242"/>
      <c r="M62" s="266">
        <v>44929</v>
      </c>
      <c r="N62" s="266">
        <v>20042</v>
      </c>
      <c r="O62" s="266">
        <v>24887</v>
      </c>
      <c r="P62" s="242"/>
      <c r="Q62" s="242"/>
      <c r="R62" s="242"/>
      <c r="S62" s="242"/>
      <c r="T62" s="242"/>
    </row>
    <row r="63" spans="1:20" ht="16.5" customHeight="1" x14ac:dyDescent="0.3">
      <c r="A63" s="242"/>
      <c r="B63" s="242"/>
      <c r="C63" s="243"/>
      <c r="D63" s="243"/>
      <c r="E63" s="272"/>
      <c r="F63" s="272"/>
      <c r="G63" s="242"/>
      <c r="H63" s="242"/>
      <c r="I63" s="242"/>
      <c r="J63" s="242"/>
      <c r="K63" s="242"/>
      <c r="L63" s="242"/>
      <c r="M63" s="266">
        <v>41939</v>
      </c>
      <c r="N63" s="266">
        <v>18676</v>
      </c>
      <c r="O63" s="266">
        <v>23263</v>
      </c>
      <c r="P63" s="242"/>
      <c r="Q63" s="242"/>
      <c r="R63" s="242"/>
      <c r="S63" s="242"/>
      <c r="T63" s="242"/>
    </row>
    <row r="64" spans="1:20" ht="16.5" customHeight="1" x14ac:dyDescent="0.3">
      <c r="A64" s="242"/>
      <c r="B64" s="242"/>
      <c r="C64" s="243"/>
      <c r="D64" s="243"/>
      <c r="E64" s="272"/>
      <c r="F64" s="272"/>
      <c r="G64" s="242"/>
      <c r="H64" s="242"/>
      <c r="I64" s="242"/>
      <c r="J64" s="242"/>
      <c r="K64" s="242"/>
      <c r="L64" s="242"/>
      <c r="M64" s="266">
        <v>39086</v>
      </c>
      <c r="N64" s="266">
        <v>17369</v>
      </c>
      <c r="O64" s="266">
        <v>21717</v>
      </c>
      <c r="P64" s="242"/>
      <c r="Q64" s="242"/>
      <c r="R64" s="242"/>
      <c r="S64" s="242"/>
      <c r="T64" s="242"/>
    </row>
    <row r="65" spans="1:20" ht="16.5" customHeight="1" x14ac:dyDescent="0.3">
      <c r="A65" s="242"/>
      <c r="B65" s="242"/>
      <c r="C65" s="243"/>
      <c r="D65" s="243"/>
      <c r="E65" s="272"/>
      <c r="F65" s="272"/>
      <c r="G65" s="242"/>
      <c r="H65" s="242"/>
      <c r="I65" s="242"/>
      <c r="J65" s="242"/>
      <c r="K65" s="242"/>
      <c r="L65" s="242"/>
      <c r="M65" s="266">
        <v>36348</v>
      </c>
      <c r="N65" s="266">
        <v>16117</v>
      </c>
      <c r="O65" s="266">
        <v>20231</v>
      </c>
      <c r="P65" s="242"/>
      <c r="Q65" s="242"/>
      <c r="R65" s="242"/>
      <c r="S65" s="242"/>
      <c r="T65" s="242"/>
    </row>
    <row r="66" spans="1:20" ht="16.5" customHeight="1" x14ac:dyDescent="0.3">
      <c r="A66" s="242"/>
      <c r="B66" s="242"/>
      <c r="C66" s="243"/>
      <c r="D66" s="243"/>
      <c r="E66" s="272"/>
      <c r="F66" s="272"/>
      <c r="G66" s="242"/>
      <c r="H66" s="242"/>
      <c r="I66" s="242"/>
      <c r="J66" s="242"/>
      <c r="K66" s="242"/>
      <c r="L66" s="242"/>
      <c r="M66" s="266">
        <v>33755</v>
      </c>
      <c r="N66" s="266">
        <v>14898</v>
      </c>
      <c r="O66" s="266">
        <v>18857</v>
      </c>
      <c r="P66" s="242"/>
      <c r="Q66" s="242"/>
      <c r="R66" s="242"/>
      <c r="S66" s="242"/>
      <c r="T66" s="242"/>
    </row>
    <row r="67" spans="1:20" ht="16.5" customHeight="1" x14ac:dyDescent="0.3">
      <c r="A67" s="242"/>
      <c r="B67" s="242"/>
      <c r="C67" s="243"/>
      <c r="D67" s="243"/>
      <c r="E67" s="272"/>
      <c r="F67" s="272"/>
      <c r="G67" s="242"/>
      <c r="H67" s="242"/>
      <c r="I67" s="242"/>
      <c r="J67" s="242"/>
      <c r="K67" s="242"/>
      <c r="L67" s="242"/>
      <c r="M67" s="266">
        <v>31333</v>
      </c>
      <c r="N67" s="266">
        <v>13708</v>
      </c>
      <c r="O67" s="266">
        <v>17625</v>
      </c>
      <c r="P67" s="242"/>
      <c r="Q67" s="242"/>
      <c r="R67" s="242"/>
      <c r="S67" s="242"/>
      <c r="T67" s="242"/>
    </row>
    <row r="68" spans="1:20" ht="16.5" customHeight="1" x14ac:dyDescent="0.3">
      <c r="A68" s="242"/>
      <c r="B68" s="242"/>
      <c r="C68" s="243"/>
      <c r="D68" s="243"/>
      <c r="E68" s="272"/>
      <c r="F68" s="272"/>
      <c r="G68" s="242"/>
      <c r="H68" s="242"/>
      <c r="I68" s="242"/>
      <c r="J68" s="242"/>
      <c r="K68" s="242"/>
      <c r="L68" s="242"/>
      <c r="M68" s="266">
        <v>28832</v>
      </c>
      <c r="N68" s="266">
        <v>12440</v>
      </c>
      <c r="O68" s="266">
        <v>16392</v>
      </c>
      <c r="P68" s="242"/>
      <c r="Q68" s="242"/>
      <c r="R68" s="242"/>
      <c r="S68" s="242"/>
      <c r="T68" s="242"/>
    </row>
    <row r="69" spans="1:20" ht="16.5" customHeight="1" x14ac:dyDescent="0.3">
      <c r="A69" s="242"/>
      <c r="B69" s="242"/>
      <c r="C69" s="243"/>
      <c r="D69" s="243"/>
      <c r="E69" s="272"/>
      <c r="F69" s="272"/>
      <c r="G69" s="242"/>
      <c r="H69" s="242"/>
      <c r="I69" s="242"/>
      <c r="J69" s="242"/>
      <c r="K69" s="242"/>
      <c r="L69" s="242"/>
      <c r="M69" s="266">
        <v>26662</v>
      </c>
      <c r="N69" s="266">
        <v>11342</v>
      </c>
      <c r="O69" s="266">
        <v>15320</v>
      </c>
      <c r="P69" s="242"/>
      <c r="Q69" s="242"/>
      <c r="R69" s="242"/>
      <c r="S69" s="242"/>
      <c r="T69" s="242"/>
    </row>
    <row r="70" spans="1:20" ht="16.5" customHeight="1" x14ac:dyDescent="0.3">
      <c r="A70" s="242"/>
      <c r="B70" s="242"/>
      <c r="C70" s="243"/>
      <c r="D70" s="243"/>
      <c r="E70" s="272"/>
      <c r="F70" s="272"/>
      <c r="G70" s="242"/>
      <c r="H70" s="242"/>
      <c r="I70" s="242"/>
      <c r="J70" s="242"/>
      <c r="K70" s="242"/>
      <c r="L70" s="242"/>
      <c r="M70" s="266">
        <v>24625</v>
      </c>
      <c r="N70" s="266">
        <v>10306</v>
      </c>
      <c r="O70" s="266">
        <v>14319</v>
      </c>
      <c r="P70" s="242"/>
      <c r="Q70" s="242"/>
      <c r="R70" s="242"/>
      <c r="S70" s="242"/>
      <c r="T70" s="242"/>
    </row>
    <row r="71" spans="1:20" ht="16.5" customHeight="1" x14ac:dyDescent="0.3">
      <c r="A71" s="242"/>
      <c r="B71" s="242"/>
      <c r="C71" s="243"/>
      <c r="D71" s="243"/>
      <c r="E71" s="272"/>
      <c r="F71" s="272"/>
      <c r="G71" s="242"/>
      <c r="H71" s="242"/>
      <c r="I71" s="242"/>
      <c r="J71" s="242"/>
      <c r="K71" s="242"/>
      <c r="L71" s="242"/>
      <c r="M71" s="266">
        <v>22734</v>
      </c>
      <c r="N71" s="266">
        <v>9334</v>
      </c>
      <c r="O71" s="266">
        <v>13400</v>
      </c>
      <c r="P71" s="242"/>
      <c r="Q71" s="242"/>
      <c r="R71" s="242"/>
      <c r="S71" s="242"/>
      <c r="T71" s="242"/>
    </row>
    <row r="72" spans="1:20" ht="16.5" customHeight="1" x14ac:dyDescent="0.3">
      <c r="A72" s="242"/>
      <c r="B72" s="242"/>
      <c r="C72" s="243"/>
      <c r="D72" s="243"/>
      <c r="E72" s="272"/>
      <c r="F72" s="272"/>
      <c r="G72" s="242"/>
      <c r="H72" s="242"/>
      <c r="I72" s="242"/>
      <c r="J72" s="242"/>
      <c r="K72" s="242"/>
      <c r="L72" s="242"/>
      <c r="M72" s="266">
        <v>20994</v>
      </c>
      <c r="N72" s="266">
        <v>8432</v>
      </c>
      <c r="O72" s="266">
        <v>12562</v>
      </c>
      <c r="P72" s="242"/>
      <c r="Q72" s="242"/>
      <c r="R72" s="242"/>
      <c r="S72" s="242"/>
      <c r="T72" s="242"/>
    </row>
    <row r="73" spans="1:20" ht="16.5" customHeight="1" x14ac:dyDescent="0.3">
      <c r="A73" s="242"/>
      <c r="B73" s="242"/>
      <c r="C73" s="243"/>
      <c r="D73" s="243"/>
      <c r="E73" s="272"/>
      <c r="F73" s="272"/>
      <c r="G73" s="242"/>
      <c r="H73" s="242"/>
      <c r="I73" s="242"/>
      <c r="J73" s="242"/>
      <c r="K73" s="242"/>
      <c r="L73" s="242"/>
      <c r="M73" s="266">
        <v>19408</v>
      </c>
      <c r="N73" s="266">
        <v>7603</v>
      </c>
      <c r="O73" s="266">
        <v>11805</v>
      </c>
      <c r="P73" s="242"/>
      <c r="Q73" s="242"/>
      <c r="R73" s="242"/>
      <c r="S73" s="242"/>
      <c r="T73" s="242"/>
    </row>
    <row r="74" spans="1:20" ht="16.5" customHeight="1" x14ac:dyDescent="0.3">
      <c r="A74" s="242"/>
      <c r="B74" s="242"/>
      <c r="C74" s="243"/>
      <c r="D74" s="243"/>
      <c r="E74" s="272"/>
      <c r="F74" s="272"/>
      <c r="G74" s="242"/>
      <c r="H74" s="242"/>
      <c r="I74" s="242"/>
      <c r="J74" s="242"/>
      <c r="K74" s="242"/>
      <c r="L74" s="242"/>
      <c r="M74" s="266">
        <v>17988</v>
      </c>
      <c r="N74" s="266">
        <v>7002</v>
      </c>
      <c r="O74" s="266">
        <v>10986</v>
      </c>
      <c r="P74" s="242"/>
      <c r="Q74" s="242"/>
      <c r="R74" s="242"/>
      <c r="S74" s="242"/>
      <c r="T74" s="242"/>
    </row>
    <row r="75" spans="1:20" ht="16.5" customHeight="1" x14ac:dyDescent="0.3">
      <c r="A75" s="242"/>
      <c r="B75" s="242"/>
      <c r="C75" s="243"/>
      <c r="D75" s="243"/>
      <c r="E75" s="272"/>
      <c r="F75" s="272"/>
      <c r="G75" s="242"/>
      <c r="H75" s="242"/>
      <c r="I75" s="242"/>
      <c r="J75" s="242"/>
      <c r="K75" s="242"/>
      <c r="L75" s="242"/>
      <c r="M75" s="266">
        <v>16675</v>
      </c>
      <c r="N75" s="266">
        <v>6510</v>
      </c>
      <c r="O75" s="266">
        <v>10165</v>
      </c>
      <c r="P75" s="242"/>
      <c r="Q75" s="242"/>
      <c r="R75" s="242"/>
      <c r="S75" s="242"/>
      <c r="T75" s="242"/>
    </row>
    <row r="76" spans="1:20" ht="16.5" customHeight="1" x14ac:dyDescent="0.3">
      <c r="A76" s="242"/>
      <c r="B76" s="242"/>
      <c r="C76" s="243"/>
      <c r="D76" s="243"/>
      <c r="E76" s="272"/>
      <c r="F76" s="272"/>
      <c r="G76" s="242"/>
      <c r="H76" s="242"/>
      <c r="I76" s="242"/>
      <c r="J76" s="242"/>
      <c r="K76" s="242"/>
      <c r="L76" s="242"/>
      <c r="M76" s="266">
        <v>15472</v>
      </c>
      <c r="N76" s="266">
        <v>6134</v>
      </c>
      <c r="O76" s="266">
        <v>9338</v>
      </c>
      <c r="P76" s="242"/>
      <c r="Q76" s="242"/>
      <c r="R76" s="242"/>
      <c r="S76" s="242"/>
      <c r="T76" s="242"/>
    </row>
    <row r="77" spans="1:20" ht="16.5" customHeight="1" x14ac:dyDescent="0.3">
      <c r="A77" s="242"/>
      <c r="B77" s="242"/>
      <c r="C77" s="243"/>
      <c r="D77" s="243"/>
      <c r="E77" s="272"/>
      <c r="F77" s="272"/>
      <c r="G77" s="242"/>
      <c r="H77" s="242"/>
      <c r="I77" s="242"/>
      <c r="J77" s="242"/>
      <c r="K77" s="242"/>
      <c r="L77" s="242"/>
      <c r="M77" s="257">
        <v>89747</v>
      </c>
      <c r="N77" s="257">
        <v>33084</v>
      </c>
      <c r="O77" s="257">
        <v>56663</v>
      </c>
      <c r="P77" s="242"/>
      <c r="Q77" s="242"/>
      <c r="R77" s="242"/>
      <c r="S77" s="242"/>
      <c r="T77" s="242"/>
    </row>
    <row r="78" spans="1:20" ht="16.5" customHeight="1" x14ac:dyDescent="0.3">
      <c r="A78" s="242"/>
      <c r="B78" s="242"/>
      <c r="C78" s="243"/>
      <c r="D78" s="243"/>
      <c r="E78" s="272"/>
      <c r="F78" s="272"/>
      <c r="G78" s="242"/>
      <c r="H78" s="242"/>
      <c r="I78" s="242"/>
      <c r="J78" s="242"/>
      <c r="K78" s="242"/>
      <c r="L78" s="242"/>
      <c r="M78" s="242"/>
      <c r="N78" s="242"/>
      <c r="O78" s="242"/>
      <c r="P78" s="242"/>
      <c r="Q78" s="242"/>
      <c r="R78" s="242"/>
      <c r="S78" s="242"/>
      <c r="T78" s="242"/>
    </row>
    <row r="79" spans="1:20" ht="16.5" customHeight="1" x14ac:dyDescent="0.3">
      <c r="A79" s="242"/>
      <c r="B79" s="242"/>
      <c r="C79" s="243"/>
      <c r="D79" s="243"/>
      <c r="E79" s="272"/>
      <c r="F79" s="272"/>
      <c r="G79" s="242"/>
      <c r="H79" s="242"/>
      <c r="I79" s="242"/>
      <c r="J79" s="242"/>
      <c r="K79" s="242"/>
      <c r="L79" s="242"/>
      <c r="M79" s="242"/>
      <c r="N79" s="242"/>
      <c r="O79" s="242"/>
      <c r="P79" s="242"/>
      <c r="Q79" s="242"/>
      <c r="R79" s="242"/>
      <c r="S79" s="242"/>
      <c r="T79" s="242"/>
    </row>
    <row r="80" spans="1:20" ht="16.5" customHeight="1" x14ac:dyDescent="0.3">
      <c r="A80" s="242"/>
      <c r="B80" s="242"/>
      <c r="C80" s="243"/>
      <c r="D80" s="243"/>
      <c r="E80" s="272"/>
      <c r="F80" s="272"/>
      <c r="G80" s="242"/>
      <c r="H80" s="242"/>
      <c r="I80" s="242"/>
      <c r="J80" s="242"/>
      <c r="K80" s="242"/>
      <c r="L80" s="242"/>
      <c r="M80" s="242"/>
      <c r="N80" s="242"/>
      <c r="O80" s="242"/>
      <c r="P80" s="242"/>
      <c r="Q80" s="242"/>
      <c r="R80" s="242"/>
      <c r="S80" s="242"/>
      <c r="T80" s="242"/>
    </row>
    <row r="81" spans="1:20" ht="16.5" customHeight="1" x14ac:dyDescent="0.3">
      <c r="A81" s="242"/>
      <c r="B81" s="242"/>
      <c r="C81" s="243"/>
      <c r="D81" s="243"/>
      <c r="E81" s="272"/>
      <c r="F81" s="272"/>
      <c r="G81" s="242"/>
      <c r="H81" s="242"/>
      <c r="I81" s="242"/>
      <c r="J81" s="242"/>
      <c r="K81" s="242"/>
      <c r="L81" s="242"/>
      <c r="M81" s="242"/>
      <c r="N81" s="242"/>
      <c r="O81" s="242"/>
      <c r="P81" s="242"/>
      <c r="Q81" s="242"/>
      <c r="R81" s="242"/>
      <c r="S81" s="242"/>
      <c r="T81" s="242"/>
    </row>
    <row r="82" spans="1:20" ht="16.5" customHeight="1" x14ac:dyDescent="0.3">
      <c r="A82" s="242"/>
      <c r="B82" s="242"/>
      <c r="C82" s="243"/>
      <c r="D82" s="243"/>
      <c r="E82" s="272"/>
      <c r="F82" s="272"/>
      <c r="G82" s="242"/>
      <c r="H82" s="242"/>
      <c r="I82" s="242"/>
      <c r="J82" s="242"/>
      <c r="K82" s="242"/>
      <c r="L82" s="242"/>
      <c r="M82" s="242"/>
      <c r="N82" s="242"/>
      <c r="O82" s="242"/>
      <c r="P82" s="242"/>
      <c r="Q82" s="242"/>
      <c r="R82" s="242"/>
      <c r="S82" s="242"/>
      <c r="T82" s="242"/>
    </row>
    <row r="83" spans="1:20" ht="16.5" customHeight="1" x14ac:dyDescent="0.3">
      <c r="A83" s="242"/>
      <c r="B83" s="242"/>
      <c r="C83" s="243"/>
      <c r="D83" s="243"/>
      <c r="E83" s="272"/>
      <c r="F83" s="272"/>
      <c r="G83" s="242"/>
      <c r="H83" s="242"/>
      <c r="I83" s="242"/>
      <c r="J83" s="242"/>
      <c r="K83" s="242"/>
      <c r="L83" s="242"/>
      <c r="M83" s="242"/>
      <c r="N83" s="242"/>
      <c r="O83" s="242"/>
      <c r="P83" s="242"/>
      <c r="Q83" s="242"/>
      <c r="R83" s="242"/>
      <c r="S83" s="242"/>
      <c r="T83" s="242"/>
    </row>
    <row r="84" spans="1:20" ht="16.5" customHeight="1" x14ac:dyDescent="0.3">
      <c r="A84" s="242"/>
      <c r="B84" s="242"/>
      <c r="C84" s="243"/>
      <c r="D84" s="243"/>
      <c r="E84" s="272"/>
      <c r="F84" s="272"/>
      <c r="G84" s="242"/>
      <c r="H84" s="242"/>
      <c r="I84" s="242"/>
      <c r="J84" s="242"/>
      <c r="K84" s="242"/>
      <c r="L84" s="242"/>
      <c r="M84" s="242"/>
      <c r="N84" s="242"/>
      <c r="O84" s="242"/>
      <c r="P84" s="242"/>
      <c r="Q84" s="242"/>
      <c r="R84" s="242"/>
      <c r="S84" s="242"/>
      <c r="T84" s="242"/>
    </row>
    <row r="85" spans="1:20" ht="16.5" customHeight="1" x14ac:dyDescent="0.3">
      <c r="A85" s="242"/>
      <c r="B85" s="242"/>
      <c r="C85" s="243"/>
      <c r="D85" s="243"/>
      <c r="E85" s="272"/>
      <c r="F85" s="272"/>
      <c r="G85" s="242"/>
      <c r="H85" s="242"/>
      <c r="I85" s="242"/>
      <c r="J85" s="242"/>
      <c r="K85" s="242"/>
      <c r="L85" s="242"/>
      <c r="M85" s="242"/>
      <c r="N85" s="242"/>
      <c r="O85" s="242"/>
      <c r="P85" s="242"/>
      <c r="Q85" s="242"/>
      <c r="R85" s="242"/>
      <c r="S85" s="242"/>
      <c r="T85" s="242"/>
    </row>
    <row r="86" spans="1:20" ht="16.5" customHeight="1" x14ac:dyDescent="0.3">
      <c r="A86" s="242"/>
      <c r="B86" s="242"/>
      <c r="C86" s="243"/>
      <c r="D86" s="243"/>
      <c r="E86" s="272"/>
      <c r="F86" s="272"/>
      <c r="G86" s="242"/>
      <c r="H86" s="242"/>
      <c r="I86" s="242"/>
      <c r="J86" s="242"/>
      <c r="K86" s="242"/>
      <c r="L86" s="242"/>
      <c r="M86" s="242"/>
      <c r="N86" s="242"/>
      <c r="O86" s="242"/>
      <c r="P86" s="242"/>
      <c r="Q86" s="242"/>
      <c r="R86" s="242"/>
      <c r="S86" s="242"/>
      <c r="T86" s="242"/>
    </row>
    <row r="87" spans="1:20" ht="16.5" customHeight="1" x14ac:dyDescent="0.3">
      <c r="A87" s="242"/>
      <c r="B87" s="242"/>
      <c r="C87" s="243"/>
      <c r="D87" s="243"/>
      <c r="E87" s="272"/>
      <c r="F87" s="272"/>
      <c r="G87" s="242"/>
      <c r="H87" s="242"/>
      <c r="I87" s="242"/>
      <c r="J87" s="242"/>
      <c r="K87" s="242"/>
      <c r="L87" s="242"/>
      <c r="M87" s="242"/>
      <c r="N87" s="242"/>
      <c r="O87" s="242"/>
      <c r="P87" s="242"/>
      <c r="Q87" s="242"/>
      <c r="R87" s="242"/>
      <c r="S87" s="242"/>
      <c r="T87" s="242"/>
    </row>
    <row r="88" spans="1:20" ht="16.5" customHeight="1" x14ac:dyDescent="0.3">
      <c r="A88" s="242"/>
      <c r="B88" s="242"/>
      <c r="C88" s="243"/>
      <c r="D88" s="243"/>
      <c r="E88" s="272"/>
      <c r="F88" s="272"/>
      <c r="G88" s="242"/>
      <c r="H88" s="242"/>
      <c r="I88" s="242"/>
      <c r="J88" s="242"/>
      <c r="K88" s="242"/>
      <c r="L88" s="242"/>
      <c r="M88" s="242"/>
      <c r="N88" s="242"/>
      <c r="O88" s="242"/>
      <c r="P88" s="242"/>
      <c r="Q88" s="242"/>
      <c r="R88" s="242"/>
      <c r="S88" s="242"/>
      <c r="T88" s="242"/>
    </row>
    <row r="89" spans="1:20" ht="16.5" customHeight="1" x14ac:dyDescent="0.3">
      <c r="A89" s="242"/>
      <c r="B89" s="242"/>
      <c r="C89" s="243"/>
      <c r="D89" s="243"/>
      <c r="E89" s="272"/>
      <c r="F89" s="272"/>
      <c r="G89" s="242"/>
      <c r="H89" s="242"/>
      <c r="I89" s="242"/>
      <c r="J89" s="242"/>
      <c r="K89" s="242"/>
      <c r="L89" s="242"/>
      <c r="M89" s="242"/>
      <c r="N89" s="242"/>
      <c r="O89" s="242"/>
      <c r="P89" s="242"/>
      <c r="Q89" s="242"/>
      <c r="R89" s="242"/>
      <c r="S89" s="242"/>
      <c r="T89" s="242"/>
    </row>
    <row r="90" spans="1:20" ht="16.5" customHeight="1" x14ac:dyDescent="0.3">
      <c r="A90" s="242"/>
      <c r="B90" s="242"/>
      <c r="C90" s="243"/>
      <c r="D90" s="243"/>
      <c r="E90" s="272"/>
      <c r="F90" s="272"/>
      <c r="G90" s="242"/>
      <c r="H90" s="242"/>
      <c r="I90" s="242"/>
      <c r="J90" s="242"/>
      <c r="K90" s="242"/>
      <c r="L90" s="242"/>
      <c r="M90" s="242"/>
      <c r="N90" s="242"/>
      <c r="O90" s="242"/>
      <c r="P90" s="242"/>
      <c r="Q90" s="242"/>
      <c r="R90" s="242"/>
      <c r="S90" s="242"/>
      <c r="T90" s="242"/>
    </row>
    <row r="91" spans="1:20" ht="16.5" customHeight="1" x14ac:dyDescent="0.3">
      <c r="A91" s="242"/>
      <c r="B91" s="242"/>
      <c r="C91" s="243"/>
      <c r="D91" s="243"/>
      <c r="E91" s="272"/>
      <c r="F91" s="272"/>
      <c r="G91" s="242"/>
      <c r="H91" s="242"/>
      <c r="I91" s="242"/>
      <c r="J91" s="242"/>
      <c r="K91" s="242"/>
      <c r="L91" s="242"/>
      <c r="M91" s="242"/>
      <c r="N91" s="242"/>
      <c r="O91" s="242"/>
      <c r="P91" s="242"/>
      <c r="Q91" s="242"/>
      <c r="R91" s="242"/>
      <c r="S91" s="242"/>
      <c r="T91" s="242"/>
    </row>
    <row r="92" spans="1:20" ht="16.5" customHeight="1" x14ac:dyDescent="0.3">
      <c r="A92" s="242"/>
      <c r="B92" s="242"/>
      <c r="C92" s="243"/>
      <c r="D92" s="243"/>
      <c r="E92" s="272"/>
      <c r="F92" s="272"/>
      <c r="G92" s="242"/>
      <c r="H92" s="242"/>
      <c r="I92" s="242"/>
      <c r="J92" s="242"/>
      <c r="K92" s="242"/>
      <c r="L92" s="242"/>
      <c r="M92" s="242"/>
      <c r="N92" s="242"/>
      <c r="O92" s="242"/>
      <c r="P92" s="242"/>
      <c r="Q92" s="242"/>
      <c r="R92" s="242"/>
      <c r="S92" s="242"/>
      <c r="T92" s="242"/>
    </row>
    <row r="93" spans="1:20" ht="16.5" customHeight="1" x14ac:dyDescent="0.3">
      <c r="A93" s="242"/>
      <c r="B93" s="242"/>
      <c r="C93" s="243"/>
      <c r="D93" s="243"/>
      <c r="E93" s="272"/>
      <c r="F93" s="272"/>
      <c r="G93" s="242"/>
      <c r="H93" s="242"/>
      <c r="I93" s="242"/>
      <c r="J93" s="242"/>
      <c r="K93" s="242"/>
      <c r="L93" s="242"/>
      <c r="M93" s="242"/>
      <c r="N93" s="242"/>
      <c r="O93" s="242"/>
      <c r="P93" s="242"/>
      <c r="Q93" s="242"/>
      <c r="R93" s="242"/>
      <c r="S93" s="242"/>
      <c r="T93" s="242"/>
    </row>
    <row r="94" spans="1:20" ht="16.5" customHeight="1" x14ac:dyDescent="0.3">
      <c r="A94" s="242"/>
      <c r="B94" s="242"/>
      <c r="C94" s="243"/>
      <c r="D94" s="243"/>
      <c r="E94" s="272"/>
      <c r="F94" s="272"/>
      <c r="G94" s="242"/>
      <c r="H94" s="242"/>
      <c r="I94" s="242"/>
      <c r="J94" s="242"/>
      <c r="K94" s="242"/>
      <c r="L94" s="242"/>
      <c r="M94" s="242"/>
      <c r="N94" s="242"/>
      <c r="O94" s="242"/>
      <c r="P94" s="242"/>
      <c r="Q94" s="242"/>
      <c r="R94" s="242"/>
      <c r="S94" s="242"/>
      <c r="T94" s="242"/>
    </row>
    <row r="95" spans="1:20" ht="16.5" customHeight="1" x14ac:dyDescent="0.3">
      <c r="A95" s="242"/>
      <c r="B95" s="242"/>
      <c r="C95" s="243"/>
      <c r="D95" s="243"/>
      <c r="E95" s="272"/>
      <c r="F95" s="272"/>
      <c r="G95" s="242"/>
      <c r="H95" s="242"/>
      <c r="I95" s="242"/>
      <c r="J95" s="242"/>
      <c r="K95" s="242"/>
      <c r="L95" s="242"/>
      <c r="M95" s="242"/>
      <c r="N95" s="242"/>
      <c r="O95" s="242"/>
      <c r="P95" s="242"/>
      <c r="Q95" s="242"/>
      <c r="R95" s="242"/>
      <c r="S95" s="242"/>
      <c r="T95" s="242"/>
    </row>
    <row r="96" spans="1:20" ht="16.5" customHeight="1" x14ac:dyDescent="0.3">
      <c r="A96" s="242"/>
      <c r="B96" s="242"/>
      <c r="C96" s="243"/>
      <c r="D96" s="243"/>
      <c r="E96" s="272"/>
      <c r="F96" s="272"/>
      <c r="G96" s="242"/>
      <c r="H96" s="242"/>
      <c r="I96" s="242"/>
      <c r="J96" s="242"/>
      <c r="K96" s="242"/>
      <c r="L96" s="242"/>
      <c r="M96" s="242"/>
      <c r="N96" s="242"/>
      <c r="O96" s="242"/>
      <c r="P96" s="242"/>
      <c r="Q96" s="242"/>
      <c r="R96" s="242"/>
      <c r="S96" s="242"/>
      <c r="T96" s="242"/>
    </row>
    <row r="97" spans="1:20" ht="16.5" customHeight="1" x14ac:dyDescent="0.3">
      <c r="A97" s="242"/>
      <c r="B97" s="242"/>
      <c r="C97" s="243"/>
      <c r="D97" s="243"/>
      <c r="E97" s="272"/>
      <c r="F97" s="272"/>
      <c r="G97" s="242"/>
      <c r="H97" s="242"/>
      <c r="I97" s="242"/>
      <c r="J97" s="242"/>
      <c r="K97" s="242"/>
      <c r="L97" s="242"/>
      <c r="M97" s="242"/>
      <c r="N97" s="242"/>
      <c r="O97" s="242"/>
      <c r="P97" s="242"/>
      <c r="Q97" s="242"/>
      <c r="R97" s="242"/>
      <c r="S97" s="242"/>
      <c r="T97" s="242"/>
    </row>
    <row r="98" spans="1:20" ht="16.5" customHeight="1" x14ac:dyDescent="0.3">
      <c r="A98" s="242"/>
      <c r="B98" s="242"/>
      <c r="C98" s="243"/>
      <c r="D98" s="243"/>
      <c r="E98" s="272"/>
      <c r="F98" s="272"/>
      <c r="G98" s="242"/>
      <c r="H98" s="242"/>
      <c r="I98" s="242"/>
      <c r="J98" s="242"/>
      <c r="K98" s="242"/>
      <c r="L98" s="242"/>
      <c r="M98" s="242"/>
      <c r="N98" s="242"/>
      <c r="O98" s="242"/>
      <c r="P98" s="242"/>
      <c r="Q98" s="242"/>
      <c r="R98" s="242"/>
      <c r="S98" s="242"/>
      <c r="T98" s="242"/>
    </row>
    <row r="99" spans="1:20" ht="16.5" customHeight="1" x14ac:dyDescent="0.3">
      <c r="A99" s="242"/>
      <c r="B99" s="242"/>
      <c r="C99" s="243"/>
      <c r="D99" s="243"/>
      <c r="E99" s="272"/>
      <c r="F99" s="272"/>
      <c r="G99" s="242"/>
      <c r="H99" s="242"/>
      <c r="I99" s="242"/>
      <c r="J99" s="242"/>
      <c r="K99" s="242"/>
      <c r="L99" s="242"/>
      <c r="M99" s="242"/>
      <c r="N99" s="242"/>
      <c r="O99" s="242"/>
      <c r="P99" s="242"/>
      <c r="Q99" s="242"/>
      <c r="R99" s="242"/>
      <c r="S99" s="242"/>
      <c r="T99" s="242"/>
    </row>
    <row r="100" spans="1:20" ht="16.5" customHeight="1" x14ac:dyDescent="0.3">
      <c r="A100" s="242"/>
      <c r="B100" s="242"/>
      <c r="C100" s="243"/>
      <c r="D100" s="243"/>
      <c r="E100" s="272"/>
      <c r="F100" s="272"/>
      <c r="G100" s="242"/>
      <c r="H100" s="242"/>
      <c r="I100" s="242"/>
      <c r="J100" s="242"/>
      <c r="K100" s="242"/>
      <c r="L100" s="242"/>
      <c r="M100" s="242"/>
      <c r="N100" s="242"/>
      <c r="O100" s="242"/>
      <c r="P100" s="242"/>
      <c r="Q100" s="242"/>
      <c r="R100" s="242"/>
      <c r="S100" s="242"/>
      <c r="T100" s="242"/>
    </row>
    <row r="101" spans="1:20" ht="15.75" customHeight="1" x14ac:dyDescent="0.3"/>
    <row r="102" spans="1:20" ht="15.75" customHeight="1" x14ac:dyDescent="0.3"/>
    <row r="103" spans="1:20" ht="15.75" customHeight="1" x14ac:dyDescent="0.3"/>
    <row r="104" spans="1:20" ht="15.75" customHeight="1" x14ac:dyDescent="0.3"/>
    <row r="105" spans="1:20" ht="15.75" customHeight="1" x14ac:dyDescent="0.3"/>
    <row r="106" spans="1:20" ht="15.75" customHeight="1" x14ac:dyDescent="0.3"/>
    <row r="107" spans="1:20" ht="15.75" customHeight="1" x14ac:dyDescent="0.3"/>
    <row r="108" spans="1:20" ht="15.75" customHeight="1" x14ac:dyDescent="0.3"/>
    <row r="109" spans="1:20" ht="15.75" customHeight="1" x14ac:dyDescent="0.3"/>
    <row r="110" spans="1:20" ht="15.75" customHeight="1" x14ac:dyDescent="0.3"/>
    <row r="111" spans="1:20" ht="15.75" customHeight="1" x14ac:dyDescent="0.3"/>
    <row r="112" spans="1:20"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sheetData>
  <mergeCells count="9">
    <mergeCell ref="R29:T29"/>
    <mergeCell ref="Q29:Q30"/>
    <mergeCell ref="Q28:T28"/>
    <mergeCell ref="H1:K1"/>
    <mergeCell ref="L1:O1"/>
    <mergeCell ref="Q1:T1"/>
    <mergeCell ref="H2:K2"/>
    <mergeCell ref="H5:H6"/>
    <mergeCell ref="Q27:T27"/>
  </mergeCells>
  <dataValidations count="1">
    <dataValidation type="list" allowBlank="1" showErrorMessage="1" sqref="A12" xr:uid="{00000000-0002-0000-0800-000000000000}">
      <formula1>$A$15:$A$50</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1. Generalidades</vt:lpstr>
      <vt:lpstr>Anexo_Hoja de vida indicador</vt:lpstr>
      <vt:lpstr>2.Actividades_Tareas_vig</vt:lpstr>
      <vt:lpstr>3. Metas Proyecto de Inv</vt:lpstr>
      <vt:lpstr>4.Magnitud_Presupuesto</vt:lpstr>
      <vt:lpstr>5. Metas_PDD</vt:lpstr>
      <vt:lpstr>6. Territorialización</vt:lpstr>
      <vt:lpstr>ANEXO_ODS</vt:lpstr>
      <vt:lpstr>ANEXO_VARIABLES</vt:lpstr>
      <vt:lpstr>GLOSARIO</vt:lpstr>
      <vt:lpstr>INSTRUCCIÓN DE DILIGENCIAMIENTO</vt:lpstr>
      <vt:lpstr>LISTAS_1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YILSON</dc:creator>
  <cp:lastModifiedBy>camilo acevedo</cp:lastModifiedBy>
  <dcterms:created xsi:type="dcterms:W3CDTF">2024-06-07T17:13:56Z</dcterms:created>
  <dcterms:modified xsi:type="dcterms:W3CDTF">2025-01-09T13:47:32Z</dcterms:modified>
</cp:coreProperties>
</file>